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mirbustamante/Documents/"/>
    </mc:Choice>
  </mc:AlternateContent>
  <xr:revisionPtr revIDLastSave="0" documentId="13_ncr:1_{A94356EF-086C-AC49-BE63-A3CDDA228B37}" xr6:coauthVersionLast="43" xr6:coauthVersionMax="43" xr10:uidLastSave="{00000000-0000-0000-0000-000000000000}"/>
  <bookViews>
    <workbookView xWindow="0" yWindow="0" windowWidth="28800" windowHeight="18000" xr2:uid="{AC95C036-5037-CB46-A8D7-700451987B5B}"/>
  </bookViews>
  <sheets>
    <sheet name="Problema 2" sheetId="1" r:id="rId1"/>
    <sheet name="Calculos de colas - Problema 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0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S5" i="1"/>
  <c r="P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" i="1"/>
  <c r="B5" i="1"/>
  <c r="C5" i="1" s="1"/>
  <c r="D5" i="1" s="1"/>
  <c r="Q5" i="1" l="1"/>
  <c r="R5" i="1" s="1"/>
  <c r="K5" i="1"/>
  <c r="L5" i="1" s="1"/>
  <c r="T5" i="1"/>
  <c r="U5" i="1" s="1"/>
  <c r="N5" i="1"/>
  <c r="O5" i="1" s="1"/>
  <c r="C11" i="2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K50" i="1" l="1"/>
  <c r="Q50" i="1"/>
  <c r="K38" i="1"/>
  <c r="Q38" i="1"/>
  <c r="K49" i="1"/>
  <c r="Q49" i="1"/>
  <c r="K41" i="1"/>
  <c r="Q41" i="1"/>
  <c r="K37" i="1"/>
  <c r="Q37" i="1"/>
  <c r="K33" i="1"/>
  <c r="Q33" i="1"/>
  <c r="K29" i="1"/>
  <c r="Q29" i="1"/>
  <c r="K25" i="1"/>
  <c r="Q25" i="1"/>
  <c r="K21" i="1"/>
  <c r="Q21" i="1"/>
  <c r="K17" i="1"/>
  <c r="Q17" i="1"/>
  <c r="K13" i="1"/>
  <c r="Q13" i="1"/>
  <c r="K9" i="1"/>
  <c r="Q9" i="1"/>
  <c r="K30" i="1"/>
  <c r="Q30" i="1"/>
  <c r="K48" i="1"/>
  <c r="Q48" i="1"/>
  <c r="K36" i="1"/>
  <c r="Q36" i="1"/>
  <c r="K32" i="1"/>
  <c r="Q32" i="1"/>
  <c r="K28" i="1"/>
  <c r="Q28" i="1"/>
  <c r="K24" i="1"/>
  <c r="Q24" i="1"/>
  <c r="K20" i="1"/>
  <c r="Q20" i="1"/>
  <c r="K16" i="1"/>
  <c r="Q16" i="1"/>
  <c r="K12" i="1"/>
  <c r="Q12" i="1"/>
  <c r="K8" i="1"/>
  <c r="Q8" i="1"/>
  <c r="K46" i="1"/>
  <c r="Q46" i="1"/>
  <c r="K34" i="1"/>
  <c r="Q34" i="1"/>
  <c r="K45" i="1"/>
  <c r="Q45" i="1"/>
  <c r="K44" i="1"/>
  <c r="Q44" i="1"/>
  <c r="K40" i="1"/>
  <c r="Q40" i="1"/>
  <c r="K47" i="1"/>
  <c r="Q47" i="1"/>
  <c r="K43" i="1"/>
  <c r="Q43" i="1"/>
  <c r="K39" i="1"/>
  <c r="Q39" i="1"/>
  <c r="K35" i="1"/>
  <c r="Q35" i="1"/>
  <c r="K31" i="1"/>
  <c r="Q31" i="1"/>
  <c r="K27" i="1"/>
  <c r="Q27" i="1"/>
  <c r="K23" i="1"/>
  <c r="Q23" i="1"/>
  <c r="K19" i="1"/>
  <c r="Q19" i="1"/>
  <c r="K15" i="1"/>
  <c r="Q15" i="1"/>
  <c r="K11" i="1"/>
  <c r="Q11" i="1"/>
  <c r="K7" i="1"/>
  <c r="Q7" i="1"/>
  <c r="K42" i="1"/>
  <c r="Q42" i="1"/>
  <c r="K26" i="1"/>
  <c r="Q26" i="1"/>
  <c r="K22" i="1"/>
  <c r="Q22" i="1"/>
  <c r="K18" i="1"/>
  <c r="Q18" i="1"/>
  <c r="K14" i="1"/>
  <c r="Q14" i="1"/>
  <c r="K10" i="1"/>
  <c r="Q10" i="1"/>
  <c r="K6" i="1"/>
  <c r="Q6" i="1"/>
  <c r="T38" i="1"/>
  <c r="T49" i="1"/>
  <c r="T37" i="1"/>
  <c r="T29" i="1"/>
  <c r="T21" i="1"/>
  <c r="T17" i="1"/>
  <c r="T9" i="1"/>
  <c r="T50" i="1"/>
  <c r="T34" i="1"/>
  <c r="T45" i="1"/>
  <c r="T33" i="1"/>
  <c r="T25" i="1"/>
  <c r="T13" i="1"/>
  <c r="T48" i="1"/>
  <c r="T44" i="1"/>
  <c r="T40" i="1"/>
  <c r="T36" i="1"/>
  <c r="T32" i="1"/>
  <c r="T28" i="1"/>
  <c r="T24" i="1"/>
  <c r="T20" i="1"/>
  <c r="T16" i="1"/>
  <c r="T12" i="1"/>
  <c r="T8" i="1"/>
  <c r="T42" i="1"/>
  <c r="T26" i="1"/>
  <c r="T41" i="1"/>
  <c r="T47" i="1"/>
  <c r="T43" i="1"/>
  <c r="T39" i="1"/>
  <c r="T35" i="1"/>
  <c r="T31" i="1"/>
  <c r="T27" i="1"/>
  <c r="T23" i="1"/>
  <c r="T19" i="1"/>
  <c r="T15" i="1"/>
  <c r="T11" i="1"/>
  <c r="T7" i="1"/>
  <c r="T46" i="1"/>
  <c r="T30" i="1"/>
  <c r="T22" i="1"/>
  <c r="T18" i="1"/>
  <c r="T14" i="1"/>
  <c r="T10" i="1"/>
  <c r="T6" i="1"/>
  <c r="N47" i="1"/>
  <c r="N39" i="1"/>
  <c r="N27" i="1"/>
  <c r="N46" i="1"/>
  <c r="N42" i="1"/>
  <c r="N49" i="1"/>
  <c r="N45" i="1"/>
  <c r="N41" i="1"/>
  <c r="N37" i="1"/>
  <c r="N33" i="1"/>
  <c r="N29" i="1"/>
  <c r="N25" i="1"/>
  <c r="N21" i="1"/>
  <c r="N17" i="1"/>
  <c r="N13" i="1"/>
  <c r="N48" i="1"/>
  <c r="N44" i="1"/>
  <c r="N40" i="1"/>
  <c r="N36" i="1"/>
  <c r="N32" i="1"/>
  <c r="N28" i="1"/>
  <c r="N24" i="1"/>
  <c r="N20" i="1"/>
  <c r="N16" i="1"/>
  <c r="N12" i="1"/>
  <c r="N43" i="1"/>
  <c r="N35" i="1"/>
  <c r="N31" i="1"/>
  <c r="N23" i="1"/>
  <c r="N19" i="1"/>
  <c r="N15" i="1"/>
  <c r="N50" i="1"/>
  <c r="N38" i="1"/>
  <c r="N34" i="1"/>
  <c r="N30" i="1"/>
  <c r="N26" i="1"/>
  <c r="N22" i="1"/>
  <c r="N14" i="1"/>
  <c r="N9" i="1"/>
  <c r="N8" i="1"/>
  <c r="N10" i="1"/>
  <c r="N11" i="1"/>
  <c r="N7" i="1"/>
  <c r="N18" i="1"/>
  <c r="N6" i="1"/>
  <c r="C40" i="1"/>
  <c r="C32" i="1"/>
  <c r="C20" i="1"/>
  <c r="C12" i="1"/>
  <c r="C47" i="1"/>
  <c r="C35" i="1"/>
  <c r="C27" i="1"/>
  <c r="C23" i="1"/>
  <c r="C19" i="1"/>
  <c r="C15" i="1"/>
  <c r="C11" i="1"/>
  <c r="C7" i="1"/>
  <c r="C49" i="1"/>
  <c r="C45" i="1"/>
  <c r="C41" i="1"/>
  <c r="C37" i="1"/>
  <c r="C33" i="1"/>
  <c r="C29" i="1"/>
  <c r="C25" i="1"/>
  <c r="C21" i="1"/>
  <c r="C17" i="1"/>
  <c r="C13" i="1"/>
  <c r="C9" i="1"/>
  <c r="C48" i="1"/>
  <c r="C44" i="1"/>
  <c r="C36" i="1"/>
  <c r="C28" i="1"/>
  <c r="C24" i="1"/>
  <c r="C16" i="1"/>
  <c r="C8" i="1"/>
  <c r="C43" i="1"/>
  <c r="C39" i="1"/>
  <c r="C31" i="1"/>
  <c r="C50" i="1"/>
  <c r="C46" i="1"/>
  <c r="C42" i="1"/>
  <c r="C38" i="1"/>
  <c r="C34" i="1"/>
  <c r="C30" i="1"/>
  <c r="C26" i="1"/>
  <c r="C22" i="1"/>
  <c r="C18" i="1"/>
  <c r="C14" i="1"/>
  <c r="C10" i="1"/>
  <c r="C6" i="1"/>
  <c r="D6" i="1" s="1"/>
  <c r="D12" i="2"/>
  <c r="D14" i="2" s="1"/>
  <c r="D15" i="2" s="1"/>
  <c r="D13" i="2" s="1"/>
  <c r="E12" i="2"/>
  <c r="E14" i="2" s="1"/>
  <c r="E15" i="2" s="1"/>
  <c r="E13" i="2" s="1"/>
  <c r="C12" i="2"/>
  <c r="C14" i="2" s="1"/>
  <c r="C15" i="2" s="1"/>
  <c r="C13" i="2" s="1"/>
  <c r="M14" i="2"/>
  <c r="N14" i="2"/>
  <c r="L14" i="2"/>
  <c r="D10" i="2"/>
  <c r="E10" i="2"/>
  <c r="C10" i="2"/>
  <c r="H12" i="2"/>
  <c r="I12" i="2" s="1"/>
  <c r="H13" i="2"/>
  <c r="I13" i="2" s="1"/>
  <c r="H14" i="2"/>
  <c r="I14" i="2" s="1"/>
  <c r="H15" i="2"/>
  <c r="I15" i="2" s="1"/>
  <c r="H11" i="2"/>
  <c r="I11" i="2" s="1"/>
  <c r="F6" i="1" l="1"/>
  <c r="O6" i="1" s="1"/>
  <c r="H6" i="1"/>
  <c r="U6" i="1" s="1"/>
  <c r="E6" i="1"/>
  <c r="L6" i="1" s="1"/>
  <c r="G6" i="1"/>
  <c r="R6" i="1" s="1"/>
  <c r="D7" i="1"/>
  <c r="N13" i="2"/>
  <c r="E11" i="2" s="1"/>
  <c r="M13" i="2"/>
  <c r="D11" i="2" s="1"/>
  <c r="L13" i="2"/>
  <c r="F7" i="1" l="1"/>
  <c r="G7" i="1"/>
  <c r="R7" i="1" s="1"/>
  <c r="E7" i="1"/>
  <c r="L7" i="1" s="1"/>
  <c r="E8" i="1" s="1"/>
  <c r="H7" i="1"/>
  <c r="U7" i="1" s="1"/>
  <c r="O7" i="1"/>
  <c r="D8" i="1"/>
  <c r="G8" i="1" l="1"/>
  <c r="R8" i="1" s="1"/>
  <c r="H8" i="1"/>
  <c r="U8" i="1" s="1"/>
  <c r="H9" i="1" s="1"/>
  <c r="F8" i="1"/>
  <c r="O8" i="1" s="1"/>
  <c r="D9" i="1"/>
  <c r="L8" i="1"/>
  <c r="E9" i="1" s="1"/>
  <c r="G9" i="1" l="1"/>
  <c r="R9" i="1" s="1"/>
  <c r="U9" i="1"/>
  <c r="F9" i="1"/>
  <c r="O9" i="1" s="1"/>
  <c r="D10" i="1"/>
  <c r="L9" i="1"/>
  <c r="E10" i="1" l="1"/>
  <c r="G10" i="1"/>
  <c r="R10" i="1" s="1"/>
  <c r="H10" i="1"/>
  <c r="U10" i="1" s="1"/>
  <c r="F10" i="1"/>
  <c r="O10" i="1" s="1"/>
  <c r="L10" i="1"/>
  <c r="E11" i="1" s="1"/>
  <c r="D11" i="1"/>
  <c r="G11" i="1" l="1"/>
  <c r="R11" i="1" s="1"/>
  <c r="H11" i="1"/>
  <c r="U11" i="1" s="1"/>
  <c r="F11" i="1"/>
  <c r="O11" i="1" s="1"/>
  <c r="L11" i="1"/>
  <c r="D12" i="1"/>
  <c r="G12" i="1" l="1"/>
  <c r="R12" i="1" s="1"/>
  <c r="H12" i="1"/>
  <c r="U12" i="1" s="1"/>
  <c r="E12" i="1"/>
  <c r="L12" i="1" s="1"/>
  <c r="E13" i="1" s="1"/>
  <c r="F12" i="1"/>
  <c r="O12" i="1" s="1"/>
  <c r="D13" i="1"/>
  <c r="H13" i="1" l="1"/>
  <c r="U13" i="1" s="1"/>
  <c r="F13" i="1"/>
  <c r="O13" i="1" s="1"/>
  <c r="G13" i="1"/>
  <c r="R13" i="1" s="1"/>
  <c r="L13" i="1"/>
  <c r="E14" i="1" s="1"/>
  <c r="D14" i="1"/>
  <c r="L14" i="1" l="1"/>
  <c r="G14" i="1"/>
  <c r="R14" i="1" s="1"/>
  <c r="F14" i="1"/>
  <c r="O14" i="1" s="1"/>
  <c r="H14" i="1"/>
  <c r="U14" i="1" s="1"/>
  <c r="D15" i="1"/>
  <c r="H15" i="1" l="1"/>
  <c r="U15" i="1" s="1"/>
  <c r="E15" i="1"/>
  <c r="L15" i="1" s="1"/>
  <c r="G15" i="1"/>
  <c r="R15" i="1" s="1"/>
  <c r="F15" i="1"/>
  <c r="O15" i="1" s="1"/>
  <c r="D16" i="1"/>
  <c r="H16" i="1" l="1"/>
  <c r="E16" i="1"/>
  <c r="G16" i="1"/>
  <c r="R16" i="1" s="1"/>
  <c r="F16" i="1"/>
  <c r="O16" i="1" s="1"/>
  <c r="U16" i="1"/>
  <c r="L16" i="1"/>
  <c r="D17" i="1"/>
  <c r="G17" i="1" l="1"/>
  <c r="R17" i="1" s="1"/>
  <c r="E17" i="1"/>
  <c r="L17" i="1" s="1"/>
  <c r="H17" i="1"/>
  <c r="U17" i="1" s="1"/>
  <c r="F17" i="1"/>
  <c r="O17" i="1" s="1"/>
  <c r="D18" i="1"/>
  <c r="F18" i="1" l="1"/>
  <c r="O18" i="1" s="1"/>
  <c r="G18" i="1"/>
  <c r="R18" i="1" s="1"/>
  <c r="H18" i="1"/>
  <c r="U18" i="1" s="1"/>
  <c r="E18" i="1"/>
  <c r="L18" i="1" s="1"/>
  <c r="D19" i="1"/>
  <c r="G19" i="1" l="1"/>
  <c r="R19" i="1" s="1"/>
  <c r="D20" i="1"/>
  <c r="D21" i="1" s="1"/>
  <c r="H19" i="1"/>
  <c r="U19" i="1" s="1"/>
  <c r="F19" i="1"/>
  <c r="O19" i="1" s="1"/>
  <c r="E19" i="1"/>
  <c r="L19" i="1" s="1"/>
  <c r="F20" i="1" l="1"/>
  <c r="O20" i="1" s="1"/>
  <c r="F21" i="1" s="1"/>
  <c r="H20" i="1"/>
  <c r="U20" i="1" s="1"/>
  <c r="H21" i="1" s="1"/>
  <c r="U21" i="1" s="1"/>
  <c r="G20" i="1"/>
  <c r="R20" i="1" s="1"/>
  <c r="G21" i="1" s="1"/>
  <c r="R21" i="1" s="1"/>
  <c r="E20" i="1"/>
  <c r="L20" i="1" s="1"/>
  <c r="D22" i="1"/>
  <c r="G22" i="1" l="1"/>
  <c r="R22" i="1" s="1"/>
  <c r="H22" i="1"/>
  <c r="U22" i="1" s="1"/>
  <c r="E21" i="1"/>
  <c r="L21" i="1" s="1"/>
  <c r="E22" i="1" s="1"/>
  <c r="O21" i="1"/>
  <c r="D23" i="1"/>
  <c r="G23" i="1" l="1"/>
  <c r="R23" i="1" s="1"/>
  <c r="H23" i="1"/>
  <c r="U23" i="1" s="1"/>
  <c r="L22" i="1"/>
  <c r="F22" i="1"/>
  <c r="O22" i="1" s="1"/>
  <c r="F23" i="1" s="1"/>
  <c r="O23" i="1" s="1"/>
  <c r="E23" i="1"/>
  <c r="D24" i="1"/>
  <c r="L23" i="1" l="1"/>
  <c r="H24" i="1"/>
  <c r="U24" i="1" s="1"/>
  <c r="G24" i="1"/>
  <c r="R24" i="1" s="1"/>
  <c r="F24" i="1"/>
  <c r="O24" i="1" s="1"/>
  <c r="E24" i="1"/>
  <c r="L24" i="1" s="1"/>
  <c r="D25" i="1"/>
  <c r="F25" i="1" l="1"/>
  <c r="E25" i="1"/>
  <c r="G25" i="1"/>
  <c r="R25" i="1" s="1"/>
  <c r="H25" i="1"/>
  <c r="U25" i="1" s="1"/>
  <c r="O25" i="1"/>
  <c r="L25" i="1"/>
  <c r="D26" i="1"/>
  <c r="G26" i="1" l="1"/>
  <c r="R26" i="1" s="1"/>
  <c r="E26" i="1"/>
  <c r="L26" i="1" s="1"/>
  <c r="E27" i="1" s="1"/>
  <c r="H26" i="1"/>
  <c r="U26" i="1" s="1"/>
  <c r="F26" i="1"/>
  <c r="O26" i="1" s="1"/>
  <c r="D27" i="1"/>
  <c r="G27" i="1" l="1"/>
  <c r="R27" i="1" s="1"/>
  <c r="H27" i="1"/>
  <c r="U27" i="1" s="1"/>
  <c r="F27" i="1"/>
  <c r="O27" i="1" s="1"/>
  <c r="L27" i="1"/>
  <c r="D28" i="1"/>
  <c r="E28" i="1" l="1"/>
  <c r="G28" i="1"/>
  <c r="R28" i="1" s="1"/>
  <c r="H28" i="1"/>
  <c r="U28" i="1" s="1"/>
  <c r="F28" i="1"/>
  <c r="O28" i="1" s="1"/>
  <c r="L28" i="1"/>
  <c r="D29" i="1"/>
  <c r="H29" i="1" l="1"/>
  <c r="U29" i="1" s="1"/>
  <c r="F29" i="1"/>
  <c r="O29" i="1" s="1"/>
  <c r="E29" i="1"/>
  <c r="L29" i="1" s="1"/>
  <c r="G29" i="1"/>
  <c r="R29" i="1" s="1"/>
  <c r="D30" i="1"/>
  <c r="E30" i="1" l="1"/>
  <c r="L30" i="1" s="1"/>
  <c r="G30" i="1"/>
  <c r="F30" i="1"/>
  <c r="O30" i="1" s="1"/>
  <c r="H30" i="1"/>
  <c r="U30" i="1" s="1"/>
  <c r="R30" i="1"/>
  <c r="D31" i="1"/>
  <c r="G31" i="1" l="1"/>
  <c r="R31" i="1" s="1"/>
  <c r="F31" i="1"/>
  <c r="H31" i="1"/>
  <c r="U31" i="1" s="1"/>
  <c r="E31" i="1"/>
  <c r="L31" i="1" s="1"/>
  <c r="D32" i="1"/>
  <c r="G32" i="1" l="1"/>
  <c r="R32" i="1" s="1"/>
  <c r="O31" i="1"/>
  <c r="F32" i="1" s="1"/>
  <c r="E32" i="1"/>
  <c r="L32" i="1" s="1"/>
  <c r="H32" i="1"/>
  <c r="U32" i="1" s="1"/>
  <c r="D33" i="1"/>
  <c r="O32" i="1" l="1"/>
  <c r="G33" i="1"/>
  <c r="R33" i="1" s="1"/>
  <c r="E33" i="1"/>
  <c r="L33" i="1" s="1"/>
  <c r="E34" i="1" s="1"/>
  <c r="H33" i="1"/>
  <c r="U33" i="1" s="1"/>
  <c r="D34" i="1"/>
  <c r="F33" i="1" l="1"/>
  <c r="O33" i="1" s="1"/>
  <c r="F34" i="1" s="1"/>
  <c r="G34" i="1"/>
  <c r="R34" i="1" s="1"/>
  <c r="D35" i="1"/>
  <c r="D36" i="1" s="1"/>
  <c r="H34" i="1"/>
  <c r="U34" i="1" s="1"/>
  <c r="L34" i="1"/>
  <c r="E35" i="1" l="1"/>
  <c r="L35" i="1" s="1"/>
  <c r="E36" i="1" s="1"/>
  <c r="O34" i="1"/>
  <c r="F35" i="1" s="1"/>
  <c r="O35" i="1" s="1"/>
  <c r="F36" i="1" s="1"/>
  <c r="G35" i="1"/>
  <c r="R35" i="1" s="1"/>
  <c r="G36" i="1" s="1"/>
  <c r="R36" i="1" s="1"/>
  <c r="H35" i="1"/>
  <c r="U35" i="1" s="1"/>
  <c r="H36" i="1" s="1"/>
  <c r="U36" i="1" s="1"/>
  <c r="D37" i="1"/>
  <c r="G37" i="1" l="1"/>
  <c r="R37" i="1" s="1"/>
  <c r="G38" i="1" s="1"/>
  <c r="H37" i="1"/>
  <c r="U37" i="1" s="1"/>
  <c r="O36" i="1"/>
  <c r="L36" i="1"/>
  <c r="D38" i="1"/>
  <c r="H38" i="1" l="1"/>
  <c r="U38" i="1" s="1"/>
  <c r="E37" i="1"/>
  <c r="L37" i="1" s="1"/>
  <c r="E38" i="1" s="1"/>
  <c r="F37" i="1"/>
  <c r="O37" i="1" s="1"/>
  <c r="F38" i="1" s="1"/>
  <c r="O38" i="1" s="1"/>
  <c r="D39" i="1"/>
  <c r="R38" i="1"/>
  <c r="H39" i="1" l="1"/>
  <c r="U39" i="1" s="1"/>
  <c r="L38" i="1"/>
  <c r="E39" i="1" s="1"/>
  <c r="D40" i="1"/>
  <c r="D41" i="1" s="1"/>
  <c r="G39" i="1"/>
  <c r="R39" i="1" s="1"/>
  <c r="F39" i="1"/>
  <c r="O39" i="1" s="1"/>
  <c r="G40" i="1" l="1"/>
  <c r="R40" i="1" s="1"/>
  <c r="G41" i="1" s="1"/>
  <c r="R41" i="1" s="1"/>
  <c r="L39" i="1"/>
  <c r="E40" i="1" s="1"/>
  <c r="L40" i="1" s="1"/>
  <c r="E41" i="1" s="1"/>
  <c r="L41" i="1" s="1"/>
  <c r="F40" i="1"/>
  <c r="O40" i="1" s="1"/>
  <c r="H40" i="1"/>
  <c r="U40" i="1" s="1"/>
  <c r="H41" i="1" s="1"/>
  <c r="U41" i="1" s="1"/>
  <c r="D42" i="1"/>
  <c r="G42" i="1" l="1"/>
  <c r="R42" i="1" s="1"/>
  <c r="H42" i="1"/>
  <c r="U42" i="1" s="1"/>
  <c r="F41" i="1"/>
  <c r="O41" i="1" s="1"/>
  <c r="F42" i="1" s="1"/>
  <c r="O42" i="1" s="1"/>
  <c r="E42" i="1"/>
  <c r="L42" i="1" s="1"/>
  <c r="D43" i="1"/>
  <c r="E43" i="1" l="1"/>
  <c r="H43" i="1"/>
  <c r="U43" i="1" s="1"/>
  <c r="G43" i="1"/>
  <c r="R43" i="1" s="1"/>
  <c r="F43" i="1"/>
  <c r="O43" i="1" s="1"/>
  <c r="L43" i="1"/>
  <c r="D44" i="1"/>
  <c r="G44" i="1" l="1"/>
  <c r="R44" i="1" s="1"/>
  <c r="H44" i="1"/>
  <c r="U44" i="1" s="1"/>
  <c r="E44" i="1"/>
  <c r="L44" i="1" s="1"/>
  <c r="F44" i="1"/>
  <c r="D45" i="1"/>
  <c r="G45" i="1" l="1"/>
  <c r="R45" i="1" s="1"/>
  <c r="O44" i="1"/>
  <c r="F45" i="1" s="1"/>
  <c r="O45" i="1" s="1"/>
  <c r="E45" i="1"/>
  <c r="L45" i="1" s="1"/>
  <c r="H45" i="1"/>
  <c r="U45" i="1" s="1"/>
  <c r="D46" i="1"/>
  <c r="G46" i="1" l="1"/>
  <c r="R46" i="1" s="1"/>
  <c r="F46" i="1"/>
  <c r="O46" i="1" s="1"/>
  <c r="H46" i="1"/>
  <c r="U46" i="1" s="1"/>
  <c r="E46" i="1"/>
  <c r="L46" i="1" s="1"/>
  <c r="D47" i="1"/>
  <c r="H47" i="1" l="1"/>
  <c r="U47" i="1" s="1"/>
  <c r="G47" i="1"/>
  <c r="R47" i="1" s="1"/>
  <c r="F47" i="1"/>
  <c r="O47" i="1" s="1"/>
  <c r="E47" i="1"/>
  <c r="L47" i="1" s="1"/>
  <c r="E48" i="1" s="1"/>
  <c r="D48" i="1"/>
  <c r="H48" i="1" l="1"/>
  <c r="U48" i="1" s="1"/>
  <c r="G48" i="1"/>
  <c r="R48" i="1" s="1"/>
  <c r="F48" i="1"/>
  <c r="O48" i="1" s="1"/>
  <c r="L48" i="1"/>
  <c r="D49" i="1"/>
  <c r="F49" i="1" l="1"/>
  <c r="O49" i="1" s="1"/>
  <c r="E49" i="1"/>
  <c r="L49" i="1" s="1"/>
  <c r="G49" i="1"/>
  <c r="R49" i="1" s="1"/>
  <c r="H49" i="1"/>
  <c r="U49" i="1" s="1"/>
  <c r="D50" i="1"/>
  <c r="E50" i="1" l="1"/>
  <c r="L50" i="1" s="1"/>
  <c r="H50" i="1"/>
  <c r="U50" i="1" s="1"/>
  <c r="G50" i="1"/>
  <c r="R50" i="1" s="1"/>
  <c r="F50" i="1"/>
  <c r="O50" i="1" s="1"/>
</calcChain>
</file>

<file path=xl/sharedStrings.xml><?xml version="1.0" encoding="utf-8"?>
<sst xmlns="http://schemas.openxmlformats.org/spreadsheetml/2006/main" count="57" uniqueCount="54">
  <si>
    <t>Tasa de llegadas</t>
  </si>
  <si>
    <t>Tasa de servicios</t>
  </si>
  <si>
    <t>Numero de servidores</t>
  </si>
  <si>
    <t>Unidad de tiempo</t>
  </si>
  <si>
    <t>(lambda)</t>
  </si>
  <si>
    <t>(mu)</t>
  </si>
  <si>
    <t>minuto</t>
  </si>
  <si>
    <t>Utilización</t>
  </si>
  <si>
    <t>W, tiempo toral esperando en el sistema</t>
  </si>
  <si>
    <t>Po, Probabilidad de que el sistema esté vacio</t>
  </si>
  <si>
    <t>Lq, Longitud de espera de la cola</t>
  </si>
  <si>
    <t>L, numero esperado en el sistema</t>
  </si>
  <si>
    <t xml:space="preserve">Wq, tiempo esperado en la cola </t>
  </si>
  <si>
    <t>s</t>
  </si>
  <si>
    <t>n</t>
  </si>
  <si>
    <t>n!</t>
  </si>
  <si>
    <t>lambda/mu^n</t>
  </si>
  <si>
    <t>Termino</t>
  </si>
  <si>
    <t>Sumatoria</t>
  </si>
  <si>
    <t>Clientes</t>
  </si>
  <si>
    <t xml:space="preserve">Aleatorio </t>
  </si>
  <si>
    <t>Tiempo entre llegadas</t>
  </si>
  <si>
    <t xml:space="preserve"> .</t>
  </si>
  <si>
    <t>50 clientes</t>
  </si>
  <si>
    <t>60 minutos</t>
  </si>
  <si>
    <t>1 cliente</t>
  </si>
  <si>
    <t>1,2 minutos</t>
  </si>
  <si>
    <t>1 minuto</t>
  </si>
  <si>
    <t>60 segundos</t>
  </si>
  <si>
    <t>72 segundos</t>
  </si>
  <si>
    <t>Llegadas de clientes</t>
  </si>
  <si>
    <t xml:space="preserve">Exponencial </t>
  </si>
  <si>
    <t>Momento de llegada</t>
  </si>
  <si>
    <t>Tiempo de Espera 1</t>
  </si>
  <si>
    <t>Tiempo de Espera 2</t>
  </si>
  <si>
    <t>Tiempo de Espera 3</t>
  </si>
  <si>
    <t>Tiempo de Espera 4</t>
  </si>
  <si>
    <t>Tiempo de servicio</t>
  </si>
  <si>
    <t>30 clientes</t>
  </si>
  <si>
    <t>2 minutos</t>
  </si>
  <si>
    <t>Exponencial</t>
  </si>
  <si>
    <t>Aleatorio. 2</t>
  </si>
  <si>
    <t>Termino de servicio 1</t>
  </si>
  <si>
    <t>Aleatorio 3</t>
  </si>
  <si>
    <t>Tiempo de servicio 2</t>
  </si>
  <si>
    <t>Termino de servicio 2</t>
  </si>
  <si>
    <t>Tiempo de servicio 1</t>
  </si>
  <si>
    <t>Aleatorio 4</t>
  </si>
  <si>
    <t>Tiempo de servicio 3</t>
  </si>
  <si>
    <t>Termino de servicio 3</t>
  </si>
  <si>
    <t>Aleatorio 5</t>
  </si>
  <si>
    <t>Tiempo de servicio 4</t>
  </si>
  <si>
    <t>Termino de servicio 4</t>
  </si>
  <si>
    <t>INICIO DE JORNADA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</si>
</sst>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"/>
    <numFmt numFmtId="177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</cellStyleXfs>
  <cellXfs count="22">
    <xf numFmtId="0" fontId="0" fillId="0" borderId="0" xfId="0"/>
    <xf numFmtId="0" fontId="5" fillId="0" borderId="0" xfId="0" applyFont="1"/>
    <xf numFmtId="173" fontId="0" fillId="0" borderId="0" xfId="0" applyNumberFormat="1"/>
    <xf numFmtId="2" fontId="0" fillId="0" borderId="0" xfId="0" applyNumberFormat="1"/>
    <xf numFmtId="0" fontId="0" fillId="0" borderId="3" xfId="0" applyBorder="1"/>
    <xf numFmtId="0" fontId="0" fillId="0" borderId="0" xfId="0" applyBorder="1"/>
    <xf numFmtId="173" fontId="0" fillId="0" borderId="3" xfId="0" applyNumberFormat="1" applyBorder="1"/>
    <xf numFmtId="2" fontId="0" fillId="0" borderId="3" xfId="0" applyNumberFormat="1" applyBorder="1"/>
    <xf numFmtId="1" fontId="0" fillId="0" borderId="0" xfId="0" applyNumberFormat="1"/>
    <xf numFmtId="177" fontId="0" fillId="0" borderId="0" xfId="0" applyNumberFormat="1"/>
    <xf numFmtId="0" fontId="2" fillId="2" borderId="0" xfId="1"/>
    <xf numFmtId="177" fontId="2" fillId="2" borderId="0" xfId="1" applyNumberFormat="1"/>
    <xf numFmtId="0" fontId="4" fillId="5" borderId="0" xfId="4"/>
    <xf numFmtId="0" fontId="4" fillId="6" borderId="0" xfId="5"/>
    <xf numFmtId="0" fontId="4" fillId="7" borderId="0" xfId="6"/>
    <xf numFmtId="0" fontId="4" fillId="8" borderId="0" xfId="7"/>
    <xf numFmtId="0" fontId="4" fillId="9" borderId="0" xfId="8"/>
    <xf numFmtId="2" fontId="3" fillId="3" borderId="1" xfId="2" applyNumberFormat="1"/>
    <xf numFmtId="0" fontId="3" fillId="3" borderId="1" xfId="2"/>
    <xf numFmtId="2" fontId="5" fillId="0" borderId="0" xfId="0" applyNumberFormat="1" applyFont="1"/>
    <xf numFmtId="0" fontId="0" fillId="4" borderId="2" xfId="3" applyFont="1"/>
    <xf numFmtId="177" fontId="0" fillId="4" borderId="2" xfId="3" applyNumberFormat="1" applyFont="1"/>
  </cellXfs>
  <cellStyles count="9">
    <cellStyle name="Bueno" xfId="1" builtinId="26"/>
    <cellStyle name="Énfasis1" xfId="4" builtinId="29"/>
    <cellStyle name="Énfasis2" xfId="5" builtinId="33"/>
    <cellStyle name="Énfasis3" xfId="6" builtinId="37"/>
    <cellStyle name="Énfasis4" xfId="7" builtinId="41"/>
    <cellStyle name="Énfasis6" xfId="8" builtinId="49"/>
    <cellStyle name="Entrada" xfId="2" builtinId="20"/>
    <cellStyle name="Normal" xfId="0" builtinId="0"/>
    <cellStyle name="Notas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701040</xdr:colOff>
      <xdr:row>51</xdr:row>
      <xdr:rowOff>121921</xdr:rowOff>
    </xdr:from>
    <xdr:to>
      <xdr:col>6</xdr:col>
      <xdr:colOff>1239520</xdr:colOff>
      <xdr:row>59</xdr:row>
      <xdr:rowOff>50801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DBF015D-EE47-E24E-88C6-49FEED9F6803}"/>
            </a:ext>
          </a:extLst>
        </xdr:cNvPr>
        <xdr:cNvSpPr txBox="1"/>
      </xdr:nvSpPr>
      <xdr:spPr>
        <a:xfrm>
          <a:off x="701040" y="10485121"/>
          <a:ext cx="8615680" cy="1554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600"/>
            <a:t>Realizando</a:t>
          </a:r>
          <a:r>
            <a:rPr lang="es-ES_tradnl" sz="1600" baseline="0"/>
            <a:t> una serie de simulaciones en el sistema, se podría cerrar como maximo una casilla debido a que existe una mayor demanda en las otras, La forma de compensar este uso sería distibuirlas de mejor manera en las horas de mayor flujo de personas.</a:t>
          </a:r>
        </a:p>
        <a:p>
          <a:endParaRPr lang="es-ES_tradnl" sz="1600" baseline="0"/>
        </a:p>
        <a:p>
          <a:r>
            <a:rPr lang="es-ES_tradnl" sz="1600" baseline="0"/>
            <a:t>La simulación puede iniciar con tiempo de jornada específico o tiempo igual a 0. </a:t>
          </a:r>
          <a:endParaRPr lang="es-ES_tradnl" sz="16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8BF7E-E564-CA46-BE34-272A43DF35B7}">
  <dimension ref="A1:U50"/>
  <sheetViews>
    <sheetView tabSelected="1" zoomScale="136" workbookViewId="0">
      <selection activeCell="H10" sqref="H10"/>
    </sheetView>
  </sheetViews>
  <sheetFormatPr baseColWidth="10" defaultRowHeight="16" x14ac:dyDescent="0.2"/>
  <cols>
    <col min="1" max="1" width="15" bestFit="1" customWidth="1"/>
    <col min="2" max="2" width="17.1640625" bestFit="1" customWidth="1"/>
    <col min="3" max="3" width="19.6640625" bestFit="1" customWidth="1"/>
    <col min="4" max="4" width="18.5" bestFit="1" customWidth="1"/>
    <col min="5" max="8" width="17.6640625" bestFit="1" customWidth="1"/>
    <col min="11" max="11" width="20.1640625" bestFit="1" customWidth="1"/>
    <col min="12" max="12" width="19" bestFit="1" customWidth="1"/>
    <col min="13" max="13" width="11.6640625" bestFit="1" customWidth="1"/>
    <col min="14" max="14" width="18.33203125" bestFit="1" customWidth="1"/>
    <col min="15" max="15" width="19" bestFit="1" customWidth="1"/>
    <col min="16" max="16" width="13.5" bestFit="1" customWidth="1"/>
    <col min="17" max="17" width="18.33203125" bestFit="1" customWidth="1"/>
    <col min="18" max="18" width="19" bestFit="1" customWidth="1"/>
    <col min="19" max="19" width="12.33203125" bestFit="1" customWidth="1"/>
    <col min="20" max="20" width="18.33203125" bestFit="1" customWidth="1"/>
    <col min="21" max="21" width="19" bestFit="1" customWidth="1"/>
  </cols>
  <sheetData>
    <row r="1" spans="1:21" x14ac:dyDescent="0.2">
      <c r="A1" s="20"/>
      <c r="B1" s="20" t="s">
        <v>53</v>
      </c>
      <c r="C1" s="21">
        <v>0.33333333333333331</v>
      </c>
      <c r="D1" s="20"/>
      <c r="F1" t="s">
        <v>23</v>
      </c>
      <c r="G1" t="s">
        <v>24</v>
      </c>
      <c r="I1" t="s">
        <v>27</v>
      </c>
      <c r="J1" t="s">
        <v>28</v>
      </c>
      <c r="K1" s="10" t="s">
        <v>30</v>
      </c>
      <c r="L1" s="10"/>
      <c r="N1" t="s">
        <v>38</v>
      </c>
      <c r="O1" t="s">
        <v>24</v>
      </c>
      <c r="Q1" s="10" t="s">
        <v>37</v>
      </c>
      <c r="R1" s="10"/>
    </row>
    <row r="2" spans="1:21" x14ac:dyDescent="0.2">
      <c r="A2" s="20"/>
      <c r="B2" s="20"/>
      <c r="C2" s="20"/>
      <c r="D2" s="20"/>
      <c r="F2" t="s">
        <v>25</v>
      </c>
      <c r="G2" t="s">
        <v>26</v>
      </c>
      <c r="I2" t="s">
        <v>26</v>
      </c>
      <c r="J2" t="s">
        <v>29</v>
      </c>
      <c r="K2" s="10" t="s">
        <v>31</v>
      </c>
      <c r="L2" s="11">
        <v>8.3333333333333339E-4</v>
      </c>
      <c r="N2" t="s">
        <v>25</v>
      </c>
      <c r="O2" t="s">
        <v>39</v>
      </c>
      <c r="P2" s="1"/>
      <c r="Q2" s="10" t="s">
        <v>40</v>
      </c>
      <c r="R2" s="11">
        <v>1.3888888888888889E-3</v>
      </c>
    </row>
    <row r="3" spans="1:21" x14ac:dyDescent="0.2">
      <c r="A3" s="3"/>
      <c r="B3" s="3"/>
      <c r="C3" s="9"/>
      <c r="P3" s="1"/>
    </row>
    <row r="4" spans="1:21" x14ac:dyDescent="0.2">
      <c r="A4" s="17" t="s">
        <v>19</v>
      </c>
      <c r="B4" s="17" t="s">
        <v>20</v>
      </c>
      <c r="C4" s="18" t="s">
        <v>21</v>
      </c>
      <c r="D4" s="18" t="s">
        <v>32</v>
      </c>
      <c r="E4" s="12" t="s">
        <v>33</v>
      </c>
      <c r="F4" s="13" t="s">
        <v>34</v>
      </c>
      <c r="G4" s="14" t="s">
        <v>35</v>
      </c>
      <c r="H4" s="15" t="s">
        <v>36</v>
      </c>
      <c r="J4" s="16" t="s">
        <v>41</v>
      </c>
      <c r="K4" s="12" t="s">
        <v>46</v>
      </c>
      <c r="L4" s="12" t="s">
        <v>42</v>
      </c>
      <c r="M4" s="16" t="s">
        <v>43</v>
      </c>
      <c r="N4" s="13" t="s">
        <v>44</v>
      </c>
      <c r="O4" s="13" t="s">
        <v>45</v>
      </c>
      <c r="P4" s="16" t="s">
        <v>47</v>
      </c>
      <c r="Q4" s="14" t="s">
        <v>48</v>
      </c>
      <c r="R4" s="14" t="s">
        <v>49</v>
      </c>
      <c r="S4" s="16" t="s">
        <v>50</v>
      </c>
      <c r="T4" s="15" t="s">
        <v>51</v>
      </c>
      <c r="U4" s="15" t="s">
        <v>52</v>
      </c>
    </row>
    <row r="5" spans="1:21" x14ac:dyDescent="0.2">
      <c r="A5" s="8">
        <v>1</v>
      </c>
      <c r="B5" s="3">
        <f ca="1">RAND()</f>
        <v>0.80651378880680402</v>
      </c>
      <c r="C5" s="9">
        <f ca="1">-LN(1-B5)*$L$2</f>
        <v>1.3687908575290811E-3</v>
      </c>
      <c r="D5" s="9">
        <f ca="1">C1+C5</f>
        <v>0.33470212419086237</v>
      </c>
      <c r="E5" s="9">
        <v>0</v>
      </c>
      <c r="F5" s="9">
        <v>0</v>
      </c>
      <c r="G5" s="9">
        <v>0</v>
      </c>
      <c r="H5" s="9">
        <v>0</v>
      </c>
      <c r="J5" s="3">
        <f ca="1">RAND()</f>
        <v>5.1224329694629422E-2</v>
      </c>
      <c r="K5" s="9">
        <f ca="1">IF(B5&lt;0.25,-LN(1-J5)*$R$2,0)</f>
        <v>0</v>
      </c>
      <c r="L5" s="9">
        <f ca="1">D5+E5+K5</f>
        <v>0.33470212419086237</v>
      </c>
      <c r="M5" s="3">
        <f ca="1">RAND()</f>
        <v>0.48440278482736099</v>
      </c>
      <c r="N5" s="9">
        <f ca="1">IF(B5&gt;=0,-LN(1-M5)*$R$2,0)</f>
        <v>9.2004084593176475E-4</v>
      </c>
      <c r="O5" s="9">
        <f ca="1">D5+F5+N5</f>
        <v>0.33562216503679415</v>
      </c>
      <c r="P5" s="19">
        <f ca="1">RAND()</f>
        <v>0.35528348462520987</v>
      </c>
      <c r="Q5" s="9">
        <f ca="1">IF(B5&lt;0.25,-LN(1-P5)*$R$2,0)</f>
        <v>0</v>
      </c>
      <c r="R5" s="9">
        <f ca="1">D5+G5+Q5</f>
        <v>0.33470212419086237</v>
      </c>
      <c r="S5" s="19">
        <f ca="1">RAND()</f>
        <v>0.98350393839679517</v>
      </c>
      <c r="T5" s="9">
        <f ca="1">IF(B5&gt;=0,-LN(1-S5)*$R$2,0)</f>
        <v>5.7008800240022552E-3</v>
      </c>
      <c r="U5" s="9">
        <f ca="1">D5+H5+T5</f>
        <v>0.34040300421486464</v>
      </c>
    </row>
    <row r="6" spans="1:21" x14ac:dyDescent="0.2">
      <c r="A6" s="8">
        <v>2</v>
      </c>
      <c r="B6" s="3">
        <f t="shared" ref="B6:B50" ca="1" si="0">RAND()</f>
        <v>0.58563189096952395</v>
      </c>
      <c r="C6" s="9">
        <f t="shared" ref="C6:C50" ca="1" si="1">-LN(1-B6)*$L$2</f>
        <v>7.3416712330916082E-4</v>
      </c>
      <c r="D6" s="9">
        <f ca="1">D5+C6</f>
        <v>0.33543629131417152</v>
      </c>
      <c r="E6" s="9">
        <f ca="1">IF(B6&lt;0.25,MAX(L5,D6)-D6,0)</f>
        <v>0</v>
      </c>
      <c r="F6" s="9">
        <f ca="1">IF(B6&gt;=0.25,MAX(O5,D6)-D6,0)</f>
        <v>1.8587372262263147E-4</v>
      </c>
      <c r="G6" s="9">
        <f ca="1">IF(B6&lt;0.25,MAX(R5,D6)-D6,0)</f>
        <v>0</v>
      </c>
      <c r="H6" s="9">
        <f ca="1">IF(B6&gt;=0.25,MAX(U5,D6)-D6,0)</f>
        <v>4.9667129006931154E-3</v>
      </c>
      <c r="J6" s="3">
        <f t="shared" ref="J6:J50" ca="1" si="2">RAND()</f>
        <v>0.38811197897581107</v>
      </c>
      <c r="K6" s="9">
        <f t="shared" ref="K6:K50" ca="1" si="3">IF(B6&lt;0.25,-LN(1-J6)*$R$2,0)</f>
        <v>0</v>
      </c>
      <c r="L6" s="9">
        <f ca="1">IF(B6&lt;0.5,(D6+E6+K6),L5)</f>
        <v>0.33470212419086237</v>
      </c>
      <c r="M6" s="3">
        <f t="shared" ref="M6:M50" ca="1" si="4">RAND()</f>
        <v>0.71591284677299249</v>
      </c>
      <c r="N6" s="9">
        <f t="shared" ref="N6:N50" ca="1" si="5">IF(B6&gt;=0,-LN(1-M6)*$R$2,0)</f>
        <v>1.747880847692129E-3</v>
      </c>
      <c r="O6" s="9">
        <f ca="1">IF(M6&gt;=0.25,D6+F6+N6,O5)</f>
        <v>0.33737004588448627</v>
      </c>
      <c r="P6" s="19">
        <f t="shared" ref="P6:P50" ca="1" si="6">RAND()</f>
        <v>0.83536993830860184</v>
      </c>
      <c r="Q6" s="9">
        <f ca="1">IF(B6&lt;0.25,-LN(1-P6)*$R$2,0)</f>
        <v>0</v>
      </c>
      <c r="R6" s="9">
        <f t="shared" ref="R6:R50" ca="1" si="7">D6+G6+Q6</f>
        <v>0.33543629131417152</v>
      </c>
      <c r="S6" s="19">
        <f t="shared" ref="S6:S50" ca="1" si="8">RAND()</f>
        <v>0.1010967719975312</v>
      </c>
      <c r="T6" s="9">
        <f t="shared" ref="T6:T50" ca="1" si="9">IF(B6&gt;=0,-LN(1-S6)*$R$2,0)</f>
        <v>1.4802763104270836E-4</v>
      </c>
      <c r="U6" s="9">
        <f t="shared" ref="U6:U50" ca="1" si="10">D6+H6+T6</f>
        <v>0.34055103184590735</v>
      </c>
    </row>
    <row r="7" spans="1:21" x14ac:dyDescent="0.2">
      <c r="A7" s="8">
        <v>3</v>
      </c>
      <c r="B7" s="3">
        <f t="shared" ca="1" si="0"/>
        <v>0.48443724554423895</v>
      </c>
      <c r="C7" s="9">
        <f t="shared" ca="1" si="1"/>
        <v>5.5208020650960286E-4</v>
      </c>
      <c r="D7" s="9">
        <f t="shared" ref="D7:D50" ca="1" si="11">D6+C7</f>
        <v>0.33598837152068112</v>
      </c>
      <c r="E7" s="9">
        <f t="shared" ref="E7:E50" ca="1" si="12">IF(B7&lt;0.25,MAX(L6,D7)-D7,0)</f>
        <v>0</v>
      </c>
      <c r="F7" s="9">
        <f ca="1">IF(B7&gt;=0.25,MAX(O6,D7)-D7,0)</f>
        <v>1.3816743638051521E-3</v>
      </c>
      <c r="G7" s="9">
        <f t="shared" ref="G7:G50" ca="1" si="13">IF(B7&lt;0.25,MAX(R6,D7)-D7,0)</f>
        <v>0</v>
      </c>
      <c r="H7" s="9">
        <f t="shared" ref="H7:H50" ca="1" si="14">IF(B7&gt;=0.25,MAX(U6,D7)-D7,0)</f>
        <v>4.562660325226231E-3</v>
      </c>
      <c r="J7" s="3">
        <f t="shared" ca="1" si="2"/>
        <v>0.39924064295583361</v>
      </c>
      <c r="K7" s="9">
        <f t="shared" ca="1" si="3"/>
        <v>0</v>
      </c>
      <c r="L7" s="9">
        <f t="shared" ref="L7:L50" ca="1" si="15">IF(B7&lt;0.5,(D7+E7+K7),L6)</f>
        <v>0.33598837152068112</v>
      </c>
      <c r="M7" s="3">
        <f t="shared" ca="1" si="4"/>
        <v>0.56817242721803096</v>
      </c>
      <c r="N7" s="9">
        <f t="shared" ca="1" si="5"/>
        <v>1.1662901492961221E-3</v>
      </c>
      <c r="O7" s="9">
        <f t="shared" ref="O7:O50" ca="1" si="16">IF(M7&gt;=0.25,D7+F7+N7,O6)</f>
        <v>0.33853633603378241</v>
      </c>
      <c r="P7" s="19">
        <f t="shared" ca="1" si="6"/>
        <v>3.2370953957677528E-2</v>
      </c>
      <c r="Q7" s="9">
        <f t="shared" ref="Q7:Q50" ca="1" si="17">IF(B7&lt;0.25,-LN(1-P7)*$R$2,0)</f>
        <v>0</v>
      </c>
      <c r="R7" s="9">
        <f t="shared" ca="1" si="7"/>
        <v>0.33598837152068112</v>
      </c>
      <c r="S7" s="19">
        <f t="shared" ca="1" si="8"/>
        <v>0.71163568281947343</v>
      </c>
      <c r="T7" s="9">
        <f t="shared" ca="1" si="9"/>
        <v>1.7271258445306097E-3</v>
      </c>
      <c r="U7" s="9">
        <f t="shared" ca="1" si="10"/>
        <v>0.34227815769043796</v>
      </c>
    </row>
    <row r="8" spans="1:21" x14ac:dyDescent="0.2">
      <c r="A8" s="8">
        <v>4</v>
      </c>
      <c r="B8" s="3">
        <f t="shared" ca="1" si="0"/>
        <v>0.23312523529406115</v>
      </c>
      <c r="C8" s="9">
        <f t="shared" ca="1" si="1"/>
        <v>2.2119314194910826E-4</v>
      </c>
      <c r="D8" s="9">
        <f t="shared" ca="1" si="11"/>
        <v>0.33620956466263024</v>
      </c>
      <c r="E8" s="9">
        <f t="shared" ca="1" si="12"/>
        <v>0</v>
      </c>
      <c r="F8" s="9">
        <f t="shared" ref="F7:F50" ca="1" si="18">IF(B8&gt;=0.25,MAX(O7,D8)-D8,0)</f>
        <v>0</v>
      </c>
      <c r="G8" s="9">
        <f t="shared" ca="1" si="13"/>
        <v>0</v>
      </c>
      <c r="H8" s="9">
        <f t="shared" ca="1" si="14"/>
        <v>0</v>
      </c>
      <c r="J8" s="3">
        <f t="shared" ca="1" si="2"/>
        <v>0.1805203163793021</v>
      </c>
      <c r="K8" s="9">
        <f t="shared" ca="1" si="3"/>
        <v>2.7650787818674652E-4</v>
      </c>
      <c r="L8" s="9">
        <f t="shared" ca="1" si="15"/>
        <v>0.33648607254081697</v>
      </c>
      <c r="M8" s="3">
        <f t="shared" ca="1" si="4"/>
        <v>0.59264315738148898</v>
      </c>
      <c r="N8" s="9">
        <f t="shared" ca="1" si="5"/>
        <v>1.2473134923353208E-3</v>
      </c>
      <c r="O8" s="9">
        <f t="shared" ca="1" si="16"/>
        <v>0.33745687815496556</v>
      </c>
      <c r="P8" s="19">
        <f t="shared" ca="1" si="6"/>
        <v>0.35037256291470864</v>
      </c>
      <c r="Q8" s="9">
        <f t="shared" ca="1" si="17"/>
        <v>5.9910590851977683E-4</v>
      </c>
      <c r="R8" s="9">
        <f t="shared" ca="1" si="7"/>
        <v>0.33680867057115005</v>
      </c>
      <c r="S8" s="19">
        <f t="shared" ca="1" si="8"/>
        <v>0.81684244805431527</v>
      </c>
      <c r="T8" s="9">
        <f t="shared" ca="1" si="9"/>
        <v>2.3575118846426743E-3</v>
      </c>
      <c r="U8" s="9">
        <f t="shared" ca="1" si="10"/>
        <v>0.33856707654727292</v>
      </c>
    </row>
    <row r="9" spans="1:21" x14ac:dyDescent="0.2">
      <c r="A9" s="8">
        <v>5</v>
      </c>
      <c r="B9" s="3">
        <f t="shared" ca="1" si="0"/>
        <v>0.65064492483178271</v>
      </c>
      <c r="C9" s="9">
        <f t="shared" ca="1" si="1"/>
        <v>8.7638872219084182E-4</v>
      </c>
      <c r="D9" s="9">
        <f t="shared" ca="1" si="11"/>
        <v>0.33708595338482111</v>
      </c>
      <c r="E9" s="9">
        <f t="shared" ca="1" si="12"/>
        <v>0</v>
      </c>
      <c r="F9" s="9">
        <f t="shared" ca="1" si="18"/>
        <v>3.7092477014444292E-4</v>
      </c>
      <c r="G9" s="9">
        <f t="shared" ca="1" si="13"/>
        <v>0</v>
      </c>
      <c r="H9" s="9">
        <f ca="1">IF(B9&gt;=0.25,MAX(U8,D9)-D9,0)</f>
        <v>1.4811231624518029E-3</v>
      </c>
      <c r="J9" s="3">
        <f t="shared" ca="1" si="2"/>
        <v>0.2646557834431652</v>
      </c>
      <c r="K9" s="9">
        <f t="shared" ca="1" si="3"/>
        <v>0</v>
      </c>
      <c r="L9" s="9">
        <f t="shared" ca="1" si="15"/>
        <v>0.33648607254081697</v>
      </c>
      <c r="M9" s="3">
        <f t="shared" ca="1" si="4"/>
        <v>0.58978979182567959</v>
      </c>
      <c r="N9" s="9">
        <f t="shared" ca="1" si="5"/>
        <v>1.2376188163983257E-3</v>
      </c>
      <c r="O9" s="9">
        <f t="shared" ca="1" si="16"/>
        <v>0.33869449697136389</v>
      </c>
      <c r="P9" s="19">
        <f t="shared" ca="1" si="6"/>
        <v>0.94708256745667652</v>
      </c>
      <c r="Q9" s="9">
        <f t="shared" ca="1" si="17"/>
        <v>0</v>
      </c>
      <c r="R9" s="9">
        <f t="shared" ca="1" si="7"/>
        <v>0.33708595338482111</v>
      </c>
      <c r="S9" s="19">
        <f t="shared" ca="1" si="8"/>
        <v>0.53024607632321885</v>
      </c>
      <c r="T9" s="9">
        <f t="shared" ca="1" si="9"/>
        <v>1.0493698444889645E-3</v>
      </c>
      <c r="U9" s="9">
        <f t="shared" ca="1" si="10"/>
        <v>0.33961644639176186</v>
      </c>
    </row>
    <row r="10" spans="1:21" x14ac:dyDescent="0.2">
      <c r="A10" s="8">
        <v>6</v>
      </c>
      <c r="B10" s="3">
        <f t="shared" ca="1" si="0"/>
        <v>0.28275010646407983</v>
      </c>
      <c r="C10" s="9">
        <f t="shared" ca="1" si="1"/>
        <v>2.769424771286548E-4</v>
      </c>
      <c r="D10" s="9">
        <f t="shared" ca="1" si="11"/>
        <v>0.33736289586194979</v>
      </c>
      <c r="E10" s="9">
        <f t="shared" ca="1" si="12"/>
        <v>0</v>
      </c>
      <c r="F10" s="9">
        <f t="shared" ca="1" si="18"/>
        <v>1.3316011094141045E-3</v>
      </c>
      <c r="G10" s="9">
        <f t="shared" ca="1" si="13"/>
        <v>0</v>
      </c>
      <c r="H10" s="9">
        <f t="shared" ca="1" si="14"/>
        <v>2.2535505298120762E-3</v>
      </c>
      <c r="J10" s="3">
        <f t="shared" ca="1" si="2"/>
        <v>0.87810865491088941</v>
      </c>
      <c r="K10" s="9">
        <f t="shared" ca="1" si="3"/>
        <v>0</v>
      </c>
      <c r="L10" s="9">
        <f t="shared" ca="1" si="15"/>
        <v>0.33736289586194979</v>
      </c>
      <c r="M10" s="3">
        <f t="shared" ca="1" si="4"/>
        <v>0.72951887995983145</v>
      </c>
      <c r="N10" s="9">
        <f t="shared" ca="1" si="5"/>
        <v>1.816045805077531E-3</v>
      </c>
      <c r="O10" s="9">
        <f t="shared" ca="1" si="16"/>
        <v>0.34051054277644144</v>
      </c>
      <c r="P10" s="19">
        <f t="shared" ca="1" si="6"/>
        <v>0.86393558192414921</v>
      </c>
      <c r="Q10" s="9">
        <f t="shared" ca="1" si="17"/>
        <v>0</v>
      </c>
      <c r="R10" s="9">
        <f t="shared" ca="1" si="7"/>
        <v>0.33736289586194979</v>
      </c>
      <c r="S10" s="19">
        <f t="shared" ca="1" si="8"/>
        <v>3.4254016081523564E-2</v>
      </c>
      <c r="T10" s="9">
        <f t="shared" ca="1" si="9"/>
        <v>4.8408938826252052E-5</v>
      </c>
      <c r="U10" s="9">
        <f t="shared" ca="1" si="10"/>
        <v>0.3396648553305881</v>
      </c>
    </row>
    <row r="11" spans="1:21" x14ac:dyDescent="0.2">
      <c r="A11" s="8">
        <v>7</v>
      </c>
      <c r="B11" s="3">
        <f t="shared" ca="1" si="0"/>
        <v>0.32280193912354638</v>
      </c>
      <c r="C11" s="9">
        <f t="shared" ca="1" si="1"/>
        <v>3.2482624347514826E-4</v>
      </c>
      <c r="D11" s="9">
        <f t="shared" ca="1" si="11"/>
        <v>0.33768772210542491</v>
      </c>
      <c r="E11" s="9">
        <f ca="1">IF(B11&lt;0.25,MAX(L10,D11)-D11,0)</f>
        <v>0</v>
      </c>
      <c r="F11" s="9">
        <f t="shared" ca="1" si="18"/>
        <v>2.8228206710165238E-3</v>
      </c>
      <c r="G11" s="9">
        <f t="shared" ca="1" si="13"/>
        <v>0</v>
      </c>
      <c r="H11" s="9">
        <f t="shared" ca="1" si="14"/>
        <v>1.9771332251631857E-3</v>
      </c>
      <c r="J11" s="3">
        <f t="shared" ca="1" si="2"/>
        <v>0.69787332596882901</v>
      </c>
      <c r="K11" s="9">
        <f t="shared" ca="1" si="3"/>
        <v>0</v>
      </c>
      <c r="L11" s="9">
        <f t="shared" ca="1" si="15"/>
        <v>0.33768772210542491</v>
      </c>
      <c r="M11" s="3">
        <f t="shared" ca="1" si="4"/>
        <v>0.8947887272438857</v>
      </c>
      <c r="N11" s="9">
        <f t="shared" ca="1" si="5"/>
        <v>3.1274789290873526E-3</v>
      </c>
      <c r="O11" s="9">
        <f t="shared" ca="1" si="16"/>
        <v>0.34363802170552882</v>
      </c>
      <c r="P11" s="19">
        <f t="shared" ca="1" si="6"/>
        <v>0.44172527703882414</v>
      </c>
      <c r="Q11" s="9">
        <f t="shared" ca="1" si="17"/>
        <v>0</v>
      </c>
      <c r="R11" s="9">
        <f t="shared" ca="1" si="7"/>
        <v>0.33768772210542491</v>
      </c>
      <c r="S11" s="19">
        <f t="shared" ca="1" si="8"/>
        <v>0.49458669490887608</v>
      </c>
      <c r="T11" s="9">
        <f t="shared" ca="1" si="9"/>
        <v>9.4774827571060343E-4</v>
      </c>
      <c r="U11" s="9">
        <f t="shared" ca="1" si="10"/>
        <v>0.34061260360629869</v>
      </c>
    </row>
    <row r="12" spans="1:21" x14ac:dyDescent="0.2">
      <c r="A12" s="8">
        <v>8</v>
      </c>
      <c r="B12" s="3">
        <f t="shared" ca="1" si="0"/>
        <v>0.97298918049641625</v>
      </c>
      <c r="C12" s="9">
        <f t="shared" ca="1" si="1"/>
        <v>3.0095981424088456E-3</v>
      </c>
      <c r="D12" s="9">
        <f t="shared" ca="1" si="11"/>
        <v>0.34069732024783378</v>
      </c>
      <c r="E12" s="9">
        <f t="shared" ca="1" si="12"/>
        <v>0</v>
      </c>
      <c r="F12" s="9">
        <f t="shared" ca="1" si="18"/>
        <v>2.9407014576950385E-3</v>
      </c>
      <c r="G12" s="9">
        <f t="shared" ca="1" si="13"/>
        <v>0</v>
      </c>
      <c r="H12" s="9">
        <f t="shared" ca="1" si="14"/>
        <v>0</v>
      </c>
      <c r="J12" s="3">
        <f t="shared" ca="1" si="2"/>
        <v>0.82577954110316942</v>
      </c>
      <c r="K12" s="9">
        <f t="shared" ca="1" si="3"/>
        <v>0</v>
      </c>
      <c r="L12" s="9">
        <f t="shared" ca="1" si="15"/>
        <v>0.33768772210542491</v>
      </c>
      <c r="M12" s="3">
        <f t="shared" ca="1" si="4"/>
        <v>5.3439558504959739E-2</v>
      </c>
      <c r="N12" s="9">
        <f t="shared" ca="1" si="5"/>
        <v>7.6278406221265058E-5</v>
      </c>
      <c r="O12" s="9">
        <f t="shared" ca="1" si="16"/>
        <v>0.34363802170552882</v>
      </c>
      <c r="P12" s="19">
        <f t="shared" ca="1" si="6"/>
        <v>0.70124492915799741</v>
      </c>
      <c r="Q12" s="9">
        <f t="shared" ca="1" si="17"/>
        <v>0</v>
      </c>
      <c r="R12" s="9">
        <f t="shared" ca="1" si="7"/>
        <v>0.34069732024783378</v>
      </c>
      <c r="S12" s="19">
        <f t="shared" ca="1" si="8"/>
        <v>0.74394875843031727</v>
      </c>
      <c r="T12" s="9">
        <f t="shared" ca="1" si="9"/>
        <v>1.8921912390983586E-3</v>
      </c>
      <c r="U12" s="9">
        <f t="shared" ca="1" si="10"/>
        <v>0.34258951148693212</v>
      </c>
    </row>
    <row r="13" spans="1:21" x14ac:dyDescent="0.2">
      <c r="A13" s="8">
        <v>9</v>
      </c>
      <c r="B13" s="3">
        <f t="shared" ca="1" si="0"/>
        <v>0.92614420999338953</v>
      </c>
      <c r="C13" s="9">
        <f t="shared" ca="1" si="1"/>
        <v>2.171367392351649E-3</v>
      </c>
      <c r="D13" s="9">
        <f t="shared" ca="1" si="11"/>
        <v>0.34286868764018541</v>
      </c>
      <c r="E13" s="9">
        <f ca="1">IF(B13&lt;0.25,MAX(L12,D13)-D13,0)</f>
        <v>0</v>
      </c>
      <c r="F13" s="9">
        <f t="shared" ca="1" si="18"/>
        <v>7.6933406534340776E-4</v>
      </c>
      <c r="G13" s="9">
        <f t="shared" ca="1" si="13"/>
        <v>0</v>
      </c>
      <c r="H13" s="9">
        <f t="shared" ca="1" si="14"/>
        <v>0</v>
      </c>
      <c r="J13" s="3">
        <f t="shared" ca="1" si="2"/>
        <v>0.8233886958237473</v>
      </c>
      <c r="K13" s="9">
        <f t="shared" ca="1" si="3"/>
        <v>0</v>
      </c>
      <c r="L13" s="9">
        <f t="shared" ca="1" si="15"/>
        <v>0.33768772210542491</v>
      </c>
      <c r="M13" s="3">
        <f t="shared" ca="1" si="4"/>
        <v>0.59504050851537404</v>
      </c>
      <c r="N13" s="9">
        <f t="shared" ca="1" si="5"/>
        <v>1.2555114415328463E-3</v>
      </c>
      <c r="O13" s="9">
        <f t="shared" ca="1" si="16"/>
        <v>0.34489353314706167</v>
      </c>
      <c r="P13" s="19">
        <f t="shared" ca="1" si="6"/>
        <v>7.8038832084130538E-2</v>
      </c>
      <c r="Q13" s="9">
        <f t="shared" ca="1" si="17"/>
        <v>0</v>
      </c>
      <c r="R13" s="9">
        <f t="shared" ca="1" si="7"/>
        <v>0.34286868764018541</v>
      </c>
      <c r="S13" s="19">
        <f t="shared" ca="1" si="8"/>
        <v>6.0700416535308666E-4</v>
      </c>
      <c r="T13" s="9">
        <f t="shared" ca="1" si="9"/>
        <v>8.4331731523120808E-7</v>
      </c>
      <c r="U13" s="9">
        <f t="shared" ca="1" si="10"/>
        <v>0.34286953095750067</v>
      </c>
    </row>
    <row r="14" spans="1:21" x14ac:dyDescent="0.2">
      <c r="A14" s="8">
        <v>10</v>
      </c>
      <c r="B14" s="3">
        <f t="shared" ca="1" si="0"/>
        <v>0.45144096412732837</v>
      </c>
      <c r="C14" s="9">
        <f t="shared" ca="1" si="1"/>
        <v>5.0038364463997017E-4</v>
      </c>
      <c r="D14" s="9">
        <f t="shared" ca="1" si="11"/>
        <v>0.34336907128482536</v>
      </c>
      <c r="E14" s="9">
        <f ca="1">IF(B14&lt;0.25,MAX(L13,D14)-D14,0)</f>
        <v>0</v>
      </c>
      <c r="F14" s="9">
        <f t="shared" ca="1" si="18"/>
        <v>1.5244618622363149E-3</v>
      </c>
      <c r="G14" s="9">
        <f t="shared" ca="1" si="13"/>
        <v>0</v>
      </c>
      <c r="H14" s="9">
        <f t="shared" ca="1" si="14"/>
        <v>0</v>
      </c>
      <c r="J14" s="3">
        <f t="shared" ca="1" si="2"/>
        <v>5.4633155072225881E-2</v>
      </c>
      <c r="K14" s="9">
        <f t="shared" ca="1" si="3"/>
        <v>0</v>
      </c>
      <c r="L14" s="9">
        <f t="shared" ca="1" si="15"/>
        <v>0.34336907128482536</v>
      </c>
      <c r="M14" s="3">
        <f t="shared" ca="1" si="4"/>
        <v>0.57462280370679797</v>
      </c>
      <c r="N14" s="9">
        <f t="shared" ca="1" si="5"/>
        <v>1.1871930319186726E-3</v>
      </c>
      <c r="O14" s="9">
        <f t="shared" ca="1" si="16"/>
        <v>0.34608072617898034</v>
      </c>
      <c r="P14" s="19">
        <f t="shared" ca="1" si="6"/>
        <v>0.24334688351215195</v>
      </c>
      <c r="Q14" s="9">
        <f t="shared" ca="1" si="17"/>
        <v>0</v>
      </c>
      <c r="R14" s="9">
        <f t="shared" ca="1" si="7"/>
        <v>0.34336907128482536</v>
      </c>
      <c r="S14" s="19">
        <f t="shared" ca="1" si="8"/>
        <v>0.10260019234047835</v>
      </c>
      <c r="T14" s="9">
        <f t="shared" ca="1" si="9"/>
        <v>1.5035249968207997E-4</v>
      </c>
      <c r="U14" s="9">
        <f t="shared" ca="1" si="10"/>
        <v>0.34351942378450745</v>
      </c>
    </row>
    <row r="15" spans="1:21" x14ac:dyDescent="0.2">
      <c r="A15" s="8">
        <v>11</v>
      </c>
      <c r="B15" s="3">
        <f t="shared" ca="1" si="0"/>
        <v>0.43616207716219435</v>
      </c>
      <c r="C15" s="9">
        <f t="shared" ca="1" si="1"/>
        <v>4.7749036636495759E-4</v>
      </c>
      <c r="D15" s="9">
        <f t="shared" ca="1" si="11"/>
        <v>0.34384656165119032</v>
      </c>
      <c r="E15" s="9">
        <f t="shared" ca="1" si="12"/>
        <v>0</v>
      </c>
      <c r="F15" s="9">
        <f t="shared" ca="1" si="18"/>
        <v>2.2341645277900168E-3</v>
      </c>
      <c r="G15" s="9">
        <f t="shared" ca="1" si="13"/>
        <v>0</v>
      </c>
      <c r="H15" s="9">
        <f t="shared" ca="1" si="14"/>
        <v>0</v>
      </c>
      <c r="J15" s="3">
        <f t="shared" ca="1" si="2"/>
        <v>0.78715048784057895</v>
      </c>
      <c r="K15" s="9">
        <f t="shared" ca="1" si="3"/>
        <v>0</v>
      </c>
      <c r="L15" s="9">
        <f t="shared" ca="1" si="15"/>
        <v>0.34384656165119032</v>
      </c>
      <c r="M15" s="3">
        <f t="shared" ca="1" si="4"/>
        <v>0.44544928577046827</v>
      </c>
      <c r="N15" s="9">
        <f t="shared" ca="1" si="5"/>
        <v>8.1888474581649935E-4</v>
      </c>
      <c r="O15" s="9">
        <f t="shared" ca="1" si="16"/>
        <v>0.34689961092479682</v>
      </c>
      <c r="P15" s="19">
        <f t="shared" ca="1" si="6"/>
        <v>0.5520695929462206</v>
      </c>
      <c r="Q15" s="9">
        <f t="shared" ca="1" si="17"/>
        <v>0</v>
      </c>
      <c r="R15" s="9">
        <f t="shared" ca="1" si="7"/>
        <v>0.34384656165119032</v>
      </c>
      <c r="S15" s="19">
        <f t="shared" ca="1" si="8"/>
        <v>0.4113468128281158</v>
      </c>
      <c r="T15" s="9">
        <f t="shared" ca="1" si="9"/>
        <v>7.3599734041322263E-4</v>
      </c>
      <c r="U15" s="9">
        <f t="shared" ca="1" si="10"/>
        <v>0.34458255899160356</v>
      </c>
    </row>
    <row r="16" spans="1:21" x14ac:dyDescent="0.2">
      <c r="A16" s="8">
        <v>12</v>
      </c>
      <c r="B16" s="3">
        <f t="shared" ca="1" si="0"/>
        <v>0.72254152053800402</v>
      </c>
      <c r="C16" s="9">
        <f t="shared" ca="1" si="1"/>
        <v>1.0684033171256204E-3</v>
      </c>
      <c r="D16" s="9">
        <f t="shared" ca="1" si="11"/>
        <v>0.34491496496831592</v>
      </c>
      <c r="E16" s="9">
        <f t="shared" ca="1" si="12"/>
        <v>0</v>
      </c>
      <c r="F16" s="9">
        <f t="shared" ca="1" si="18"/>
        <v>1.9846459564809016E-3</v>
      </c>
      <c r="G16" s="9">
        <f t="shared" ca="1" si="13"/>
        <v>0</v>
      </c>
      <c r="H16" s="9">
        <f ca="1">IF(B16&gt;=0.25,MAX(U15,D16)-D16,0)</f>
        <v>0</v>
      </c>
      <c r="J16" s="3">
        <f t="shared" ca="1" si="2"/>
        <v>0.36250351798534275</v>
      </c>
      <c r="K16" s="9">
        <f t="shared" ca="1" si="3"/>
        <v>0</v>
      </c>
      <c r="L16" s="9">
        <f t="shared" ca="1" si="15"/>
        <v>0.34384656165119032</v>
      </c>
      <c r="M16" s="3">
        <f t="shared" ca="1" si="4"/>
        <v>0.71241534815378826</v>
      </c>
      <c r="N16" s="9">
        <f t="shared" ca="1" si="5"/>
        <v>1.7308861401108635E-3</v>
      </c>
      <c r="O16" s="9">
        <f t="shared" ca="1" si="16"/>
        <v>0.34863049706490767</v>
      </c>
      <c r="P16" s="19">
        <f t="shared" ca="1" si="6"/>
        <v>0.90019428364690579</v>
      </c>
      <c r="Q16" s="9">
        <f t="shared" ca="1" si="17"/>
        <v>0</v>
      </c>
      <c r="R16" s="9">
        <f t="shared" ca="1" si="7"/>
        <v>0.34491496496831592</v>
      </c>
      <c r="S16" s="19">
        <f t="shared" ca="1" si="8"/>
        <v>0.1407783066661672</v>
      </c>
      <c r="T16" s="9">
        <f t="shared" ca="1" si="9"/>
        <v>2.1073376007319801E-4</v>
      </c>
      <c r="U16" s="9">
        <f t="shared" ca="1" si="10"/>
        <v>0.34512569872838911</v>
      </c>
    </row>
    <row r="17" spans="1:21" x14ac:dyDescent="0.2">
      <c r="A17" s="8">
        <v>13</v>
      </c>
      <c r="B17" s="3">
        <f t="shared" ca="1" si="0"/>
        <v>0.93463853626520144</v>
      </c>
      <c r="C17" s="9">
        <f t="shared" ca="1" si="1"/>
        <v>2.2731853614315792E-3</v>
      </c>
      <c r="D17" s="9">
        <f t="shared" ca="1" si="11"/>
        <v>0.34718815032974748</v>
      </c>
      <c r="E17" s="9">
        <f t="shared" ca="1" si="12"/>
        <v>0</v>
      </c>
      <c r="F17" s="9">
        <f t="shared" ca="1" si="18"/>
        <v>1.4423467351601937E-3</v>
      </c>
      <c r="G17" s="9">
        <f t="shared" ca="1" si="13"/>
        <v>0</v>
      </c>
      <c r="H17" s="9">
        <f t="shared" ca="1" si="14"/>
        <v>0</v>
      </c>
      <c r="J17" s="3">
        <f t="shared" ca="1" si="2"/>
        <v>0.23755918308040136</v>
      </c>
      <c r="K17" s="9">
        <f t="shared" ca="1" si="3"/>
        <v>0</v>
      </c>
      <c r="L17" s="9">
        <f t="shared" ca="1" si="15"/>
        <v>0.34384656165119032</v>
      </c>
      <c r="M17" s="3">
        <f t="shared" ca="1" si="4"/>
        <v>0.12858151294482811</v>
      </c>
      <c r="N17" s="9">
        <f t="shared" ca="1" si="5"/>
        <v>1.9115687524274514E-4</v>
      </c>
      <c r="O17" s="9">
        <f t="shared" ca="1" si="16"/>
        <v>0.34863049706490767</v>
      </c>
      <c r="P17" s="19">
        <f t="shared" ca="1" si="6"/>
        <v>0.72045322925577504</v>
      </c>
      <c r="Q17" s="9">
        <f t="shared" ca="1" si="17"/>
        <v>0</v>
      </c>
      <c r="R17" s="9">
        <f t="shared" ca="1" si="7"/>
        <v>0.34718815032974748</v>
      </c>
      <c r="S17" s="19">
        <f t="shared" ca="1" si="8"/>
        <v>0.41346030318773774</v>
      </c>
      <c r="T17" s="9">
        <f t="shared" ca="1" si="9"/>
        <v>7.4099295684680675E-4</v>
      </c>
      <c r="U17" s="9">
        <f t="shared" ca="1" si="10"/>
        <v>0.3479291432865943</v>
      </c>
    </row>
    <row r="18" spans="1:21" x14ac:dyDescent="0.2">
      <c r="A18" s="8">
        <v>14</v>
      </c>
      <c r="B18" s="3">
        <f t="shared" ca="1" si="0"/>
        <v>0.62628323501194616</v>
      </c>
      <c r="C18" s="9">
        <f t="shared" ca="1" si="1"/>
        <v>8.2021423445001755E-4</v>
      </c>
      <c r="D18" s="9">
        <f t="shared" ca="1" si="11"/>
        <v>0.34800836456419748</v>
      </c>
      <c r="E18" s="9">
        <f t="shared" ca="1" si="12"/>
        <v>0</v>
      </c>
      <c r="F18" s="9">
        <f t="shared" ca="1" si="18"/>
        <v>6.2213250071019299E-4</v>
      </c>
      <c r="G18" s="9">
        <f t="shared" ca="1" si="13"/>
        <v>0</v>
      </c>
      <c r="H18" s="9">
        <f t="shared" ca="1" si="14"/>
        <v>0</v>
      </c>
      <c r="J18" s="3">
        <f t="shared" ca="1" si="2"/>
        <v>6.1993174804286455E-2</v>
      </c>
      <c r="K18" s="9">
        <f t="shared" ca="1" si="3"/>
        <v>0</v>
      </c>
      <c r="L18" s="9">
        <f t="shared" ca="1" si="15"/>
        <v>0.34384656165119032</v>
      </c>
      <c r="M18" s="3">
        <f t="shared" ca="1" si="4"/>
        <v>3.013343359989229E-2</v>
      </c>
      <c r="N18" s="9">
        <f t="shared" ca="1" si="5"/>
        <v>4.2495524110097111E-5</v>
      </c>
      <c r="O18" s="9">
        <f t="shared" ca="1" si="16"/>
        <v>0.34863049706490767</v>
      </c>
      <c r="P18" s="19">
        <f t="shared" ca="1" si="6"/>
        <v>0.93421371005737364</v>
      </c>
      <c r="Q18" s="9">
        <f t="shared" ca="1" si="17"/>
        <v>0</v>
      </c>
      <c r="R18" s="9">
        <f t="shared" ca="1" si="7"/>
        <v>0.34800836456419748</v>
      </c>
      <c r="S18" s="19">
        <f t="shared" ca="1" si="8"/>
        <v>1.9318516767149463E-2</v>
      </c>
      <c r="T18" s="9">
        <f t="shared" ca="1" si="9"/>
        <v>2.7093830466552656E-5</v>
      </c>
      <c r="U18" s="9">
        <f t="shared" ca="1" si="10"/>
        <v>0.34803545839466404</v>
      </c>
    </row>
    <row r="19" spans="1:21" x14ac:dyDescent="0.2">
      <c r="A19" s="8">
        <v>15</v>
      </c>
      <c r="B19" s="3">
        <f t="shared" ca="1" si="0"/>
        <v>0.46274065893665683</v>
      </c>
      <c r="C19" s="9">
        <f t="shared" ca="1" si="1"/>
        <v>5.1772863066773262E-4</v>
      </c>
      <c r="D19" s="9">
        <f t="shared" ca="1" si="11"/>
        <v>0.34852609319486522</v>
      </c>
      <c r="E19" s="9">
        <f t="shared" ca="1" si="12"/>
        <v>0</v>
      </c>
      <c r="F19" s="9">
        <f t="shared" ca="1" si="18"/>
        <v>1.0440387004245766E-4</v>
      </c>
      <c r="G19" s="9">
        <f t="shared" ca="1" si="13"/>
        <v>0</v>
      </c>
      <c r="H19" s="9">
        <f t="shared" ca="1" si="14"/>
        <v>0</v>
      </c>
      <c r="J19" s="3">
        <f t="shared" ca="1" si="2"/>
        <v>0.99988983059288272</v>
      </c>
      <c r="K19" s="9">
        <f t="shared" ca="1" si="3"/>
        <v>0</v>
      </c>
      <c r="L19" s="9">
        <f t="shared" ca="1" si="15"/>
        <v>0.34852609319486522</v>
      </c>
      <c r="M19" s="3">
        <f t="shared" ca="1" si="4"/>
        <v>0.68316454504241297</v>
      </c>
      <c r="N19" s="9">
        <f t="shared" ca="1" si="5"/>
        <v>1.5963509852812629E-3</v>
      </c>
      <c r="O19" s="9">
        <f t="shared" ca="1" si="16"/>
        <v>0.35022684805018894</v>
      </c>
      <c r="P19" s="19">
        <f t="shared" ca="1" si="6"/>
        <v>0.19074655693069453</v>
      </c>
      <c r="Q19" s="9">
        <f t="shared" ca="1" si="17"/>
        <v>0</v>
      </c>
      <c r="R19" s="9">
        <f t="shared" ca="1" si="7"/>
        <v>0.34852609319486522</v>
      </c>
      <c r="S19" s="19">
        <f t="shared" ca="1" si="8"/>
        <v>0.60683447651610911</v>
      </c>
      <c r="T19" s="9">
        <f t="shared" ca="1" si="9"/>
        <v>1.2965619117162193E-3</v>
      </c>
      <c r="U19" s="9">
        <f t="shared" ca="1" si="10"/>
        <v>0.34982265510658145</v>
      </c>
    </row>
    <row r="20" spans="1:21" x14ac:dyDescent="0.2">
      <c r="A20" s="8">
        <v>16</v>
      </c>
      <c r="B20" s="3">
        <f t="shared" ca="1" si="0"/>
        <v>0.4630641616534088</v>
      </c>
      <c r="C20" s="9">
        <f t="shared" ca="1" si="1"/>
        <v>5.1823056106289878E-4</v>
      </c>
      <c r="D20" s="9">
        <f t="shared" ca="1" si="11"/>
        <v>0.34904432375592809</v>
      </c>
      <c r="E20" s="9">
        <f t="shared" ca="1" si="12"/>
        <v>0</v>
      </c>
      <c r="F20" s="9">
        <f t="shared" ca="1" si="18"/>
        <v>1.182524294260856E-3</v>
      </c>
      <c r="G20" s="9">
        <f t="shared" ca="1" si="13"/>
        <v>0</v>
      </c>
      <c r="H20" s="9">
        <f t="shared" ca="1" si="14"/>
        <v>7.7833135065336068E-4</v>
      </c>
      <c r="J20" s="3">
        <f t="shared" ca="1" si="2"/>
        <v>0.64755755730046927</v>
      </c>
      <c r="K20" s="9">
        <f t="shared" ca="1" si="3"/>
        <v>0</v>
      </c>
      <c r="L20" s="9">
        <f t="shared" ca="1" si="15"/>
        <v>0.34904432375592809</v>
      </c>
      <c r="M20" s="3">
        <f t="shared" ca="1" si="4"/>
        <v>0.69845449374446</v>
      </c>
      <c r="N20" s="9">
        <f t="shared" ca="1" si="5"/>
        <v>1.6650476963193314E-3</v>
      </c>
      <c r="O20" s="9">
        <f t="shared" ca="1" si="16"/>
        <v>0.35189189574650825</v>
      </c>
      <c r="P20" s="19">
        <f t="shared" ca="1" si="6"/>
        <v>0.97989849367705306</v>
      </c>
      <c r="Q20" s="9">
        <f t="shared" ca="1" si="17"/>
        <v>0</v>
      </c>
      <c r="R20" s="9">
        <f t="shared" ca="1" si="7"/>
        <v>0.34904432375592809</v>
      </c>
      <c r="S20" s="19">
        <f t="shared" ca="1" si="8"/>
        <v>0.65833786777970449</v>
      </c>
      <c r="T20" s="9">
        <f t="shared" ca="1" si="9"/>
        <v>1.4915735384946674E-3</v>
      </c>
      <c r="U20" s="9">
        <f t="shared" ca="1" si="10"/>
        <v>0.35131422864507611</v>
      </c>
    </row>
    <row r="21" spans="1:21" x14ac:dyDescent="0.2">
      <c r="A21" s="8">
        <v>17</v>
      </c>
      <c r="B21" s="3">
        <f t="shared" ca="1" si="0"/>
        <v>0.45776383065161674</v>
      </c>
      <c r="C21" s="9">
        <f t="shared" ca="1" si="1"/>
        <v>5.100446963692243E-4</v>
      </c>
      <c r="D21" s="9">
        <f t="shared" ca="1" si="11"/>
        <v>0.34955436845229731</v>
      </c>
      <c r="E21" s="9">
        <f t="shared" ca="1" si="12"/>
        <v>0</v>
      </c>
      <c r="F21" s="9">
        <f ca="1">IF(B21&gt;=0.25,MAX(O20,D21)-D21,0)</f>
        <v>2.3375272942109393E-3</v>
      </c>
      <c r="G21" s="9">
        <f t="shared" ca="1" si="13"/>
        <v>0</v>
      </c>
      <c r="H21" s="9">
        <f t="shared" ca="1" si="14"/>
        <v>1.7598601927787949E-3</v>
      </c>
      <c r="J21" s="3">
        <f t="shared" ca="1" si="2"/>
        <v>0.99918707702257603</v>
      </c>
      <c r="K21" s="9">
        <f t="shared" ca="1" si="3"/>
        <v>0</v>
      </c>
      <c r="L21" s="9">
        <f t="shared" ca="1" si="15"/>
        <v>0.34955436845229731</v>
      </c>
      <c r="M21" s="3">
        <f t="shared" ca="1" si="4"/>
        <v>0.18408650626719103</v>
      </c>
      <c r="N21" s="9">
        <f t="shared" ca="1" si="5"/>
        <v>2.8256519752792081E-4</v>
      </c>
      <c r="O21" s="9">
        <f t="shared" ca="1" si="16"/>
        <v>0.35189189574650825</v>
      </c>
      <c r="P21" s="19">
        <f t="shared" ca="1" si="6"/>
        <v>0.62483392822329209</v>
      </c>
      <c r="Q21" s="9">
        <f t="shared" ca="1" si="17"/>
        <v>0</v>
      </c>
      <c r="R21" s="9">
        <f t="shared" ca="1" si="7"/>
        <v>0.34955436845229731</v>
      </c>
      <c r="S21" s="19">
        <f t="shared" ca="1" si="8"/>
        <v>0.33623886389699542</v>
      </c>
      <c r="T21" s="9">
        <f t="shared" ca="1" si="9"/>
        <v>5.692124014033533E-4</v>
      </c>
      <c r="U21" s="9">
        <f t="shared" ca="1" si="10"/>
        <v>0.35188344104647945</v>
      </c>
    </row>
    <row r="22" spans="1:21" x14ac:dyDescent="0.2">
      <c r="A22" s="8">
        <v>18</v>
      </c>
      <c r="B22" s="3">
        <f t="shared" ca="1" si="0"/>
        <v>0.81969281140594741</v>
      </c>
      <c r="C22" s="9">
        <f t="shared" ca="1" si="1"/>
        <v>1.4275777328202836E-3</v>
      </c>
      <c r="D22" s="9">
        <f t="shared" ca="1" si="11"/>
        <v>0.35098194618511758</v>
      </c>
      <c r="E22" s="9">
        <f t="shared" ca="1" si="12"/>
        <v>0</v>
      </c>
      <c r="F22" s="9">
        <f t="shared" ca="1" si="18"/>
        <v>9.0994956139067718E-4</v>
      </c>
      <c r="G22" s="9">
        <f t="shared" ca="1" si="13"/>
        <v>0</v>
      </c>
      <c r="H22" s="9">
        <f t="shared" ca="1" si="14"/>
        <v>9.014948613618734E-4</v>
      </c>
      <c r="J22" s="3">
        <f t="shared" ca="1" si="2"/>
        <v>0.70803012688362965</v>
      </c>
      <c r="K22" s="9">
        <f t="shared" ca="1" si="3"/>
        <v>0</v>
      </c>
      <c r="L22" s="9">
        <f t="shared" ca="1" si="15"/>
        <v>0.34955436845229731</v>
      </c>
      <c r="M22" s="3">
        <f t="shared" ca="1" si="4"/>
        <v>0.29385485885529694</v>
      </c>
      <c r="N22" s="9">
        <f t="shared" ca="1" si="5"/>
        <v>4.8324233369460525E-4</v>
      </c>
      <c r="O22" s="9">
        <f t="shared" ca="1" si="16"/>
        <v>0.35237513808020288</v>
      </c>
      <c r="P22" s="19">
        <f t="shared" ca="1" si="6"/>
        <v>3.4076561394971283E-2</v>
      </c>
      <c r="Q22" s="9">
        <f t="shared" ca="1" si="17"/>
        <v>0</v>
      </c>
      <c r="R22" s="9">
        <f t="shared" ca="1" si="7"/>
        <v>0.35098194618511758</v>
      </c>
      <c r="S22" s="19">
        <f t="shared" ca="1" si="8"/>
        <v>0.71128164228568025</v>
      </c>
      <c r="T22" s="9">
        <f t="shared" ca="1" si="9"/>
        <v>1.7254216761447426E-3</v>
      </c>
      <c r="U22" s="9">
        <f t="shared" ca="1" si="10"/>
        <v>0.35360886272262421</v>
      </c>
    </row>
    <row r="23" spans="1:21" x14ac:dyDescent="0.2">
      <c r="A23" s="8">
        <v>19</v>
      </c>
      <c r="B23" s="3">
        <f t="shared" ca="1" si="0"/>
        <v>0.46134658997277977</v>
      </c>
      <c r="C23" s="9">
        <f t="shared" ca="1" si="1"/>
        <v>5.1556911580835142E-4</v>
      </c>
      <c r="D23" s="9">
        <f t="shared" ca="1" si="11"/>
        <v>0.35149751530092593</v>
      </c>
      <c r="E23" s="9">
        <f t="shared" ca="1" si="12"/>
        <v>0</v>
      </c>
      <c r="F23" s="9">
        <f t="shared" ca="1" si="18"/>
        <v>8.776227792769431E-4</v>
      </c>
      <c r="G23" s="9">
        <f t="shared" ca="1" si="13"/>
        <v>0</v>
      </c>
      <c r="H23" s="9">
        <f t="shared" ca="1" si="14"/>
        <v>2.1113474216982731E-3</v>
      </c>
      <c r="J23" s="3">
        <f t="shared" ca="1" si="2"/>
        <v>0.941087145560348</v>
      </c>
      <c r="K23" s="9">
        <f t="shared" ca="1" si="3"/>
        <v>0</v>
      </c>
      <c r="L23" s="9">
        <f t="shared" ca="1" si="15"/>
        <v>0.35149751530092593</v>
      </c>
      <c r="M23" s="3">
        <f t="shared" ca="1" si="4"/>
        <v>0.87617696582800531</v>
      </c>
      <c r="N23" s="9">
        <f t="shared" ca="1" si="5"/>
        <v>2.9012526062374409E-3</v>
      </c>
      <c r="O23" s="9">
        <f t="shared" ca="1" si="16"/>
        <v>0.35527639068644029</v>
      </c>
      <c r="P23" s="19">
        <f t="shared" ca="1" si="6"/>
        <v>0.96616409386459301</v>
      </c>
      <c r="Q23" s="9">
        <f t="shared" ca="1" si="17"/>
        <v>0</v>
      </c>
      <c r="R23" s="9">
        <f t="shared" ca="1" si="7"/>
        <v>0.35149751530092593</v>
      </c>
      <c r="S23" s="19">
        <f t="shared" ca="1" si="8"/>
        <v>0.79924686437994452</v>
      </c>
      <c r="T23" s="9">
        <f t="shared" ca="1" si="9"/>
        <v>2.2301101482641648E-3</v>
      </c>
      <c r="U23" s="9">
        <f t="shared" ca="1" si="10"/>
        <v>0.35583897287088839</v>
      </c>
    </row>
    <row r="24" spans="1:21" x14ac:dyDescent="0.2">
      <c r="A24" s="8">
        <v>20</v>
      </c>
      <c r="B24" s="3">
        <f t="shared" ca="1" si="0"/>
        <v>0.63885693660727005</v>
      </c>
      <c r="C24" s="9">
        <f t="shared" ca="1" si="1"/>
        <v>8.4873425138964865E-4</v>
      </c>
      <c r="D24" s="9">
        <f t="shared" ca="1" si="11"/>
        <v>0.35234624955231558</v>
      </c>
      <c r="E24" s="9">
        <f t="shared" ca="1" si="12"/>
        <v>0</v>
      </c>
      <c r="F24" s="9">
        <f t="shared" ca="1" si="18"/>
        <v>2.9301411341247086E-3</v>
      </c>
      <c r="G24" s="9">
        <f t="shared" ca="1" si="13"/>
        <v>0</v>
      </c>
      <c r="H24" s="9">
        <f t="shared" ca="1" si="14"/>
        <v>3.4927233185728102E-3</v>
      </c>
      <c r="J24" s="3">
        <f t="shared" ca="1" si="2"/>
        <v>0.79988309582609085</v>
      </c>
      <c r="K24" s="9">
        <f t="shared" ca="1" si="3"/>
        <v>0</v>
      </c>
      <c r="L24" s="9">
        <f t="shared" ca="1" si="15"/>
        <v>0.35149751530092593</v>
      </c>
      <c r="M24" s="3">
        <f t="shared" ca="1" si="4"/>
        <v>0.45679036885215696</v>
      </c>
      <c r="N24" s="9">
        <f t="shared" ca="1" si="5"/>
        <v>8.4758329514561298E-4</v>
      </c>
      <c r="O24" s="9">
        <f t="shared" ca="1" si="16"/>
        <v>0.35612397398158591</v>
      </c>
      <c r="P24" s="19">
        <f t="shared" ca="1" si="6"/>
        <v>0.82955456844480358</v>
      </c>
      <c r="Q24" s="9">
        <f t="shared" ca="1" si="17"/>
        <v>0</v>
      </c>
      <c r="R24" s="9">
        <f t="shared" ca="1" si="7"/>
        <v>0.35234624955231558</v>
      </c>
      <c r="S24" s="19">
        <f t="shared" ca="1" si="8"/>
        <v>0.28993929978135191</v>
      </c>
      <c r="T24" s="9">
        <f t="shared" ca="1" si="9"/>
        <v>4.7556224907696582E-4</v>
      </c>
      <c r="U24" s="9">
        <f t="shared" ca="1" si="10"/>
        <v>0.35631453511996536</v>
      </c>
    </row>
    <row r="25" spans="1:21" x14ac:dyDescent="0.2">
      <c r="A25" s="8">
        <v>21</v>
      </c>
      <c r="B25" s="3">
        <f t="shared" ca="1" si="0"/>
        <v>0.2746416872937758</v>
      </c>
      <c r="C25" s="9">
        <f t="shared" ca="1" si="1"/>
        <v>2.6757460149479123E-4</v>
      </c>
      <c r="D25" s="9">
        <f t="shared" ca="1" si="11"/>
        <v>0.35261382415381037</v>
      </c>
      <c r="E25" s="9">
        <f t="shared" ca="1" si="12"/>
        <v>0</v>
      </c>
      <c r="F25" s="9">
        <f ca="1">IF(B25&gt;=0.25,MAX(O24,D25)-D25,0)</f>
        <v>3.5101498277755327E-3</v>
      </c>
      <c r="G25" s="9">
        <f t="shared" ca="1" si="13"/>
        <v>0</v>
      </c>
      <c r="H25" s="9">
        <f t="shared" ca="1" si="14"/>
        <v>3.7007109661549853E-3</v>
      </c>
      <c r="J25" s="3">
        <f t="shared" ca="1" si="2"/>
        <v>0.42367978338961187</v>
      </c>
      <c r="K25" s="9">
        <f t="shared" ca="1" si="3"/>
        <v>0</v>
      </c>
      <c r="L25" s="9">
        <f t="shared" ca="1" si="15"/>
        <v>0.35261382415381037</v>
      </c>
      <c r="M25" s="3">
        <f t="shared" ca="1" si="4"/>
        <v>0.68447704514085661</v>
      </c>
      <c r="N25" s="9">
        <f t="shared" ca="1" si="5"/>
        <v>1.6021164480086926E-3</v>
      </c>
      <c r="O25" s="9">
        <f t="shared" ca="1" si="16"/>
        <v>0.35772609042959458</v>
      </c>
      <c r="P25" s="19">
        <f t="shared" ca="1" si="6"/>
        <v>0.82981568693198193</v>
      </c>
      <c r="Q25" s="9">
        <f t="shared" ca="1" si="17"/>
        <v>0</v>
      </c>
      <c r="R25" s="9">
        <f t="shared" ca="1" si="7"/>
        <v>0.35261382415381037</v>
      </c>
      <c r="S25" s="19">
        <f t="shared" ca="1" si="8"/>
        <v>0.91473749732253662</v>
      </c>
      <c r="T25" s="9">
        <f t="shared" ca="1" si="9"/>
        <v>3.4194729369426517E-3</v>
      </c>
      <c r="U25" s="9">
        <f t="shared" ca="1" si="10"/>
        <v>0.35973400805690803</v>
      </c>
    </row>
    <row r="26" spans="1:21" x14ac:dyDescent="0.2">
      <c r="A26" s="8">
        <v>22</v>
      </c>
      <c r="B26" s="3">
        <f t="shared" ca="1" si="0"/>
        <v>0.2872553261663835</v>
      </c>
      <c r="C26" s="9">
        <f t="shared" ca="1" si="1"/>
        <v>2.8219335326376392E-4</v>
      </c>
      <c r="D26" s="9">
        <f t="shared" ca="1" si="11"/>
        <v>0.35289601750707411</v>
      </c>
      <c r="E26" s="9">
        <f t="shared" ca="1" si="12"/>
        <v>0</v>
      </c>
      <c r="F26" s="9">
        <f t="shared" ca="1" si="18"/>
        <v>4.8300729225204675E-3</v>
      </c>
      <c r="G26" s="9">
        <f t="shared" ca="1" si="13"/>
        <v>0</v>
      </c>
      <c r="H26" s="9">
        <f t="shared" ca="1" si="14"/>
        <v>6.8379905498339166E-3</v>
      </c>
      <c r="J26" s="3">
        <f t="shared" ca="1" si="2"/>
        <v>0.4977716468898874</v>
      </c>
      <c r="K26" s="9">
        <f t="shared" ca="1" si="3"/>
        <v>0</v>
      </c>
      <c r="L26" s="9">
        <f t="shared" ca="1" si="15"/>
        <v>0.35289601750707411</v>
      </c>
      <c r="M26" s="3">
        <f t="shared" ca="1" si="4"/>
        <v>0.41491504188261619</v>
      </c>
      <c r="N26" s="9">
        <f t="shared" ca="1" si="5"/>
        <v>7.4444196492180141E-4</v>
      </c>
      <c r="O26" s="9">
        <f t="shared" ca="1" si="16"/>
        <v>0.35847053239451637</v>
      </c>
      <c r="P26" s="19">
        <f t="shared" ca="1" si="6"/>
        <v>0.21462936864630433</v>
      </c>
      <c r="Q26" s="9">
        <f t="shared" ca="1" si="17"/>
        <v>0</v>
      </c>
      <c r="R26" s="9">
        <f t="shared" ca="1" si="7"/>
        <v>0.35289601750707411</v>
      </c>
      <c r="S26" s="19">
        <f t="shared" ca="1" si="8"/>
        <v>0.7527084172219598</v>
      </c>
      <c r="T26" s="9">
        <f t="shared" ca="1" si="9"/>
        <v>1.9405376965498111E-3</v>
      </c>
      <c r="U26" s="9">
        <f t="shared" ca="1" si="10"/>
        <v>0.36167454575345787</v>
      </c>
    </row>
    <row r="27" spans="1:21" x14ac:dyDescent="0.2">
      <c r="A27" s="8">
        <v>23</v>
      </c>
      <c r="B27" s="3">
        <f t="shared" ca="1" si="0"/>
        <v>0.11840341122680254</v>
      </c>
      <c r="C27" s="9">
        <f t="shared" ca="1" si="1"/>
        <v>1.0501725829155735E-4</v>
      </c>
      <c r="D27" s="9">
        <f t="shared" ca="1" si="11"/>
        <v>0.35300103476536565</v>
      </c>
      <c r="E27" s="9">
        <f t="shared" ca="1" si="12"/>
        <v>0</v>
      </c>
      <c r="F27" s="9">
        <f t="shared" ca="1" si="18"/>
        <v>0</v>
      </c>
      <c r="G27" s="9">
        <f t="shared" ca="1" si="13"/>
        <v>0</v>
      </c>
      <c r="H27" s="9">
        <f t="shared" ca="1" si="14"/>
        <v>0</v>
      </c>
      <c r="J27" s="3">
        <f t="shared" ca="1" si="2"/>
        <v>0.71994553165435493</v>
      </c>
      <c r="K27" s="9">
        <f t="shared" ca="1" si="3"/>
        <v>1.7677377290631687E-3</v>
      </c>
      <c r="L27" s="9">
        <f t="shared" ca="1" si="15"/>
        <v>0.35476877249442884</v>
      </c>
      <c r="M27" s="3">
        <f t="shared" ca="1" si="4"/>
        <v>0.42128545351927926</v>
      </c>
      <c r="N27" s="9">
        <f t="shared" ca="1" si="5"/>
        <v>7.5964713088708482E-4</v>
      </c>
      <c r="O27" s="9">
        <f t="shared" ca="1" si="16"/>
        <v>0.35376068189625276</v>
      </c>
      <c r="P27" s="19">
        <f t="shared" ca="1" si="6"/>
        <v>0.41490766519176103</v>
      </c>
      <c r="Q27" s="9">
        <f t="shared" ca="1" si="17"/>
        <v>7.4442445406421162E-4</v>
      </c>
      <c r="R27" s="9">
        <f t="shared" ca="1" si="7"/>
        <v>0.35374545921942985</v>
      </c>
      <c r="S27" s="19">
        <f t="shared" ca="1" si="8"/>
        <v>0.59804588831827887</v>
      </c>
      <c r="T27" s="9">
        <f t="shared" ca="1" si="9"/>
        <v>1.2658574262836085E-3</v>
      </c>
      <c r="U27" s="9">
        <f t="shared" ca="1" si="10"/>
        <v>0.35426689219164925</v>
      </c>
    </row>
    <row r="28" spans="1:21" x14ac:dyDescent="0.2">
      <c r="A28" s="8">
        <v>24</v>
      </c>
      <c r="B28" s="3">
        <f t="shared" ca="1" si="0"/>
        <v>0.73087300276505118</v>
      </c>
      <c r="C28" s="9">
        <f t="shared" ca="1" si="1"/>
        <v>1.0938099184236922E-3</v>
      </c>
      <c r="D28" s="9">
        <f t="shared" ca="1" si="11"/>
        <v>0.35409484468378932</v>
      </c>
      <c r="E28" s="9">
        <f t="shared" ca="1" si="12"/>
        <v>0</v>
      </c>
      <c r="F28" s="9">
        <f t="shared" ca="1" si="18"/>
        <v>0</v>
      </c>
      <c r="G28" s="9">
        <f t="shared" ca="1" si="13"/>
        <v>0</v>
      </c>
      <c r="H28" s="9">
        <f t="shared" ca="1" si="14"/>
        <v>1.7204750785992928E-4</v>
      </c>
      <c r="J28" s="3">
        <f t="shared" ca="1" si="2"/>
        <v>0.38462658405211525</v>
      </c>
      <c r="K28" s="9">
        <f t="shared" ca="1" si="3"/>
        <v>0</v>
      </c>
      <c r="L28" s="9">
        <f t="shared" ca="1" si="15"/>
        <v>0.35476877249442884</v>
      </c>
      <c r="M28" s="3">
        <f t="shared" ca="1" si="4"/>
        <v>9.2817135067446599E-2</v>
      </c>
      <c r="N28" s="9">
        <f t="shared" ca="1" si="5"/>
        <v>1.3529338062217964E-4</v>
      </c>
      <c r="O28" s="9">
        <f t="shared" ca="1" si="16"/>
        <v>0.35376068189625276</v>
      </c>
      <c r="P28" s="19">
        <f t="shared" ca="1" si="6"/>
        <v>0.25855071506172955</v>
      </c>
      <c r="Q28" s="9">
        <f t="shared" ca="1" si="17"/>
        <v>0</v>
      </c>
      <c r="R28" s="9">
        <f t="shared" ca="1" si="7"/>
        <v>0.35409484468378932</v>
      </c>
      <c r="S28" s="19">
        <f t="shared" ca="1" si="8"/>
        <v>0.69271522197847102</v>
      </c>
      <c r="T28" s="9">
        <f t="shared" ca="1" si="9"/>
        <v>1.6388615911933405E-3</v>
      </c>
      <c r="U28" s="9">
        <f t="shared" ca="1" si="10"/>
        <v>0.35590575378284262</v>
      </c>
    </row>
    <row r="29" spans="1:21" x14ac:dyDescent="0.2">
      <c r="A29" s="8">
        <v>25</v>
      </c>
      <c r="B29" s="3">
        <f t="shared" ca="1" si="0"/>
        <v>6.0915149087463538E-2</v>
      </c>
      <c r="C29" s="9">
        <f t="shared" ca="1" si="1"/>
        <v>5.2374533997687652E-5</v>
      </c>
      <c r="D29" s="9">
        <f t="shared" ca="1" si="11"/>
        <v>0.35414721921778702</v>
      </c>
      <c r="E29" s="9">
        <f t="shared" ca="1" si="12"/>
        <v>6.2155327664181748E-4</v>
      </c>
      <c r="F29" s="9">
        <f t="shared" ca="1" si="18"/>
        <v>0</v>
      </c>
      <c r="G29" s="9">
        <f t="shared" ca="1" si="13"/>
        <v>0</v>
      </c>
      <c r="H29" s="9">
        <f t="shared" ca="1" si="14"/>
        <v>0</v>
      </c>
      <c r="J29" s="3">
        <f t="shared" ca="1" si="2"/>
        <v>0.9570833189776875</v>
      </c>
      <c r="K29" s="9">
        <f t="shared" ca="1" si="3"/>
        <v>4.372909296674961E-3</v>
      </c>
      <c r="L29" s="9">
        <f t="shared" ca="1" si="15"/>
        <v>0.35914168179110378</v>
      </c>
      <c r="M29" s="3">
        <f t="shared" ca="1" si="4"/>
        <v>0.47994900093425918</v>
      </c>
      <c r="N29" s="9">
        <f t="shared" ca="1" si="5"/>
        <v>9.0809499595734754E-4</v>
      </c>
      <c r="O29" s="9">
        <f t="shared" ca="1" si="16"/>
        <v>0.35505531421374437</v>
      </c>
      <c r="P29" s="19">
        <f t="shared" ca="1" si="6"/>
        <v>0.33396844928468106</v>
      </c>
      <c r="Q29" s="9">
        <f t="shared" ca="1" si="17"/>
        <v>5.6446977238529077E-4</v>
      </c>
      <c r="R29" s="9">
        <f t="shared" ca="1" si="7"/>
        <v>0.3547116889901723</v>
      </c>
      <c r="S29" s="19">
        <f t="shared" ca="1" si="8"/>
        <v>0.23234865921014836</v>
      </c>
      <c r="T29" s="9">
        <f t="shared" ca="1" si="9"/>
        <v>3.6724948925368205E-4</v>
      </c>
      <c r="U29" s="9">
        <f t="shared" ca="1" si="10"/>
        <v>0.35451446870704073</v>
      </c>
    </row>
    <row r="30" spans="1:21" x14ac:dyDescent="0.2">
      <c r="A30" s="8">
        <v>26</v>
      </c>
      <c r="B30" s="3">
        <f t="shared" ca="1" si="0"/>
        <v>0.92019378345931879</v>
      </c>
      <c r="C30" s="9">
        <f t="shared" ca="1" si="1"/>
        <v>2.1067948967068697E-3</v>
      </c>
      <c r="D30" s="9">
        <f t="shared" ca="1" si="11"/>
        <v>0.35625401411449387</v>
      </c>
      <c r="E30" s="9">
        <f t="shared" ca="1" si="12"/>
        <v>0</v>
      </c>
      <c r="F30" s="9">
        <f t="shared" ca="1" si="18"/>
        <v>0</v>
      </c>
      <c r="G30" s="9">
        <f t="shared" ca="1" si="13"/>
        <v>0</v>
      </c>
      <c r="H30" s="9">
        <f t="shared" ca="1" si="14"/>
        <v>0</v>
      </c>
      <c r="J30" s="3">
        <f t="shared" ca="1" si="2"/>
        <v>0.17864855281577574</v>
      </c>
      <c r="K30" s="9">
        <f t="shared" ca="1" si="3"/>
        <v>0</v>
      </c>
      <c r="L30" s="9">
        <f t="shared" ca="1" si="15"/>
        <v>0.35914168179110378</v>
      </c>
      <c r="M30" s="3">
        <f ca="1">RAND()</f>
        <v>0.23667001157462142</v>
      </c>
      <c r="N30" s="9">
        <f t="shared" ca="1" si="5"/>
        <v>3.7509007373201232E-4</v>
      </c>
      <c r="O30" s="9">
        <f t="shared" ca="1" si="16"/>
        <v>0.35505531421374437</v>
      </c>
      <c r="P30" s="19">
        <f t="shared" ca="1" si="6"/>
        <v>0.11713860086710792</v>
      </c>
      <c r="Q30" s="9">
        <f t="shared" ca="1" si="17"/>
        <v>0</v>
      </c>
      <c r="R30" s="9">
        <f t="shared" ca="1" si="7"/>
        <v>0.35625401411449387</v>
      </c>
      <c r="S30" s="19">
        <f t="shared" ca="1" si="8"/>
        <v>0.18802532152869134</v>
      </c>
      <c r="T30" s="9">
        <f t="shared" ca="1" si="9"/>
        <v>2.8928628257684645E-4</v>
      </c>
      <c r="U30" s="9">
        <f t="shared" ca="1" si="10"/>
        <v>0.35654330039707072</v>
      </c>
    </row>
    <row r="31" spans="1:21" x14ac:dyDescent="0.2">
      <c r="A31" s="8">
        <v>27</v>
      </c>
      <c r="B31" s="3">
        <f t="shared" ca="1" si="0"/>
        <v>0.80165612830059285</v>
      </c>
      <c r="C31" s="9">
        <f t="shared" ca="1" si="1"/>
        <v>1.3481275240811261E-3</v>
      </c>
      <c r="D31" s="9">
        <f t="shared" ca="1" si="11"/>
        <v>0.35760214163857501</v>
      </c>
      <c r="E31" s="9">
        <f t="shared" ca="1" si="12"/>
        <v>0</v>
      </c>
      <c r="F31" s="9">
        <f ca="1">IF(B31&gt;=0.25,MAX(O30,D31)-D31,0)</f>
        <v>0</v>
      </c>
      <c r="G31" s="9">
        <f t="shared" ca="1" si="13"/>
        <v>0</v>
      </c>
      <c r="H31" s="9">
        <f t="shared" ca="1" si="14"/>
        <v>0</v>
      </c>
      <c r="J31" s="3">
        <f t="shared" ca="1" si="2"/>
        <v>0.22731042193990603</v>
      </c>
      <c r="K31" s="9">
        <f t="shared" ca="1" si="3"/>
        <v>0</v>
      </c>
      <c r="L31" s="9">
        <f t="shared" ca="1" si="15"/>
        <v>0.35914168179110378</v>
      </c>
      <c r="M31" s="3">
        <f t="shared" ca="1" si="4"/>
        <v>0.42548700523591887</v>
      </c>
      <c r="N31" s="9">
        <f t="shared" ca="1" si="5"/>
        <v>7.6976744818126584E-4</v>
      </c>
      <c r="O31" s="9">
        <f t="shared" ca="1" si="16"/>
        <v>0.35837190908675626</v>
      </c>
      <c r="P31" s="19">
        <f t="shared" ca="1" si="6"/>
        <v>0.30789436781615831</v>
      </c>
      <c r="Q31" s="9">
        <f t="shared" ca="1" si="17"/>
        <v>0</v>
      </c>
      <c r="R31" s="9">
        <f t="shared" ca="1" si="7"/>
        <v>0.35760214163857501</v>
      </c>
      <c r="S31" s="19">
        <f t="shared" ca="1" si="8"/>
        <v>0.47872172359409859</v>
      </c>
      <c r="T31" s="9">
        <f t="shared" ca="1" si="9"/>
        <v>9.0482119449856666E-4</v>
      </c>
      <c r="U31" s="9">
        <f t="shared" ca="1" si="10"/>
        <v>0.35850696283307359</v>
      </c>
    </row>
    <row r="32" spans="1:21" x14ac:dyDescent="0.2">
      <c r="A32" s="8">
        <v>28</v>
      </c>
      <c r="B32" s="3">
        <f t="shared" ca="1" si="0"/>
        <v>0.14843238398165604</v>
      </c>
      <c r="C32" s="9">
        <f t="shared" ca="1" si="1"/>
        <v>1.3389697825596849E-4</v>
      </c>
      <c r="D32" s="9">
        <f t="shared" ca="1" si="11"/>
        <v>0.35773603861683095</v>
      </c>
      <c r="E32" s="9">
        <f t="shared" ca="1" si="12"/>
        <v>1.4056431742728304E-3</v>
      </c>
      <c r="F32" s="9">
        <f ca="1">IF(B32&gt;=0.25,MAX(O31,D32)-D32,0)</f>
        <v>0</v>
      </c>
      <c r="G32" s="9">
        <f t="shared" ca="1" si="13"/>
        <v>0</v>
      </c>
      <c r="H32" s="9">
        <f t="shared" ca="1" si="14"/>
        <v>0</v>
      </c>
      <c r="J32" s="3">
        <f t="shared" ca="1" si="2"/>
        <v>0.10435871344925196</v>
      </c>
      <c r="K32" s="9">
        <f t="shared" ca="1" si="3"/>
        <v>1.5307680000048703E-4</v>
      </c>
      <c r="L32" s="9">
        <f t="shared" ca="1" si="15"/>
        <v>0.35929475859110427</v>
      </c>
      <c r="M32" s="3">
        <f t="shared" ca="1" si="4"/>
        <v>0.95003182435075195</v>
      </c>
      <c r="N32" s="9">
        <f t="shared" ca="1" si="5"/>
        <v>4.1616235600178911E-3</v>
      </c>
      <c r="O32" s="9">
        <f t="shared" ca="1" si="16"/>
        <v>0.36189766217684882</v>
      </c>
      <c r="P32" s="19">
        <f t="shared" ca="1" si="6"/>
        <v>0.40571005632952317</v>
      </c>
      <c r="Q32" s="9">
        <f t="shared" ca="1" si="17"/>
        <v>7.2276105285313781E-4</v>
      </c>
      <c r="R32" s="9">
        <f t="shared" ca="1" si="7"/>
        <v>0.35845879966968408</v>
      </c>
      <c r="S32" s="19">
        <f t="shared" ca="1" si="8"/>
        <v>0.18533470135202701</v>
      </c>
      <c r="T32" s="9">
        <f t="shared" ca="1" si="9"/>
        <v>2.8469156471877744E-4</v>
      </c>
      <c r="U32" s="9">
        <f t="shared" ca="1" si="10"/>
        <v>0.35802073018154973</v>
      </c>
    </row>
    <row r="33" spans="1:21" x14ac:dyDescent="0.2">
      <c r="A33" s="8">
        <v>29</v>
      </c>
      <c r="B33" s="3">
        <f t="shared" ca="1" si="0"/>
        <v>0.31436491354788476</v>
      </c>
      <c r="C33" s="9">
        <f t="shared" ca="1" si="1"/>
        <v>3.1450811394665091E-4</v>
      </c>
      <c r="D33" s="9">
        <f t="shared" ca="1" si="11"/>
        <v>0.35805054673077763</v>
      </c>
      <c r="E33" s="9">
        <f t="shared" ca="1" si="12"/>
        <v>0</v>
      </c>
      <c r="F33" s="9">
        <f ca="1">IF(B33&gt;=0.25,MAX(O32,D33)-D33,0)</f>
        <v>3.847115446071192E-3</v>
      </c>
      <c r="G33" s="9">
        <f t="shared" ca="1" si="13"/>
        <v>0</v>
      </c>
      <c r="H33" s="9">
        <f t="shared" ca="1" si="14"/>
        <v>0</v>
      </c>
      <c r="J33" s="3">
        <f t="shared" ca="1" si="2"/>
        <v>0.86507297306009168</v>
      </c>
      <c r="K33" s="9">
        <f t="shared" ca="1" si="3"/>
        <v>0</v>
      </c>
      <c r="L33" s="9">
        <f t="shared" ca="1" si="15"/>
        <v>0.35805054673077763</v>
      </c>
      <c r="M33" s="3">
        <f t="shared" ca="1" si="4"/>
        <v>0.43475202121701995</v>
      </c>
      <c r="N33" s="9">
        <f t="shared" ca="1" si="5"/>
        <v>7.923482550326364E-4</v>
      </c>
      <c r="O33" s="9">
        <f t="shared" ca="1" si="16"/>
        <v>0.36269001043188148</v>
      </c>
      <c r="P33" s="19">
        <f t="shared" ca="1" si="6"/>
        <v>0.82606739788747841</v>
      </c>
      <c r="Q33" s="9">
        <f t="shared" ca="1" si="17"/>
        <v>0</v>
      </c>
      <c r="R33" s="9">
        <f t="shared" ca="1" si="7"/>
        <v>0.35805054673077763</v>
      </c>
      <c r="S33" s="19">
        <f t="shared" ca="1" si="8"/>
        <v>0.63081146636859153</v>
      </c>
      <c r="T33" s="9">
        <f t="shared" ca="1" si="9"/>
        <v>1.3839553252390404E-3</v>
      </c>
      <c r="U33" s="9">
        <f t="shared" ca="1" si="10"/>
        <v>0.35943450205601668</v>
      </c>
    </row>
    <row r="34" spans="1:21" x14ac:dyDescent="0.2">
      <c r="A34" s="8">
        <v>30</v>
      </c>
      <c r="B34" s="3">
        <f t="shared" ca="1" si="0"/>
        <v>0.87314269616592766</v>
      </c>
      <c r="C34" s="9">
        <f t="shared" ca="1" si="1"/>
        <v>1.7205770134031697E-3</v>
      </c>
      <c r="D34" s="9">
        <f t="shared" ca="1" si="11"/>
        <v>0.3597711237441808</v>
      </c>
      <c r="E34" s="9">
        <f t="shared" ca="1" si="12"/>
        <v>0</v>
      </c>
      <c r="F34" s="9">
        <f ca="1">IF(B34&gt;=0.25,MAX(O33,D34)-D34,0)</f>
        <v>2.9188866877006836E-3</v>
      </c>
      <c r="G34" s="9">
        <f t="shared" ca="1" si="13"/>
        <v>0</v>
      </c>
      <c r="H34" s="9">
        <f t="shared" ca="1" si="14"/>
        <v>0</v>
      </c>
      <c r="J34" s="3">
        <f t="shared" ca="1" si="2"/>
        <v>0.67275407259060138</v>
      </c>
      <c r="K34" s="9">
        <f t="shared" ca="1" si="3"/>
        <v>0</v>
      </c>
      <c r="L34" s="9">
        <f t="shared" ca="1" si="15"/>
        <v>0.35805054673077763</v>
      </c>
      <c r="M34" s="3">
        <f t="shared" ca="1" si="4"/>
        <v>0.32073056840420722</v>
      </c>
      <c r="N34" s="9">
        <f t="shared" ca="1" si="5"/>
        <v>5.3713531063387214E-4</v>
      </c>
      <c r="O34" s="9">
        <f t="shared" ca="1" si="16"/>
        <v>0.36322714574251536</v>
      </c>
      <c r="P34" s="19">
        <f t="shared" ca="1" si="6"/>
        <v>0.81195979498718795</v>
      </c>
      <c r="Q34" s="9">
        <f t="shared" ca="1" si="17"/>
        <v>0</v>
      </c>
      <c r="R34" s="9">
        <f t="shared" ca="1" si="7"/>
        <v>0.3597711237441808</v>
      </c>
      <c r="S34" s="19">
        <f t="shared" ca="1" si="8"/>
        <v>0.20630058388837402</v>
      </c>
      <c r="T34" s="9">
        <f t="shared" ca="1" si="9"/>
        <v>3.209034146379424E-4</v>
      </c>
      <c r="U34" s="9">
        <f t="shared" ca="1" si="10"/>
        <v>0.36009202715881872</v>
      </c>
    </row>
    <row r="35" spans="1:21" x14ac:dyDescent="0.2">
      <c r="A35" s="8">
        <v>31</v>
      </c>
      <c r="B35" s="3">
        <f t="shared" ca="1" si="0"/>
        <v>0.89591108674271969</v>
      </c>
      <c r="C35" s="9">
        <f t="shared" ca="1" si="1"/>
        <v>1.8854248416029296E-3</v>
      </c>
      <c r="D35" s="9">
        <f t="shared" ca="1" si="11"/>
        <v>0.36165654858578372</v>
      </c>
      <c r="E35" s="9">
        <f t="shared" ca="1" si="12"/>
        <v>0</v>
      </c>
      <c r="F35" s="9">
        <f ca="1">IF(B35&gt;=0.25,MAX(O34,D35)-D35,0)</f>
        <v>1.5705971567316346E-3</v>
      </c>
      <c r="G35" s="9">
        <f t="shared" ca="1" si="13"/>
        <v>0</v>
      </c>
      <c r="H35" s="9">
        <f t="shared" ca="1" si="14"/>
        <v>0</v>
      </c>
      <c r="J35" s="3">
        <f t="shared" ca="1" si="2"/>
        <v>0.53296126813154265</v>
      </c>
      <c r="K35" s="9">
        <f t="shared" ca="1" si="3"/>
        <v>0</v>
      </c>
      <c r="L35" s="9">
        <f t="shared" ca="1" si="15"/>
        <v>0.35805054673077763</v>
      </c>
      <c r="M35" s="3">
        <f t="shared" ca="1" si="4"/>
        <v>0.15484767667114285</v>
      </c>
      <c r="N35" s="9">
        <f t="shared" ca="1" si="5"/>
        <v>2.3366444941126853E-4</v>
      </c>
      <c r="O35" s="9">
        <f t="shared" ca="1" si="16"/>
        <v>0.36322714574251536</v>
      </c>
      <c r="P35" s="19">
        <f t="shared" ca="1" si="6"/>
        <v>0.66183266057183143</v>
      </c>
      <c r="Q35" s="9">
        <f t="shared" ca="1" si="17"/>
        <v>0</v>
      </c>
      <c r="R35" s="9">
        <f t="shared" ca="1" si="7"/>
        <v>0.36165654858578372</v>
      </c>
      <c r="S35" s="19">
        <f t="shared" ca="1" si="8"/>
        <v>0.21666842100168748</v>
      </c>
      <c r="T35" s="9">
        <f t="shared" ca="1" si="9"/>
        <v>3.3916555568218369E-4</v>
      </c>
      <c r="U35" s="9">
        <f t="shared" ca="1" si="10"/>
        <v>0.36199571414146592</v>
      </c>
    </row>
    <row r="36" spans="1:21" x14ac:dyDescent="0.2">
      <c r="A36" s="8">
        <v>32</v>
      </c>
      <c r="B36" s="3">
        <f t="shared" ca="1" si="0"/>
        <v>0.94799907913109538</v>
      </c>
      <c r="C36" s="9">
        <f t="shared" ca="1" si="1"/>
        <v>2.4637448762834298E-3</v>
      </c>
      <c r="D36" s="9">
        <f t="shared" ca="1" si="11"/>
        <v>0.36412029346206715</v>
      </c>
      <c r="E36" s="9">
        <f t="shared" ca="1" si="12"/>
        <v>0</v>
      </c>
      <c r="F36" s="9">
        <f ca="1">IF(B36&gt;=0.25,MAX(O35,D36)-D36,0)</f>
        <v>0</v>
      </c>
      <c r="G36" s="9">
        <f t="shared" ca="1" si="13"/>
        <v>0</v>
      </c>
      <c r="H36" s="9">
        <f t="shared" ca="1" si="14"/>
        <v>0</v>
      </c>
      <c r="J36" s="3">
        <f t="shared" ca="1" si="2"/>
        <v>0.37896815905919257</v>
      </c>
      <c r="K36" s="9">
        <f t="shared" ca="1" si="3"/>
        <v>0</v>
      </c>
      <c r="L36" s="9">
        <f t="shared" ca="1" si="15"/>
        <v>0.35805054673077763</v>
      </c>
      <c r="M36" s="3">
        <f t="shared" ca="1" si="4"/>
        <v>0.47036746287399034</v>
      </c>
      <c r="N36" s="9">
        <f t="shared" ca="1" si="5"/>
        <v>8.8273866538202204E-4</v>
      </c>
      <c r="O36" s="9">
        <f t="shared" ca="1" si="16"/>
        <v>0.36500303212744917</v>
      </c>
      <c r="P36" s="19">
        <f t="shared" ca="1" si="6"/>
        <v>0.15075872477930519</v>
      </c>
      <c r="Q36" s="9">
        <f t="shared" ca="1" si="17"/>
        <v>0</v>
      </c>
      <c r="R36" s="9">
        <f t="shared" ca="1" si="7"/>
        <v>0.36412029346206715</v>
      </c>
      <c r="S36" s="19">
        <f t="shared" ca="1" si="8"/>
        <v>0.33007991742506149</v>
      </c>
      <c r="T36" s="9">
        <f t="shared" ca="1" si="9"/>
        <v>5.5638451868113455E-4</v>
      </c>
      <c r="U36" s="9">
        <f t="shared" ca="1" si="10"/>
        <v>0.36467667798074827</v>
      </c>
    </row>
    <row r="37" spans="1:21" x14ac:dyDescent="0.2">
      <c r="A37" s="8">
        <v>33</v>
      </c>
      <c r="B37" s="3">
        <f t="shared" ca="1" si="0"/>
        <v>0.80347519295799086</v>
      </c>
      <c r="C37" s="9">
        <f t="shared" ca="1" si="1"/>
        <v>1.3558055092936581E-3</v>
      </c>
      <c r="D37" s="9">
        <f t="shared" ca="1" si="11"/>
        <v>0.3654760989713608</v>
      </c>
      <c r="E37" s="9">
        <f t="shared" ca="1" si="12"/>
        <v>0</v>
      </c>
      <c r="F37" s="9">
        <f t="shared" ca="1" si="18"/>
        <v>0</v>
      </c>
      <c r="G37" s="9">
        <f t="shared" ca="1" si="13"/>
        <v>0</v>
      </c>
      <c r="H37" s="9">
        <f t="shared" ca="1" si="14"/>
        <v>0</v>
      </c>
      <c r="J37" s="3">
        <f t="shared" ca="1" si="2"/>
        <v>0.76793743204962961</v>
      </c>
      <c r="K37" s="9">
        <f t="shared" ca="1" si="3"/>
        <v>0</v>
      </c>
      <c r="L37" s="9">
        <f t="shared" ca="1" si="15"/>
        <v>0.35805054673077763</v>
      </c>
      <c r="M37" s="3">
        <f t="shared" ca="1" si="4"/>
        <v>0.435982426972506</v>
      </c>
      <c r="N37" s="9">
        <f t="shared" ca="1" si="5"/>
        <v>7.9537481961014901E-4</v>
      </c>
      <c r="O37" s="9">
        <f t="shared" ca="1" si="16"/>
        <v>0.36627147379097097</v>
      </c>
      <c r="P37" s="19">
        <f t="shared" ca="1" si="6"/>
        <v>0.4860609267396534</v>
      </c>
      <c r="Q37" s="9">
        <f t="shared" ca="1" si="17"/>
        <v>0</v>
      </c>
      <c r="R37" s="9">
        <f t="shared" ca="1" si="7"/>
        <v>0.3654760989713608</v>
      </c>
      <c r="S37" s="19">
        <f t="shared" ca="1" si="8"/>
        <v>0.71303205824507798</v>
      </c>
      <c r="T37" s="9">
        <f t="shared" ca="1" si="9"/>
        <v>1.7338677370332253E-3</v>
      </c>
      <c r="U37" s="9">
        <f t="shared" ca="1" si="10"/>
        <v>0.36720996670839401</v>
      </c>
    </row>
    <row r="38" spans="1:21" x14ac:dyDescent="0.2">
      <c r="A38" s="8">
        <v>34</v>
      </c>
      <c r="B38" s="3">
        <f t="shared" ca="1" si="0"/>
        <v>0.2408721512510863</v>
      </c>
      <c r="C38" s="9">
        <f t="shared" ca="1" si="1"/>
        <v>2.2965422674757659E-4</v>
      </c>
      <c r="D38" s="9">
        <f t="shared" ca="1" si="11"/>
        <v>0.36570575319810839</v>
      </c>
      <c r="E38" s="9">
        <f t="shared" ca="1" si="12"/>
        <v>0</v>
      </c>
      <c r="F38" s="9">
        <f t="shared" ca="1" si="18"/>
        <v>0</v>
      </c>
      <c r="G38" s="9">
        <f t="shared" ca="1" si="13"/>
        <v>0</v>
      </c>
      <c r="H38" s="9">
        <f t="shared" ca="1" si="14"/>
        <v>0</v>
      </c>
      <c r="J38" s="3">
        <f t="shared" ca="1" si="2"/>
        <v>0.50876356303165782</v>
      </c>
      <c r="K38" s="9">
        <f t="shared" ca="1" si="3"/>
        <v>9.8726350750632857E-4</v>
      </c>
      <c r="L38" s="9">
        <f t="shared" ca="1" si="15"/>
        <v>0.36669301670561472</v>
      </c>
      <c r="M38" s="3">
        <f t="shared" ca="1" si="4"/>
        <v>0.78164365417387482</v>
      </c>
      <c r="N38" s="9">
        <f t="shared" ca="1" si="5"/>
        <v>2.1133707456096073E-3</v>
      </c>
      <c r="O38" s="9">
        <f t="shared" ca="1" si="16"/>
        <v>0.36781912394371802</v>
      </c>
      <c r="P38" s="19">
        <f t="shared" ca="1" si="6"/>
        <v>0.21840573767484128</v>
      </c>
      <c r="Q38" s="9">
        <f t="shared" ca="1" si="17"/>
        <v>3.4224933224384277E-4</v>
      </c>
      <c r="R38" s="9">
        <f t="shared" ca="1" si="7"/>
        <v>0.36604800253035225</v>
      </c>
      <c r="S38" s="19">
        <f t="shared" ca="1" si="8"/>
        <v>0.16364465766620728</v>
      </c>
      <c r="T38" s="9">
        <f t="shared" ca="1" si="9"/>
        <v>2.481968132880007E-4</v>
      </c>
      <c r="U38" s="9">
        <f t="shared" ca="1" si="10"/>
        <v>0.36595395001139641</v>
      </c>
    </row>
    <row r="39" spans="1:21" x14ac:dyDescent="0.2">
      <c r="A39" s="8">
        <v>35</v>
      </c>
      <c r="B39" s="3">
        <f t="shared" ca="1" si="0"/>
        <v>0.80508609615104976</v>
      </c>
      <c r="C39" s="9">
        <f t="shared" ca="1" si="1"/>
        <v>1.3626644471998444E-3</v>
      </c>
      <c r="D39" s="9">
        <f t="shared" ca="1" si="11"/>
        <v>0.36706841764530823</v>
      </c>
      <c r="E39" s="9">
        <f t="shared" ca="1" si="12"/>
        <v>0</v>
      </c>
      <c r="F39" s="9">
        <f t="shared" ca="1" si="18"/>
        <v>7.5070629840978675E-4</v>
      </c>
      <c r="G39" s="9">
        <f t="shared" ca="1" si="13"/>
        <v>0</v>
      </c>
      <c r="H39" s="9">
        <f t="shared" ca="1" si="14"/>
        <v>0</v>
      </c>
      <c r="J39" s="3">
        <f t="shared" ca="1" si="2"/>
        <v>0.47242629338056519</v>
      </c>
      <c r="K39" s="9">
        <f t="shared" ca="1" si="3"/>
        <v>0</v>
      </c>
      <c r="L39" s="9">
        <f t="shared" ca="1" si="15"/>
        <v>0.36669301670561472</v>
      </c>
      <c r="M39" s="3">
        <f t="shared" ca="1" si="4"/>
        <v>0.23331036336063782</v>
      </c>
      <c r="N39" s="9">
        <f t="shared" ca="1" si="5"/>
        <v>3.689905629831553E-4</v>
      </c>
      <c r="O39" s="9">
        <f t="shared" ca="1" si="16"/>
        <v>0.36781912394371802</v>
      </c>
      <c r="P39" s="19">
        <f t="shared" ca="1" si="6"/>
        <v>6.2271545024536024E-2</v>
      </c>
      <c r="Q39" s="9">
        <f t="shared" ca="1" si="17"/>
        <v>0</v>
      </c>
      <c r="R39" s="9">
        <f t="shared" ca="1" si="7"/>
        <v>0.36706841764530823</v>
      </c>
      <c r="S39" s="19">
        <f t="shared" ca="1" si="8"/>
        <v>0.24492096702018007</v>
      </c>
      <c r="T39" s="9">
        <f t="shared" ca="1" si="9"/>
        <v>3.901845219002123E-4</v>
      </c>
      <c r="U39" s="9">
        <f t="shared" ca="1" si="10"/>
        <v>0.36745860216720844</v>
      </c>
    </row>
    <row r="40" spans="1:21" x14ac:dyDescent="0.2">
      <c r="A40" s="8">
        <v>36</v>
      </c>
      <c r="B40" s="3">
        <f t="shared" ca="1" si="0"/>
        <v>0.12090183035047752</v>
      </c>
      <c r="C40" s="9">
        <f t="shared" ca="1" si="1"/>
        <v>1.0738225350024091E-4</v>
      </c>
      <c r="D40" s="9">
        <f t="shared" ca="1" si="11"/>
        <v>0.3671757998988085</v>
      </c>
      <c r="E40" s="9">
        <f t="shared" ca="1" si="12"/>
        <v>0</v>
      </c>
      <c r="F40" s="9">
        <f t="shared" ca="1" si="18"/>
        <v>0</v>
      </c>
      <c r="G40" s="9">
        <f t="shared" ca="1" si="13"/>
        <v>0</v>
      </c>
      <c r="H40" s="9">
        <f t="shared" ca="1" si="14"/>
        <v>0</v>
      </c>
      <c r="J40" s="3">
        <f t="shared" ca="1" si="2"/>
        <v>7.4096394147766587E-2</v>
      </c>
      <c r="K40" s="9">
        <f t="shared" ca="1" si="3"/>
        <v>1.0692381542536501E-4</v>
      </c>
      <c r="L40" s="9">
        <f t="shared" ca="1" si="15"/>
        <v>0.36728272371423387</v>
      </c>
      <c r="M40" s="3">
        <f t="shared" ca="1" si="4"/>
        <v>0.73328288321154567</v>
      </c>
      <c r="N40" s="9">
        <f t="shared" ca="1" si="5"/>
        <v>1.8355092637769451E-3</v>
      </c>
      <c r="O40" s="9">
        <f t="shared" ca="1" si="16"/>
        <v>0.36901130916258545</v>
      </c>
      <c r="P40" s="19">
        <f t="shared" ca="1" si="6"/>
        <v>0.12176098690528148</v>
      </c>
      <c r="Q40" s="9">
        <f t="shared" ca="1" si="17"/>
        <v>1.8032846932211838E-4</v>
      </c>
      <c r="R40" s="9">
        <f t="shared" ca="1" si="7"/>
        <v>0.36735612836813064</v>
      </c>
      <c r="S40" s="19">
        <f t="shared" ca="1" si="8"/>
        <v>0.11215176713493014</v>
      </c>
      <c r="T40" s="9">
        <f t="shared" ca="1" si="9"/>
        <v>1.652145271281883E-4</v>
      </c>
      <c r="U40" s="9">
        <f t="shared" ca="1" si="10"/>
        <v>0.3673410144259367</v>
      </c>
    </row>
    <row r="41" spans="1:21" x14ac:dyDescent="0.2">
      <c r="A41" s="8">
        <v>37</v>
      </c>
      <c r="B41" s="3">
        <f t="shared" ca="1" si="0"/>
        <v>0.82116352801751313</v>
      </c>
      <c r="C41" s="9">
        <f t="shared" ca="1" si="1"/>
        <v>1.4344028791993865E-3</v>
      </c>
      <c r="D41" s="9">
        <f t="shared" ca="1" si="11"/>
        <v>0.36861020277800788</v>
      </c>
      <c r="E41" s="9">
        <f t="shared" ca="1" si="12"/>
        <v>0</v>
      </c>
      <c r="F41" s="9">
        <f t="shared" ca="1" si="18"/>
        <v>4.0110638457757641E-4</v>
      </c>
      <c r="G41" s="9">
        <f t="shared" ca="1" si="13"/>
        <v>0</v>
      </c>
      <c r="H41" s="9">
        <f t="shared" ca="1" si="14"/>
        <v>0</v>
      </c>
      <c r="J41" s="3">
        <f t="shared" ca="1" si="2"/>
        <v>0.76013723024566371</v>
      </c>
      <c r="K41" s="9">
        <f t="shared" ca="1" si="3"/>
        <v>0</v>
      </c>
      <c r="L41" s="9">
        <f t="shared" ca="1" si="15"/>
        <v>0.36728272371423387</v>
      </c>
      <c r="M41" s="3">
        <f t="shared" ca="1" si="4"/>
        <v>0.10482487450703049</v>
      </c>
      <c r="N41" s="9">
        <f t="shared" ca="1" si="5"/>
        <v>1.5379987348121971E-4</v>
      </c>
      <c r="O41" s="9">
        <f t="shared" ca="1" si="16"/>
        <v>0.36901130916258545</v>
      </c>
      <c r="P41" s="19">
        <f t="shared" ca="1" si="6"/>
        <v>0.91765764522292659</v>
      </c>
      <c r="Q41" s="9">
        <f t="shared" ca="1" si="17"/>
        <v>0</v>
      </c>
      <c r="R41" s="9">
        <f t="shared" ca="1" si="7"/>
        <v>0.36861020277800788</v>
      </c>
      <c r="S41" s="19">
        <f t="shared" ca="1" si="8"/>
        <v>0.11622567655497573</v>
      </c>
      <c r="T41" s="9">
        <f t="shared" ca="1" si="9"/>
        <v>1.7160213771826366E-4</v>
      </c>
      <c r="U41" s="9">
        <f t="shared" ca="1" si="10"/>
        <v>0.36878180491572615</v>
      </c>
    </row>
    <row r="42" spans="1:21" x14ac:dyDescent="0.2">
      <c r="A42" s="8">
        <v>38</v>
      </c>
      <c r="B42" s="3">
        <f t="shared" ca="1" si="0"/>
        <v>0.94925585501327614</v>
      </c>
      <c r="C42" s="9">
        <f t="shared" ca="1" si="1"/>
        <v>2.4841325311963044E-3</v>
      </c>
      <c r="D42" s="9">
        <f t="shared" ca="1" si="11"/>
        <v>0.37109433530920416</v>
      </c>
      <c r="E42" s="9">
        <f t="shared" ca="1" si="12"/>
        <v>0</v>
      </c>
      <c r="F42" s="9">
        <f t="shared" ca="1" si="18"/>
        <v>0</v>
      </c>
      <c r="G42" s="9">
        <f t="shared" ca="1" si="13"/>
        <v>0</v>
      </c>
      <c r="H42" s="9">
        <f t="shared" ca="1" si="14"/>
        <v>0</v>
      </c>
      <c r="J42" s="3">
        <f t="shared" ca="1" si="2"/>
        <v>0.25736965460888761</v>
      </c>
      <c r="K42" s="9">
        <f t="shared" ca="1" si="3"/>
        <v>0</v>
      </c>
      <c r="L42" s="9">
        <f t="shared" ca="1" si="15"/>
        <v>0.36728272371423387</v>
      </c>
      <c r="M42" s="3">
        <f t="shared" ca="1" si="4"/>
        <v>5.8061405646464781E-2</v>
      </c>
      <c r="N42" s="9">
        <f t="shared" ca="1" si="5"/>
        <v>8.307665693294301E-5</v>
      </c>
      <c r="O42" s="9">
        <f t="shared" ca="1" si="16"/>
        <v>0.36901130916258545</v>
      </c>
      <c r="P42" s="19">
        <f t="shared" ca="1" si="6"/>
        <v>0.54734068054432106</v>
      </c>
      <c r="Q42" s="9">
        <f t="shared" ca="1" si="17"/>
        <v>0</v>
      </c>
      <c r="R42" s="9">
        <f t="shared" ca="1" si="7"/>
        <v>0.37109433530920416</v>
      </c>
      <c r="S42" s="19">
        <f t="shared" ca="1" si="8"/>
        <v>0.43886333538297406</v>
      </c>
      <c r="T42" s="9">
        <f t="shared" ca="1" si="9"/>
        <v>8.0248721414482769E-4</v>
      </c>
      <c r="U42" s="9">
        <f t="shared" ca="1" si="10"/>
        <v>0.37189682252334899</v>
      </c>
    </row>
    <row r="43" spans="1:21" x14ac:dyDescent="0.2">
      <c r="A43" s="8">
        <v>39</v>
      </c>
      <c r="B43" s="3">
        <f t="shared" ca="1" si="0"/>
        <v>0.1232488113762491</v>
      </c>
      <c r="C43" s="9">
        <f t="shared" ca="1" si="1"/>
        <v>1.0961002853921342E-4</v>
      </c>
      <c r="D43" s="9">
        <f t="shared" ca="1" si="11"/>
        <v>0.37120394533774337</v>
      </c>
      <c r="E43" s="9">
        <f t="shared" ca="1" si="12"/>
        <v>0</v>
      </c>
      <c r="F43" s="9">
        <f t="shared" ca="1" si="18"/>
        <v>0</v>
      </c>
      <c r="G43" s="9">
        <f t="shared" ca="1" si="13"/>
        <v>0</v>
      </c>
      <c r="H43" s="9">
        <f t="shared" ca="1" si="14"/>
        <v>0</v>
      </c>
      <c r="J43" s="3">
        <f t="shared" ca="1" si="2"/>
        <v>0.12096108829970953</v>
      </c>
      <c r="K43" s="9">
        <f t="shared" ca="1" si="3"/>
        <v>1.7906404740390978E-4</v>
      </c>
      <c r="L43" s="9">
        <f t="shared" ca="1" si="15"/>
        <v>0.37138300938514729</v>
      </c>
      <c r="M43" s="3">
        <f t="shared" ca="1" si="4"/>
        <v>0.65212929231207895</v>
      </c>
      <c r="N43" s="9">
        <f t="shared" ca="1" si="5"/>
        <v>1.466561663714315E-3</v>
      </c>
      <c r="O43" s="9">
        <f t="shared" ca="1" si="16"/>
        <v>0.37267050700145771</v>
      </c>
      <c r="P43" s="19">
        <f t="shared" ca="1" si="6"/>
        <v>0.4936023488581327</v>
      </c>
      <c r="Q43" s="9">
        <f t="shared" ca="1" si="17"/>
        <v>9.4504589792829383E-4</v>
      </c>
      <c r="R43" s="9">
        <f t="shared" ca="1" si="7"/>
        <v>0.37214899123567169</v>
      </c>
      <c r="S43" s="19">
        <f t="shared" ca="1" si="8"/>
        <v>0.13491528447315426</v>
      </c>
      <c r="T43" s="9">
        <f t="shared" ca="1" si="9"/>
        <v>2.0128866641738876E-4</v>
      </c>
      <c r="U43" s="9">
        <f t="shared" ca="1" si="10"/>
        <v>0.37140523400416076</v>
      </c>
    </row>
    <row r="44" spans="1:21" x14ac:dyDescent="0.2">
      <c r="A44" s="8">
        <v>40</v>
      </c>
      <c r="B44" s="3">
        <f t="shared" ca="1" si="0"/>
        <v>0.99772121426099913</v>
      </c>
      <c r="C44" s="9">
        <f t="shared" ca="1" si="1"/>
        <v>5.0700937904129533E-3</v>
      </c>
      <c r="D44" s="9">
        <f t="shared" ca="1" si="11"/>
        <v>0.37627403912815632</v>
      </c>
      <c r="E44" s="9">
        <f t="shared" ca="1" si="12"/>
        <v>0</v>
      </c>
      <c r="F44" s="9">
        <f t="shared" ca="1" si="18"/>
        <v>0</v>
      </c>
      <c r="G44" s="9">
        <f t="shared" ca="1" si="13"/>
        <v>0</v>
      </c>
      <c r="H44" s="9">
        <f t="shared" ca="1" si="14"/>
        <v>0</v>
      </c>
      <c r="J44" s="3">
        <f t="shared" ca="1" si="2"/>
        <v>0.3677573478870716</v>
      </c>
      <c r="K44" s="9">
        <f t="shared" ca="1" si="3"/>
        <v>0</v>
      </c>
      <c r="L44" s="9">
        <f t="shared" ca="1" si="15"/>
        <v>0.37138300938514729</v>
      </c>
      <c r="M44" s="3">
        <f t="shared" ca="1" si="4"/>
        <v>0.35291656479149769</v>
      </c>
      <c r="N44" s="9">
        <f t="shared" ca="1" si="5"/>
        <v>6.0455560520817069E-4</v>
      </c>
      <c r="O44" s="9">
        <f t="shared" ca="1" si="16"/>
        <v>0.37687859473336449</v>
      </c>
      <c r="P44" s="19">
        <f t="shared" ca="1" si="6"/>
        <v>0.47936141786133279</v>
      </c>
      <c r="Q44" s="9">
        <f t="shared" ca="1" si="17"/>
        <v>0</v>
      </c>
      <c r="R44" s="9">
        <f t="shared" ca="1" si="7"/>
        <v>0.37627403912815632</v>
      </c>
      <c r="S44" s="19">
        <f t="shared" ca="1" si="8"/>
        <v>0.53096707759291806</v>
      </c>
      <c r="T44" s="9">
        <f t="shared" ca="1" si="9"/>
        <v>1.0515032166243451E-3</v>
      </c>
      <c r="U44" s="9">
        <f t="shared" ca="1" si="10"/>
        <v>0.37732554234478066</v>
      </c>
    </row>
    <row r="45" spans="1:21" x14ac:dyDescent="0.2">
      <c r="A45" s="8">
        <v>41</v>
      </c>
      <c r="B45" s="3">
        <f t="shared" ca="1" si="0"/>
        <v>0.56105935603422763</v>
      </c>
      <c r="C45" s="9">
        <f t="shared" ca="1" si="1"/>
        <v>6.861592353463058E-4</v>
      </c>
      <c r="D45" s="9">
        <f t="shared" ca="1" si="11"/>
        <v>0.37696019836350264</v>
      </c>
      <c r="E45" s="9">
        <f t="shared" ca="1" si="12"/>
        <v>0</v>
      </c>
      <c r="F45" s="9">
        <f t="shared" ca="1" si="18"/>
        <v>0</v>
      </c>
      <c r="G45" s="9">
        <f t="shared" ca="1" si="13"/>
        <v>0</v>
      </c>
      <c r="H45" s="9">
        <f t="shared" ca="1" si="14"/>
        <v>3.6534398127802126E-4</v>
      </c>
      <c r="J45" s="3">
        <f t="shared" ca="1" si="2"/>
        <v>0.45088480762010696</v>
      </c>
      <c r="K45" s="9">
        <f t="shared" ca="1" si="3"/>
        <v>0</v>
      </c>
      <c r="L45" s="9">
        <f t="shared" ca="1" si="15"/>
        <v>0.37138300938514729</v>
      </c>
      <c r="M45" s="3">
        <f t="shared" ca="1" si="4"/>
        <v>0.4202094815295655</v>
      </c>
      <c r="N45" s="9">
        <f t="shared" ca="1" si="5"/>
        <v>7.5706724407231221E-4</v>
      </c>
      <c r="O45" s="9">
        <f t="shared" ca="1" si="16"/>
        <v>0.37771726560757496</v>
      </c>
      <c r="P45" s="19">
        <f t="shared" ca="1" si="6"/>
        <v>6.8324868115771542E-2</v>
      </c>
      <c r="Q45" s="9">
        <f t="shared" ca="1" si="17"/>
        <v>0</v>
      </c>
      <c r="R45" s="9">
        <f t="shared" ca="1" si="7"/>
        <v>0.37696019836350264</v>
      </c>
      <c r="S45" s="19">
        <f t="shared" ca="1" si="8"/>
        <v>0.8505639464412349</v>
      </c>
      <c r="T45" s="9">
        <f t="shared" ca="1" si="9"/>
        <v>2.6401204347904846E-3</v>
      </c>
      <c r="U45" s="9">
        <f t="shared" ca="1" si="10"/>
        <v>0.37996566277957117</v>
      </c>
    </row>
    <row r="46" spans="1:21" x14ac:dyDescent="0.2">
      <c r="A46" s="8">
        <v>42</v>
      </c>
      <c r="B46" s="3">
        <f t="shared" ca="1" si="0"/>
        <v>5.5734675387079435E-2</v>
      </c>
      <c r="C46" s="9">
        <f t="shared" ca="1" si="1"/>
        <v>4.779007343264936E-5</v>
      </c>
      <c r="D46" s="9">
        <f t="shared" ca="1" si="11"/>
        <v>0.37700798843693528</v>
      </c>
      <c r="E46" s="9">
        <f t="shared" ca="1" si="12"/>
        <v>0</v>
      </c>
      <c r="F46" s="9">
        <f t="shared" ca="1" si="18"/>
        <v>0</v>
      </c>
      <c r="G46" s="9">
        <f t="shared" ca="1" si="13"/>
        <v>0</v>
      </c>
      <c r="H46" s="9">
        <f t="shared" ca="1" si="14"/>
        <v>0</v>
      </c>
      <c r="J46" s="3">
        <f t="shared" ca="1" si="2"/>
        <v>0.5357656758818643</v>
      </c>
      <c r="K46" s="9">
        <f t="shared" ca="1" si="3"/>
        <v>1.0657858963259114E-3</v>
      </c>
      <c r="L46" s="9">
        <f t="shared" ca="1" si="15"/>
        <v>0.37807377433326117</v>
      </c>
      <c r="M46" s="3">
        <f t="shared" ca="1" si="4"/>
        <v>0.63922498986727583</v>
      </c>
      <c r="N46" s="9">
        <f t="shared" ca="1" si="5"/>
        <v>1.4159732716305595E-3</v>
      </c>
      <c r="O46" s="9">
        <f t="shared" ca="1" si="16"/>
        <v>0.37842396170856585</v>
      </c>
      <c r="P46" s="19">
        <f t="shared" ca="1" si="6"/>
        <v>0.47586123436556693</v>
      </c>
      <c r="Q46" s="9">
        <f t="shared" ca="1" si="17"/>
        <v>8.9722056917591452E-4</v>
      </c>
      <c r="R46" s="9">
        <f t="shared" ca="1" si="7"/>
        <v>0.37790520900611119</v>
      </c>
      <c r="S46" s="19">
        <f t="shared" ca="1" si="8"/>
        <v>0.33840043919489349</v>
      </c>
      <c r="T46" s="9">
        <f t="shared" ca="1" si="9"/>
        <v>5.7374277654219602E-4</v>
      </c>
      <c r="U46" s="9">
        <f t="shared" ca="1" si="10"/>
        <v>0.37758173121347749</v>
      </c>
    </row>
    <row r="47" spans="1:21" x14ac:dyDescent="0.2">
      <c r="A47" s="8">
        <v>43</v>
      </c>
      <c r="B47" s="3">
        <f t="shared" ca="1" si="0"/>
        <v>0.22415201424097309</v>
      </c>
      <c r="C47" s="9">
        <f t="shared" ca="1" si="1"/>
        <v>2.1149889385767401E-4</v>
      </c>
      <c r="D47" s="9">
        <f t="shared" ca="1" si="11"/>
        <v>0.37721948733079297</v>
      </c>
      <c r="E47" s="9">
        <f t="shared" ca="1" si="12"/>
        <v>8.5428700246820144E-4</v>
      </c>
      <c r="F47" s="9">
        <f t="shared" ca="1" si="18"/>
        <v>0</v>
      </c>
      <c r="G47" s="9">
        <f t="shared" ca="1" si="13"/>
        <v>6.8572167531821826E-4</v>
      </c>
      <c r="H47" s="9">
        <f t="shared" ca="1" si="14"/>
        <v>0</v>
      </c>
      <c r="J47" s="3">
        <f t="shared" ca="1" si="2"/>
        <v>0.39491946487724905</v>
      </c>
      <c r="K47" s="9">
        <f t="shared" ca="1" si="3"/>
        <v>6.9776904709035841E-4</v>
      </c>
      <c r="L47" s="9">
        <f t="shared" ca="1" si="15"/>
        <v>0.37877154338035152</v>
      </c>
      <c r="M47" s="3">
        <f t="shared" ca="1" si="4"/>
        <v>0.47693656638073523</v>
      </c>
      <c r="N47" s="9">
        <f t="shared" ca="1" si="5"/>
        <v>9.000729642792525E-4</v>
      </c>
      <c r="O47" s="9">
        <f t="shared" ca="1" si="16"/>
        <v>0.37811956029507221</v>
      </c>
      <c r="P47" s="19">
        <f t="shared" ca="1" si="6"/>
        <v>0.68465932053354006</v>
      </c>
      <c r="Q47" s="9">
        <f t="shared" ca="1" si="17"/>
        <v>1.602919031200641E-3</v>
      </c>
      <c r="R47" s="9">
        <f t="shared" ca="1" si="7"/>
        <v>0.37950812803731182</v>
      </c>
      <c r="S47" s="19">
        <f t="shared" ca="1" si="8"/>
        <v>0.95450514815152065</v>
      </c>
      <c r="T47" s="9">
        <f t="shared" ca="1" si="9"/>
        <v>4.2918834800194615E-3</v>
      </c>
      <c r="U47" s="9">
        <f t="shared" ca="1" si="10"/>
        <v>0.38151137081081243</v>
      </c>
    </row>
    <row r="48" spans="1:21" x14ac:dyDescent="0.2">
      <c r="A48" s="8">
        <v>44</v>
      </c>
      <c r="B48" s="3">
        <f t="shared" ca="1" si="0"/>
        <v>0.18013400599211271</v>
      </c>
      <c r="C48" s="9">
        <f t="shared" ca="1" si="1"/>
        <v>1.6551197835021635E-4</v>
      </c>
      <c r="D48" s="9">
        <f t="shared" ca="1" si="11"/>
        <v>0.37738499930914321</v>
      </c>
      <c r="E48" s="9">
        <f t="shared" ca="1" si="12"/>
        <v>1.3865440712083066E-3</v>
      </c>
      <c r="F48" s="9">
        <f t="shared" ca="1" si="18"/>
        <v>0</v>
      </c>
      <c r="G48" s="9">
        <f t="shared" ca="1" si="13"/>
        <v>2.1231287281686106E-3</v>
      </c>
      <c r="H48" s="9">
        <f t="shared" ca="1" si="14"/>
        <v>0</v>
      </c>
      <c r="J48" s="3">
        <f t="shared" ca="1" si="2"/>
        <v>0.99563534517615859</v>
      </c>
      <c r="K48" s="9">
        <f t="shared" ca="1" si="3"/>
        <v>7.5475224596877315E-3</v>
      </c>
      <c r="L48" s="9">
        <f t="shared" ca="1" si="15"/>
        <v>0.38631906584003922</v>
      </c>
      <c r="M48" s="3">
        <f t="shared" ca="1" si="4"/>
        <v>0.75386553935052936</v>
      </c>
      <c r="N48" s="9">
        <f t="shared" ca="1" si="5"/>
        <v>1.9470518116230693E-3</v>
      </c>
      <c r="O48" s="9">
        <f t="shared" ca="1" si="16"/>
        <v>0.37933205112076629</v>
      </c>
      <c r="P48" s="19">
        <f t="shared" ca="1" si="6"/>
        <v>0.44253429956972801</v>
      </c>
      <c r="Q48" s="9">
        <f t="shared" ca="1" si="17"/>
        <v>8.1160319643392266E-4</v>
      </c>
      <c r="R48" s="9">
        <f t="shared" ca="1" si="7"/>
        <v>0.38031973123374574</v>
      </c>
      <c r="S48" s="19">
        <f t="shared" ca="1" si="8"/>
        <v>0.14595013076140884</v>
      </c>
      <c r="T48" s="9">
        <f t="shared" ca="1" si="9"/>
        <v>2.191190166743315E-4</v>
      </c>
      <c r="U48" s="9">
        <f t="shared" ca="1" si="10"/>
        <v>0.37760411832581753</v>
      </c>
    </row>
    <row r="49" spans="1:21" x14ac:dyDescent="0.2">
      <c r="A49" s="8">
        <v>45</v>
      </c>
      <c r="B49" s="3">
        <f t="shared" ca="1" si="0"/>
        <v>0.53928787940723355</v>
      </c>
      <c r="C49" s="9">
        <f t="shared" ca="1" si="1"/>
        <v>6.458182485893243E-4</v>
      </c>
      <c r="D49" s="9">
        <f t="shared" ca="1" si="11"/>
        <v>0.37803081755773255</v>
      </c>
      <c r="E49" s="9">
        <f t="shared" ca="1" si="12"/>
        <v>0</v>
      </c>
      <c r="F49" s="9">
        <f t="shared" ca="1" si="18"/>
        <v>1.3012335630337435E-3</v>
      </c>
      <c r="G49" s="9">
        <f t="shared" ca="1" si="13"/>
        <v>0</v>
      </c>
      <c r="H49" s="9">
        <f t="shared" ca="1" si="14"/>
        <v>0</v>
      </c>
      <c r="J49" s="3">
        <f t="shared" ca="1" si="2"/>
        <v>8.3356167224938105E-2</v>
      </c>
      <c r="K49" s="9">
        <f t="shared" ca="1" si="3"/>
        <v>0</v>
      </c>
      <c r="L49" s="9">
        <f t="shared" ca="1" si="15"/>
        <v>0.38631906584003922</v>
      </c>
      <c r="M49" s="3">
        <f t="shared" ca="1" si="4"/>
        <v>0.40323352862726403</v>
      </c>
      <c r="N49" s="9">
        <f t="shared" ca="1" si="5"/>
        <v>7.1698529492568029E-4</v>
      </c>
      <c r="O49" s="9">
        <f t="shared" ca="1" si="16"/>
        <v>0.38004903641569199</v>
      </c>
      <c r="P49" s="19">
        <f t="shared" ca="1" si="6"/>
        <v>0.17866741865128943</v>
      </c>
      <c r="Q49" s="9">
        <f t="shared" ca="1" si="17"/>
        <v>0</v>
      </c>
      <c r="R49" s="9">
        <f t="shared" ca="1" si="7"/>
        <v>0.37803081755773255</v>
      </c>
      <c r="S49" s="19">
        <f t="shared" ca="1" si="8"/>
        <v>0.62212707514059784</v>
      </c>
      <c r="T49" s="9">
        <f t="shared" ca="1" si="9"/>
        <v>1.3516629409771423E-3</v>
      </c>
      <c r="U49" s="9">
        <f t="shared" ca="1" si="10"/>
        <v>0.37938248049870971</v>
      </c>
    </row>
    <row r="50" spans="1:21" x14ac:dyDescent="0.2">
      <c r="A50" s="8">
        <v>46</v>
      </c>
      <c r="B50" s="3">
        <f t="shared" ca="1" si="0"/>
        <v>1.5929827398155183E-2</v>
      </c>
      <c r="C50" s="9">
        <f t="shared" ca="1" si="1"/>
        <v>1.3381725710681611E-5</v>
      </c>
      <c r="D50" s="9">
        <f t="shared" ca="1" si="11"/>
        <v>0.37804419928344324</v>
      </c>
      <c r="E50" s="9">
        <f t="shared" ca="1" si="12"/>
        <v>8.2748665565959834E-3</v>
      </c>
      <c r="F50" s="9">
        <f t="shared" ca="1" si="18"/>
        <v>0</v>
      </c>
      <c r="G50" s="9">
        <f t="shared" ca="1" si="13"/>
        <v>0</v>
      </c>
      <c r="H50" s="9">
        <f t="shared" ca="1" si="14"/>
        <v>0</v>
      </c>
      <c r="J50" s="3">
        <f t="shared" ca="1" si="2"/>
        <v>0.32703367887590773</v>
      </c>
      <c r="K50" s="9">
        <f t="shared" ca="1" si="3"/>
        <v>5.5008332429979094E-4</v>
      </c>
      <c r="L50" s="9">
        <f t="shared" ca="1" si="15"/>
        <v>0.38686914916433901</v>
      </c>
      <c r="M50" s="3">
        <f t="shared" ca="1" si="4"/>
        <v>0.17579517458958238</v>
      </c>
      <c r="N50" s="9">
        <f t="shared" ca="1" si="5"/>
        <v>2.6852250754859515E-4</v>
      </c>
      <c r="O50" s="9">
        <f t="shared" ca="1" si="16"/>
        <v>0.38004903641569199</v>
      </c>
      <c r="P50" s="19">
        <f t="shared" ca="1" si="6"/>
        <v>1.3096111897963114E-2</v>
      </c>
      <c r="Q50" s="9">
        <f t="shared" ca="1" si="17"/>
        <v>1.830919736065085E-5</v>
      </c>
      <c r="R50" s="9">
        <f t="shared" ca="1" si="7"/>
        <v>0.37806250848080392</v>
      </c>
      <c r="S50" s="19">
        <f t="shared" ca="1" si="8"/>
        <v>0.8841302528783026</v>
      </c>
      <c r="T50" s="9">
        <f t="shared" ca="1" si="9"/>
        <v>2.993456372787143E-3</v>
      </c>
      <c r="U50" s="9">
        <f t="shared" ca="1" si="10"/>
        <v>0.38103765565623038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007D-08F3-E440-9C3A-71B579584EBD}">
  <dimension ref="A4:N17"/>
  <sheetViews>
    <sheetView zoomScale="125" workbookViewId="0">
      <selection activeCell="G17" sqref="G17"/>
    </sheetView>
  </sheetViews>
  <sheetFormatPr baseColWidth="10" defaultRowHeight="16" x14ac:dyDescent="0.2"/>
  <cols>
    <col min="1" max="1" width="39.1640625" bestFit="1" customWidth="1"/>
    <col min="5" max="5" width="11.6640625" bestFit="1" customWidth="1"/>
    <col min="9" max="9" width="12.83203125" bestFit="1" customWidth="1"/>
  </cols>
  <sheetData>
    <row r="4" spans="1:14" x14ac:dyDescent="0.2">
      <c r="A4" t="s">
        <v>0</v>
      </c>
      <c r="B4" t="s">
        <v>4</v>
      </c>
      <c r="C4" s="4">
        <v>0.2</v>
      </c>
      <c r="D4" s="5"/>
      <c r="E4" s="5"/>
      <c r="L4" s="2"/>
    </row>
    <row r="5" spans="1:14" x14ac:dyDescent="0.2">
      <c r="A5" t="s">
        <v>1</v>
      </c>
      <c r="B5" t="s">
        <v>5</v>
      </c>
      <c r="C5" s="4">
        <v>0.125</v>
      </c>
      <c r="D5" s="5"/>
      <c r="E5" s="5"/>
    </row>
    <row r="6" spans="1:14" x14ac:dyDescent="0.2">
      <c r="A6" t="s">
        <v>2</v>
      </c>
      <c r="B6" t="s">
        <v>13</v>
      </c>
      <c r="C6" s="4">
        <v>2</v>
      </c>
      <c r="D6" s="4">
        <v>3</v>
      </c>
      <c r="E6" s="4">
        <v>4</v>
      </c>
      <c r="L6" s="2"/>
    </row>
    <row r="7" spans="1:14" x14ac:dyDescent="0.2">
      <c r="A7" t="s">
        <v>3</v>
      </c>
      <c r="C7" t="s">
        <v>6</v>
      </c>
    </row>
    <row r="10" spans="1:14" x14ac:dyDescent="0.2">
      <c r="A10" t="s">
        <v>7</v>
      </c>
      <c r="C10" s="7">
        <f>$C$4/(C6*$C$5)</f>
        <v>0.8</v>
      </c>
      <c r="D10" s="7">
        <f t="shared" ref="D10:E10" si="0">$C$4/(D6*$C$5)</f>
        <v>0.53333333333333333</v>
      </c>
      <c r="E10" s="7">
        <f t="shared" si="0"/>
        <v>0.4</v>
      </c>
      <c r="G10" s="4" t="s">
        <v>14</v>
      </c>
      <c r="H10" s="4" t="s">
        <v>15</v>
      </c>
      <c r="I10" s="4" t="s">
        <v>16</v>
      </c>
    </row>
    <row r="11" spans="1:14" x14ac:dyDescent="0.2">
      <c r="A11" t="s">
        <v>9</v>
      </c>
      <c r="C11" s="7">
        <f>1/(L13+L14)</f>
        <v>0.2533333333333333</v>
      </c>
      <c r="D11" s="7">
        <f>1/(M13+M14)</f>
        <v>0.21654311353882166</v>
      </c>
      <c r="E11" s="7">
        <f>1/(N13+N14)</f>
        <v>0.20550447543079828</v>
      </c>
      <c r="G11" s="4">
        <v>0</v>
      </c>
      <c r="H11" s="4">
        <f>FACT(G11)</f>
        <v>1</v>
      </c>
      <c r="I11" s="6">
        <f>(($C$4/$C$5)^G11 )/ H11</f>
        <v>1</v>
      </c>
    </row>
    <row r="12" spans="1:14" x14ac:dyDescent="0.2">
      <c r="A12" t="s">
        <v>10</v>
      </c>
      <c r="C12" s="7">
        <f xml:space="preserve"> $C$4^2 / ( C6*$C$5*(C6*$C$5  - $C$4))</f>
        <v>3.2000000000000015</v>
      </c>
      <c r="D12" s="7">
        <f t="shared" ref="D12:E12" si="1" xml:space="preserve"> $C$4^2 / ( D6*$C$5*(D6*$C$5  - $C$4))</f>
        <v>0.6095238095238098</v>
      </c>
      <c r="E12" s="7">
        <f t="shared" si="1"/>
        <v>0.26666666666666672</v>
      </c>
      <c r="G12" s="4">
        <v>1</v>
      </c>
      <c r="H12" s="4">
        <f t="shared" ref="H12:H15" si="2">FACT(G12)</f>
        <v>1</v>
      </c>
      <c r="I12" s="6">
        <f t="shared" ref="I12:I15" si="3">(($C$4/$C$5)^G12 )/ H12</f>
        <v>1.6</v>
      </c>
      <c r="K12" s="4"/>
      <c r="L12" s="4">
        <v>2</v>
      </c>
      <c r="M12" s="4">
        <v>3</v>
      </c>
      <c r="N12" s="4">
        <v>4</v>
      </c>
    </row>
    <row r="13" spans="1:14" x14ac:dyDescent="0.2">
      <c r="A13" t="s">
        <v>11</v>
      </c>
      <c r="C13" s="7">
        <f>$C$4*C15</f>
        <v>4.8000000000000016</v>
      </c>
      <c r="D13" s="7">
        <f t="shared" ref="D13:E13" si="4">$C$4*D15</f>
        <v>2.2095238095238101</v>
      </c>
      <c r="E13" s="7">
        <f t="shared" si="4"/>
        <v>1.8666666666666669</v>
      </c>
      <c r="G13" s="4">
        <v>2</v>
      </c>
      <c r="H13" s="4">
        <f t="shared" si="2"/>
        <v>2</v>
      </c>
      <c r="I13" s="6">
        <f t="shared" si="3"/>
        <v>1.2800000000000002</v>
      </c>
      <c r="K13" s="4" t="s">
        <v>18</v>
      </c>
      <c r="L13" s="6">
        <f>SUM(I11:I12)</f>
        <v>2.6</v>
      </c>
      <c r="M13" s="6">
        <f>SUM(I11:I13)</f>
        <v>3.8800000000000003</v>
      </c>
      <c r="N13" s="6">
        <f>SUM(I11:I14)</f>
        <v>4.5626666666666669</v>
      </c>
    </row>
    <row r="14" spans="1:14" x14ac:dyDescent="0.2">
      <c r="A14" t="s">
        <v>12</v>
      </c>
      <c r="C14" s="7">
        <f>C12/$C$4</f>
        <v>16.000000000000007</v>
      </c>
      <c r="D14" s="7">
        <f t="shared" ref="D14:E14" si="5">D12/$C$4</f>
        <v>3.0476190476190488</v>
      </c>
      <c r="E14" s="7">
        <f t="shared" si="5"/>
        <v>1.3333333333333335</v>
      </c>
      <c r="G14" s="4">
        <v>3</v>
      </c>
      <c r="H14" s="4">
        <f t="shared" si="2"/>
        <v>6</v>
      </c>
      <c r="I14" s="6">
        <f t="shared" si="3"/>
        <v>0.68266666666666687</v>
      </c>
      <c r="K14" s="4" t="s">
        <v>17</v>
      </c>
      <c r="L14" s="4">
        <f>((($C$4/$C$5)^C6)/FACT(C6))*(1/(1-$C$4*(C6*$C$5)))</f>
        <v>1.3473684210526318</v>
      </c>
      <c r="M14" s="4">
        <f>((($C$4/$C$5)^D6)/FACT(D6))*(1/(1-$C$4*(D6*$C$5)))</f>
        <v>0.73801801801801814</v>
      </c>
      <c r="N14" s="4">
        <f>((($C$4/$C$5)^E6)/FACT(E6))*(1/(1-$C$4*(E6*$C$5)))</f>
        <v>0.30340740740740757</v>
      </c>
    </row>
    <row r="15" spans="1:14" x14ac:dyDescent="0.2">
      <c r="A15" t="s">
        <v>8</v>
      </c>
      <c r="C15" s="7">
        <f>C14+(1/$C$5)</f>
        <v>24.000000000000007</v>
      </c>
      <c r="D15" s="7">
        <f t="shared" ref="D15:E15" si="6">D14+(1/$C$5)</f>
        <v>11.047619047619049</v>
      </c>
      <c r="E15" s="7">
        <f t="shared" si="6"/>
        <v>9.3333333333333339</v>
      </c>
      <c r="G15" s="4">
        <v>4</v>
      </c>
      <c r="H15" s="4">
        <f t="shared" si="2"/>
        <v>24</v>
      </c>
      <c r="I15" s="6">
        <f t="shared" si="3"/>
        <v>0.27306666666666679</v>
      </c>
    </row>
    <row r="17" spans="7:7" x14ac:dyDescent="0.2">
      <c r="G1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Problema 2</vt:lpstr>
      <vt:lpstr>Calculos de colas - Problema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2019-06-24T19:38:34Z</dcterms:created>
  <dcterms:modified xsi:type="dcterms:W3CDTF">2019-06-30T19:07:27Z</dcterms:modified>
</cp:coreProperties>
</file>