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sha\PycharmProjects\SpaceDuel\images\"/>
    </mc:Choice>
  </mc:AlternateContent>
  <xr:revisionPtr revIDLastSave="0" documentId="8_{D3F5013E-EE49-4639-AB67-C9EE780B4CD2}" xr6:coauthVersionLast="45" xr6:coauthVersionMax="45" xr10:uidLastSave="{00000000-0000-0000-0000-000000000000}"/>
  <bookViews>
    <workbookView xWindow="-120" yWindow="-120" windowWidth="29040" windowHeight="15840" xr2:uid="{FE19B752-1F63-49DE-8692-D3C7F6A2B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11" i="1" s="1"/>
  <c r="E5" i="1"/>
  <c r="E10" i="1" s="1"/>
  <c r="E2" i="1"/>
  <c r="E14" i="1" l="1"/>
  <c r="E18" i="1" s="1"/>
  <c r="E17" i="1" l="1"/>
  <c r="E24" i="1" l="1"/>
  <c r="E28" i="1" s="1"/>
  <c r="E21" i="1"/>
  <c r="E29" i="1" s="1"/>
  <c r="E22" i="1"/>
  <c r="E25" i="1"/>
  <c r="E36" i="1" l="1"/>
  <c r="E35" i="1"/>
  <c r="E33" i="1"/>
  <c r="E32" i="1"/>
</calcChain>
</file>

<file path=xl/sharedStrings.xml><?xml version="1.0" encoding="utf-8"?>
<sst xmlns="http://schemas.openxmlformats.org/spreadsheetml/2006/main" count="60" uniqueCount="54">
  <si>
    <t>V2</t>
  </si>
  <si>
    <t>Vt2</t>
  </si>
  <si>
    <t>V1</t>
  </si>
  <si>
    <t>Vt1</t>
  </si>
  <si>
    <t>N</t>
  </si>
  <si>
    <t>Y</t>
  </si>
  <si>
    <t>X</t>
  </si>
  <si>
    <t>Рис. 1</t>
  </si>
  <si>
    <t>2. Раскладываем вектора скоростей на нормальный и перп. к нормали</t>
  </si>
  <si>
    <t>Дано:</t>
  </si>
  <si>
    <t>Столкновение двух шаров в системе XY</t>
  </si>
  <si>
    <t>Рис. 2</t>
  </si>
  <si>
    <t>V2'</t>
  </si>
  <si>
    <t>3. Меняем местами Vn1 и Vn2 с сохранением знака</t>
  </si>
  <si>
    <t>V1'</t>
  </si>
  <si>
    <t>4. Складываем Vt1 + Vn2 = V1' - новый вектор скорости шара 1</t>
  </si>
  <si>
    <t>5. Складываем Vt2 + Vn1 = V2' - новый вектор скорости шара 2</t>
  </si>
  <si>
    <t>T</t>
  </si>
  <si>
    <t>1. Строим нормаль между центрами, получаем систему координа NT</t>
  </si>
  <si>
    <t>Решение:</t>
  </si>
  <si>
    <t>1. Опеределим разницу по X и по Y между центрами</t>
  </si>
  <si>
    <t>DY = Y2 - Y1</t>
  </si>
  <si>
    <t>DX = X2 - X1</t>
  </si>
  <si>
    <t>2. Определим d - расстояние между центрами</t>
  </si>
  <si>
    <t>d = sqrt(DX^2 + DY^2)</t>
  </si>
  <si>
    <t>3. Рассчитаем сos fi и sin fi для вращения системы координат из XY в NT</t>
  </si>
  <si>
    <t>cos_fi = dx / d</t>
  </si>
  <si>
    <t>sin_fi = dy / d</t>
  </si>
  <si>
    <t>4. Вращаем систему на угол fi и определяем Vt и Vn</t>
  </si>
  <si>
    <t>Vn1 = Vx1 * cos_fi + Vy1 * sin_fi</t>
  </si>
  <si>
    <t>Vt1 = -Vx1 * sin_fi + Vy1 * cos_fi</t>
  </si>
  <si>
    <t>Vn2 = Vx2 * cos_fi + Vy2 * sin_fi</t>
  </si>
  <si>
    <t>Vt2 = -Vx2 * sin_fi + Vy2 * cos_fi</t>
  </si>
  <si>
    <t>Vx1 =</t>
  </si>
  <si>
    <t>Vy1 =</t>
  </si>
  <si>
    <t>Vx2 =</t>
  </si>
  <si>
    <t>Vy2 =</t>
  </si>
  <si>
    <t>X1 =</t>
  </si>
  <si>
    <t>Y1 =</t>
  </si>
  <si>
    <t>X2 =</t>
  </si>
  <si>
    <t>Y2 =</t>
  </si>
  <si>
    <t>Vn1 = (X1+Vx1) * cos_fi + (Y1+Vy1) * sin_fi</t>
  </si>
  <si>
    <t>Vt1 = -(X1+Vx1) * sin_fi + (Y1+Vy1) * cos_fi</t>
  </si>
  <si>
    <t>В абсолютной системе, при вращении вокруг истинного нуля, все ОК</t>
  </si>
  <si>
    <t>5. Меняем местами Vn1 и Vn2</t>
  </si>
  <si>
    <t>Vn1 =</t>
  </si>
  <si>
    <t xml:space="preserve">Vn2 = </t>
  </si>
  <si>
    <t>6. Крутим обратно и считаем V1x', V1y' и V2x', V2y'</t>
  </si>
  <si>
    <t>V1x' = Vn1 * cos_fi - Vt1 * sin_fi</t>
  </si>
  <si>
    <t>V1y' = Vn1 * sin_fi + Vt1 * cos_fi</t>
  </si>
  <si>
    <t>V2x' = Vn2 * cos_fi - Vt2 * sin_fi</t>
  </si>
  <si>
    <t>V2y' = Vn2 * sin_fi + Vt2 * cos_fi</t>
  </si>
  <si>
    <t>https://ru.wikipedia.org/wiki/%D0%9C%D0%B0%D1%82%D1%80%D0%B8%D1%86%D0%B0_%D0%BF%D0%BE%D0%B2%D0%BE%D1%80%D0%BE%D1%82%D0%B0</t>
  </si>
  <si>
    <t>Матрицы поворота тут: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</si>
</sst>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581025</xdr:colOff>
      <xdr:row>10</xdr:row>
      <xdr:rowOff>161925</xdr:rowOff>
    </xdr:from>
    <xdr:to>
      <xdr:col>22</xdr:col>
      <xdr:colOff>114300</xdr:colOff>
      <xdr:row>18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0F9FD36-6B68-4785-9627-843DC02B0E0A}"/>
            </a:ext>
          </a:extLst>
        </xdr:cNvPr>
        <xdr:cNvSpPr/>
      </xdr:nvSpPr>
      <xdr:spPr>
        <a:xfrm>
          <a:off x="12163425" y="2066925"/>
          <a:ext cx="1362075" cy="13620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485775</xdr:colOff>
      <xdr:row>6</xdr:row>
      <xdr:rowOff>152400</xdr:rowOff>
    </xdr:from>
    <xdr:to>
      <xdr:col>24</xdr:col>
      <xdr:colOff>19050</xdr:colOff>
      <xdr:row>13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439E047-9719-4641-A41B-918F91A29386}"/>
            </a:ext>
          </a:extLst>
        </xdr:cNvPr>
        <xdr:cNvSpPr/>
      </xdr:nvSpPr>
      <xdr:spPr>
        <a:xfrm>
          <a:off x="13287375" y="1295400"/>
          <a:ext cx="1362075" cy="13620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2</xdr:row>
      <xdr:rowOff>19050</xdr:rowOff>
    </xdr:from>
    <xdr:to>
      <xdr:col>19</xdr:col>
      <xdr:colOff>9525</xdr:colOff>
      <xdr:row>21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8529B62-AEFF-4561-AE42-A57E4CC1B0AF}"/>
            </a:ext>
          </a:extLst>
        </xdr:cNvPr>
        <xdr:cNvCxnSpPr/>
      </xdr:nvCxnSpPr>
      <xdr:spPr>
        <a:xfrm flipV="1">
          <a:off x="11591925" y="400050"/>
          <a:ext cx="0" cy="3609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20</xdr:row>
      <xdr:rowOff>0</xdr:rowOff>
    </xdr:from>
    <xdr:to>
      <xdr:col>26</xdr:col>
      <xdr:colOff>38100</xdr:colOff>
      <xdr:row>20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62B5FC5-5336-40A1-AB5C-AD7390FFEEC3}"/>
            </a:ext>
          </a:extLst>
        </xdr:cNvPr>
        <xdr:cNvCxnSpPr/>
      </xdr:nvCxnSpPr>
      <xdr:spPr>
        <a:xfrm>
          <a:off x="11410950" y="3810000"/>
          <a:ext cx="447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42863</xdr:colOff>
      <xdr:row>10</xdr:row>
      <xdr:rowOff>161925</xdr:rowOff>
    </xdr:from>
    <xdr:to>
      <xdr:col>21</xdr:col>
      <xdr:colOff>42863</xdr:colOff>
      <xdr:row>18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5216C0A-0E2F-4ABD-9F0B-4D1DA5E6A83D}"/>
            </a:ext>
          </a:extLst>
        </xdr:cNvPr>
        <xdr:cNvCxnSpPr>
          <a:stCxn id="4" idx="0"/>
          <a:endCxn id="4" idx="4"/>
        </xdr:cNvCxnSpPr>
      </xdr:nvCxnSpPr>
      <xdr:spPr>
        <a:xfrm>
          <a:off x="12844463" y="2066925"/>
          <a:ext cx="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14</xdr:row>
      <xdr:rowOff>80963</xdr:rowOff>
    </xdr:from>
    <xdr:to>
      <xdr:col>22</xdr:col>
      <xdr:colOff>114300</xdr:colOff>
      <xdr:row>14</xdr:row>
      <xdr:rowOff>80963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F889744-3B5F-490E-BB85-91446E829899}"/>
            </a:ext>
          </a:extLst>
        </xdr:cNvPr>
        <xdr:cNvCxnSpPr>
          <a:stCxn id="4" idx="2"/>
          <a:endCxn id="4" idx="6"/>
        </xdr:cNvCxnSpPr>
      </xdr:nvCxnSpPr>
      <xdr:spPr>
        <a:xfrm>
          <a:off x="12118181" y="2747963"/>
          <a:ext cx="13549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557213</xdr:colOff>
      <xdr:row>6</xdr:row>
      <xdr:rowOff>152400</xdr:rowOff>
    </xdr:from>
    <xdr:to>
      <xdr:col>22</xdr:col>
      <xdr:colOff>557213</xdr:colOff>
      <xdr:row>13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7CCB7C7-1B57-4B89-9846-8C31B604E6B3}"/>
            </a:ext>
          </a:extLst>
        </xdr:cNvPr>
        <xdr:cNvCxnSpPr>
          <a:stCxn id="5" idx="0"/>
          <a:endCxn id="5" idx="4"/>
        </xdr:cNvCxnSpPr>
      </xdr:nvCxnSpPr>
      <xdr:spPr>
        <a:xfrm>
          <a:off x="13968413" y="1295400"/>
          <a:ext cx="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10</xdr:row>
      <xdr:rowOff>71438</xdr:rowOff>
    </xdr:from>
    <xdr:to>
      <xdr:col>24</xdr:col>
      <xdr:colOff>19050</xdr:colOff>
      <xdr:row>10</xdr:row>
      <xdr:rowOff>71438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5A03AF1-FF99-4C37-943B-70787C4C9676}"/>
            </a:ext>
          </a:extLst>
        </xdr:cNvPr>
        <xdr:cNvCxnSpPr>
          <a:stCxn id="5" idx="2"/>
          <a:endCxn id="5" idx="6"/>
        </xdr:cNvCxnSpPr>
      </xdr:nvCxnSpPr>
      <xdr:spPr>
        <a:xfrm>
          <a:off x="13287375" y="1976438"/>
          <a:ext cx="136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14</xdr:row>
      <xdr:rowOff>85725</xdr:rowOff>
    </xdr:from>
    <xdr:to>
      <xdr:col>23</xdr:col>
      <xdr:colOff>9525</xdr:colOff>
      <xdr:row>16</xdr:row>
      <xdr:rowOff>9525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ED19C6E-169A-4C88-842D-BD62AE986844}"/>
            </a:ext>
          </a:extLst>
        </xdr:cNvPr>
        <xdr:cNvCxnSpPr/>
      </xdr:nvCxnSpPr>
      <xdr:spPr>
        <a:xfrm>
          <a:off x="12849225" y="2752725"/>
          <a:ext cx="118110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7</xdr:row>
      <xdr:rowOff>9525</xdr:rowOff>
    </xdr:from>
    <xdr:to>
      <xdr:col>22</xdr:col>
      <xdr:colOff>561976</xdr:colOff>
      <xdr:row>10</xdr:row>
      <xdr:rowOff>76201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FFD383C-7DD0-407F-AAB2-C15B8B5831CD}"/>
            </a:ext>
          </a:extLst>
        </xdr:cNvPr>
        <xdr:cNvCxnSpPr/>
      </xdr:nvCxnSpPr>
      <xdr:spPr>
        <a:xfrm flipH="1" flipV="1">
          <a:off x="13125450" y="1343025"/>
          <a:ext cx="847726" cy="6381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154782</xdr:colOff>
      <xdr:row>5</xdr:row>
      <xdr:rowOff>142871</xdr:rowOff>
    </xdr:from>
    <xdr:to>
      <xdr:col>25</xdr:col>
      <xdr:colOff>11907</xdr:colOff>
      <xdr:row>18</xdr:row>
      <xdr:rowOff>95246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7A74347-DEB1-46CA-8D62-8609D0495AB7}"/>
            </a:ext>
          </a:extLst>
        </xdr:cNvPr>
        <xdr:cNvCxnSpPr/>
      </xdr:nvCxnSpPr>
      <xdr:spPr>
        <a:xfrm flipH="1">
          <a:off x="11652017" y="1095371"/>
          <a:ext cx="3487831" cy="2428875"/>
        </a:xfrm>
        <a:prstGeom prst="line">
          <a:avLst/>
        </a:prstGeom>
        <a:ln>
          <a:headEnd type="triangl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333375</xdr:colOff>
      <xdr:row>7</xdr:row>
      <xdr:rowOff>23812</xdr:rowOff>
    </xdr:from>
    <xdr:to>
      <xdr:col>22</xdr:col>
      <xdr:colOff>273843</xdr:colOff>
      <xdr:row>11</xdr:row>
      <xdr:rowOff>89297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1261DA5-541E-4FD0-998B-0DC55C1E8D5A}"/>
            </a:ext>
          </a:extLst>
        </xdr:cNvPr>
        <xdr:cNvCxnSpPr/>
      </xdr:nvCxnSpPr>
      <xdr:spPr>
        <a:xfrm>
          <a:off x="13084969" y="1357312"/>
          <a:ext cx="547687" cy="8274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53578</xdr:colOff>
      <xdr:row>6</xdr:row>
      <xdr:rowOff>0</xdr:rowOff>
    </xdr:from>
    <xdr:to>
      <xdr:col>22</xdr:col>
      <xdr:colOff>559593</xdr:colOff>
      <xdr:row>10</xdr:row>
      <xdr:rowOff>77391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7602B4C-1A3C-475A-820C-374ED7B2577E}"/>
            </a:ext>
          </a:extLst>
        </xdr:cNvPr>
        <xdr:cNvCxnSpPr/>
      </xdr:nvCxnSpPr>
      <xdr:spPr>
        <a:xfrm flipH="1" flipV="1">
          <a:off x="13412391" y="1143000"/>
          <a:ext cx="506015" cy="839391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333375</xdr:colOff>
      <xdr:row>6</xdr:row>
      <xdr:rowOff>5953</xdr:rowOff>
    </xdr:from>
    <xdr:to>
      <xdr:col>22</xdr:col>
      <xdr:colOff>53578</xdr:colOff>
      <xdr:row>7</xdr:row>
      <xdr:rowOff>11906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9F93B98-1FD6-4CC5-9D99-6782AF58E388}"/>
            </a:ext>
          </a:extLst>
        </xdr:cNvPr>
        <xdr:cNvCxnSpPr/>
      </xdr:nvCxnSpPr>
      <xdr:spPr>
        <a:xfrm flipH="1">
          <a:off x="13084969" y="1148953"/>
          <a:ext cx="327422" cy="19645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261937</xdr:colOff>
      <xdr:row>10</xdr:row>
      <xdr:rowOff>74839</xdr:rowOff>
    </xdr:from>
    <xdr:to>
      <xdr:col>22</xdr:col>
      <xdr:colOff>557893</xdr:colOff>
      <xdr:row>11</xdr:row>
      <xdr:rowOff>89297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7D9112C-FE6A-4AA4-AF7B-9E6685117B4E}"/>
            </a:ext>
          </a:extLst>
        </xdr:cNvPr>
        <xdr:cNvCxnSpPr/>
      </xdr:nvCxnSpPr>
      <xdr:spPr>
        <a:xfrm flipH="1">
          <a:off x="13658169" y="1979839"/>
          <a:ext cx="295956" cy="204958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302982</xdr:colOff>
      <xdr:row>10</xdr:row>
      <xdr:rowOff>146635</xdr:rowOff>
    </xdr:from>
    <xdr:ext cx="410305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5D0E7D-E6EB-433E-B8C6-1CD6D0C3CFB8}"/>
            </a:ext>
          </a:extLst>
        </xdr:cNvPr>
        <xdr:cNvSpPr txBox="1"/>
      </xdr:nvSpPr>
      <xdr:spPr>
        <a:xfrm>
          <a:off x="13758298" y="2051635"/>
          <a:ext cx="4103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Vn2</a:t>
          </a:r>
        </a:p>
      </xdr:txBody>
    </xdr:sp>
    <xdr:clientData/>
  </xdr:oneCellAnchor>
  <xdr:twoCellAnchor>
    <xdr:from>
      <xdr:col>21</xdr:col>
      <xdr:colOff>57653</xdr:colOff>
      <xdr:row>14</xdr:row>
      <xdr:rowOff>87731</xdr:rowOff>
    </xdr:from>
    <xdr:to>
      <xdr:col>21</xdr:col>
      <xdr:colOff>568462</xdr:colOff>
      <xdr:row>18</xdr:row>
      <xdr:rowOff>85224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7AC6032-C05A-4B76-9468-6450B64DD89E}"/>
            </a:ext>
          </a:extLst>
        </xdr:cNvPr>
        <xdr:cNvCxnSpPr/>
      </xdr:nvCxnSpPr>
      <xdr:spPr>
        <a:xfrm>
          <a:off x="12901364" y="2754731"/>
          <a:ext cx="510809" cy="759493"/>
        </a:xfrm>
        <a:prstGeom prst="line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571500</xdr:colOff>
      <xdr:row>16</xdr:row>
      <xdr:rowOff>15039</xdr:rowOff>
    </xdr:from>
    <xdr:to>
      <xdr:col>23</xdr:col>
      <xdr:colOff>5013</xdr:colOff>
      <xdr:row>18</xdr:row>
      <xdr:rowOff>85626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1F129394-9715-4176-A830-07E7F4A34900}"/>
            </a:ext>
          </a:extLst>
        </xdr:cNvPr>
        <xdr:cNvCxnSpPr/>
      </xdr:nvCxnSpPr>
      <xdr:spPr>
        <a:xfrm flipH="1">
          <a:off x="13415211" y="3063039"/>
          <a:ext cx="656723" cy="45158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104777</xdr:colOff>
      <xdr:row>12</xdr:row>
      <xdr:rowOff>14539</xdr:rowOff>
    </xdr:from>
    <xdr:to>
      <xdr:col>23</xdr:col>
      <xdr:colOff>3981</xdr:colOff>
      <xdr:row>16</xdr:row>
      <xdr:rowOff>12032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5DFE877-62A4-4999-A9AA-B46C4606DD4C}"/>
            </a:ext>
          </a:extLst>
        </xdr:cNvPr>
        <xdr:cNvCxnSpPr/>
      </xdr:nvCxnSpPr>
      <xdr:spPr>
        <a:xfrm>
          <a:off x="13560093" y="2300539"/>
          <a:ext cx="510809" cy="75949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55144</xdr:colOff>
      <xdr:row>12</xdr:row>
      <xdr:rowOff>5013</xdr:rowOff>
    </xdr:from>
    <xdr:to>
      <xdr:col>22</xdr:col>
      <xdr:colOff>105276</xdr:colOff>
      <xdr:row>14</xdr:row>
      <xdr:rowOff>85225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DE5354F8-C3D6-46FB-B934-BB1B57E509DE}"/>
            </a:ext>
          </a:extLst>
        </xdr:cNvPr>
        <xdr:cNvCxnSpPr/>
      </xdr:nvCxnSpPr>
      <xdr:spPr>
        <a:xfrm flipV="1">
          <a:off x="12898855" y="2291013"/>
          <a:ext cx="661737" cy="461212"/>
        </a:xfrm>
        <a:prstGeom prst="line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239816</xdr:colOff>
      <xdr:row>11</xdr:row>
      <xdr:rowOff>88483</xdr:rowOff>
    </xdr:from>
    <xdr:ext cx="410305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3DDEA17-7311-43CE-82A1-EDEA39B5E75E}"/>
            </a:ext>
          </a:extLst>
        </xdr:cNvPr>
        <xdr:cNvSpPr txBox="1"/>
      </xdr:nvSpPr>
      <xdr:spPr>
        <a:xfrm>
          <a:off x="13083527" y="2183983"/>
          <a:ext cx="4103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Vn1</a:t>
          </a:r>
        </a:p>
      </xdr:txBody>
    </xdr:sp>
    <xdr:clientData/>
  </xdr:oneCellAnchor>
  <xdr:twoCellAnchor>
    <xdr:from>
      <xdr:col>19</xdr:col>
      <xdr:colOff>581025</xdr:colOff>
      <xdr:row>34</xdr:row>
      <xdr:rowOff>171450</xdr:rowOff>
    </xdr:from>
    <xdr:to>
      <xdr:col>22</xdr:col>
      <xdr:colOff>114300</xdr:colOff>
      <xdr:row>42</xdr:row>
      <xdr:rowOff>9525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96EF9531-C891-48B5-A765-9BF94E634EA0}"/>
            </a:ext>
          </a:extLst>
        </xdr:cNvPr>
        <xdr:cNvSpPr/>
      </xdr:nvSpPr>
      <xdr:spPr>
        <a:xfrm>
          <a:off x="12163425" y="6648450"/>
          <a:ext cx="1362075" cy="13620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485775</xdr:colOff>
      <xdr:row>30</xdr:row>
      <xdr:rowOff>161925</xdr:rowOff>
    </xdr:from>
    <xdr:to>
      <xdr:col>24</xdr:col>
      <xdr:colOff>19050</xdr:colOff>
      <xdr:row>38</xdr:row>
      <xdr:rowOff>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6A3DD36-9487-46A5-B18B-CB7A9D7CCB88}"/>
            </a:ext>
          </a:extLst>
        </xdr:cNvPr>
        <xdr:cNvSpPr/>
      </xdr:nvSpPr>
      <xdr:spPr>
        <a:xfrm>
          <a:off x="13287375" y="5876925"/>
          <a:ext cx="1362075" cy="13620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26</xdr:row>
      <xdr:rowOff>28575</xdr:rowOff>
    </xdr:from>
    <xdr:to>
      <xdr:col>19</xdr:col>
      <xdr:colOff>9525</xdr:colOff>
      <xdr:row>45</xdr:row>
      <xdr:rowOff>19050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EEF7FD4-5C89-469B-9D81-FD501CC6C111}"/>
            </a:ext>
          </a:extLst>
        </xdr:cNvPr>
        <xdr:cNvCxnSpPr/>
      </xdr:nvCxnSpPr>
      <xdr:spPr>
        <a:xfrm flipV="1">
          <a:off x="11591925" y="4981575"/>
          <a:ext cx="0" cy="3609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44</xdr:row>
      <xdr:rowOff>9525</xdr:rowOff>
    </xdr:from>
    <xdr:to>
      <xdr:col>26</xdr:col>
      <xdr:colOff>38100</xdr:colOff>
      <xdr:row>44</xdr:row>
      <xdr:rowOff>9525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7326995-EB48-4891-B3CA-4C0FCE726C62}"/>
            </a:ext>
          </a:extLst>
        </xdr:cNvPr>
        <xdr:cNvCxnSpPr/>
      </xdr:nvCxnSpPr>
      <xdr:spPr>
        <a:xfrm>
          <a:off x="11410950" y="8391525"/>
          <a:ext cx="447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42863</xdr:colOff>
      <xdr:row>34</xdr:row>
      <xdr:rowOff>171450</xdr:rowOff>
    </xdr:from>
    <xdr:to>
      <xdr:col>21</xdr:col>
      <xdr:colOff>42863</xdr:colOff>
      <xdr:row>42</xdr:row>
      <xdr:rowOff>9525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B8B470A1-6109-40EF-A631-D1211873EB55}"/>
            </a:ext>
          </a:extLst>
        </xdr:cNvPr>
        <xdr:cNvCxnSpPr>
          <a:stCxn id="61" idx="0"/>
          <a:endCxn id="61" idx="4"/>
        </xdr:cNvCxnSpPr>
      </xdr:nvCxnSpPr>
      <xdr:spPr>
        <a:xfrm>
          <a:off x="12844463" y="6648450"/>
          <a:ext cx="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38</xdr:row>
      <xdr:rowOff>90488</xdr:rowOff>
    </xdr:from>
    <xdr:to>
      <xdr:col>22</xdr:col>
      <xdr:colOff>114300</xdr:colOff>
      <xdr:row>38</xdr:row>
      <xdr:rowOff>90488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8A065716-067E-4F5D-A2D1-DDB672E00662}"/>
            </a:ext>
          </a:extLst>
        </xdr:cNvPr>
        <xdr:cNvCxnSpPr>
          <a:stCxn id="61" idx="2"/>
          <a:endCxn id="61" idx="6"/>
        </xdr:cNvCxnSpPr>
      </xdr:nvCxnSpPr>
      <xdr:spPr>
        <a:xfrm>
          <a:off x="12163425" y="7329488"/>
          <a:ext cx="136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557213</xdr:colOff>
      <xdr:row>30</xdr:row>
      <xdr:rowOff>161925</xdr:rowOff>
    </xdr:from>
    <xdr:to>
      <xdr:col>22</xdr:col>
      <xdr:colOff>557213</xdr:colOff>
      <xdr:row>38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8B200D0-DFD9-46EB-A756-9C9B0303FB43}"/>
            </a:ext>
          </a:extLst>
        </xdr:cNvPr>
        <xdr:cNvCxnSpPr>
          <a:stCxn id="62" idx="0"/>
          <a:endCxn id="62" idx="4"/>
        </xdr:cNvCxnSpPr>
      </xdr:nvCxnSpPr>
      <xdr:spPr>
        <a:xfrm>
          <a:off x="13968413" y="5876925"/>
          <a:ext cx="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34</xdr:row>
      <xdr:rowOff>80963</xdr:rowOff>
    </xdr:from>
    <xdr:to>
      <xdr:col>24</xdr:col>
      <xdr:colOff>19050</xdr:colOff>
      <xdr:row>34</xdr:row>
      <xdr:rowOff>80963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D7131A34-669C-489C-AFCD-5F79D62459B4}"/>
            </a:ext>
          </a:extLst>
        </xdr:cNvPr>
        <xdr:cNvCxnSpPr>
          <a:stCxn id="62" idx="2"/>
          <a:endCxn id="62" idx="6"/>
        </xdr:cNvCxnSpPr>
      </xdr:nvCxnSpPr>
      <xdr:spPr>
        <a:xfrm>
          <a:off x="13287375" y="6557963"/>
          <a:ext cx="136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38</xdr:row>
      <xdr:rowOff>95250</xdr:rowOff>
    </xdr:from>
    <xdr:to>
      <xdr:col>21</xdr:col>
      <xdr:colOff>261257</xdr:colOff>
      <xdr:row>43</xdr:row>
      <xdr:rowOff>108857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3CBA2C0-CC65-4B89-93A4-078922FF2B11}"/>
            </a:ext>
          </a:extLst>
        </xdr:cNvPr>
        <xdr:cNvCxnSpPr/>
      </xdr:nvCxnSpPr>
      <xdr:spPr>
        <a:xfrm>
          <a:off x="12849225" y="7334250"/>
          <a:ext cx="213632" cy="9661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561976</xdr:colOff>
      <xdr:row>27</xdr:row>
      <xdr:rowOff>185057</xdr:rowOff>
    </xdr:from>
    <xdr:to>
      <xdr:col>23</xdr:col>
      <xdr:colOff>87086</xdr:colOff>
      <xdr:row>34</xdr:row>
      <xdr:rowOff>85726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10A73D6-CCBB-4257-B756-54AF55F47DCE}"/>
            </a:ext>
          </a:extLst>
        </xdr:cNvPr>
        <xdr:cNvCxnSpPr/>
      </xdr:nvCxnSpPr>
      <xdr:spPr>
        <a:xfrm flipV="1">
          <a:off x="13973176" y="5328557"/>
          <a:ext cx="134710" cy="12341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154781</xdr:colOff>
      <xdr:row>29</xdr:row>
      <xdr:rowOff>152400</xdr:rowOff>
    </xdr:from>
    <xdr:to>
      <xdr:col>25</xdr:col>
      <xdr:colOff>11906</xdr:colOff>
      <xdr:row>42</xdr:row>
      <xdr:rowOff>104775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D111B50B-AB28-42AA-A1C8-F752184C08E9}"/>
            </a:ext>
          </a:extLst>
        </xdr:cNvPr>
        <xdr:cNvCxnSpPr/>
      </xdr:nvCxnSpPr>
      <xdr:spPr>
        <a:xfrm flipH="1">
          <a:off x="11737181" y="5676900"/>
          <a:ext cx="3514725" cy="2428875"/>
        </a:xfrm>
        <a:prstGeom prst="line">
          <a:avLst/>
        </a:prstGeom>
        <a:ln>
          <a:headEnd type="triangl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53578</xdr:colOff>
      <xdr:row>30</xdr:row>
      <xdr:rowOff>9525</xdr:rowOff>
    </xdr:from>
    <xdr:to>
      <xdr:col>22</xdr:col>
      <xdr:colOff>559593</xdr:colOff>
      <xdr:row>34</xdr:row>
      <xdr:rowOff>86916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C480614-25BF-4B7C-A542-BB681B0C9E0C}"/>
            </a:ext>
          </a:extLst>
        </xdr:cNvPr>
        <xdr:cNvCxnSpPr/>
      </xdr:nvCxnSpPr>
      <xdr:spPr>
        <a:xfrm flipH="1" flipV="1">
          <a:off x="13464778" y="5724525"/>
          <a:ext cx="506015" cy="839391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59871</xdr:colOff>
      <xdr:row>28</xdr:row>
      <xdr:rowOff>21771</xdr:rowOff>
    </xdr:from>
    <xdr:to>
      <xdr:col>23</xdr:col>
      <xdr:colOff>73031</xdr:colOff>
      <xdr:row>30</xdr:row>
      <xdr:rowOff>11730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1ED88A2D-6F72-4444-904B-BBA9E8D6E718}"/>
            </a:ext>
          </a:extLst>
        </xdr:cNvPr>
        <xdr:cNvCxnSpPr/>
      </xdr:nvCxnSpPr>
      <xdr:spPr>
        <a:xfrm flipH="1">
          <a:off x="13471071" y="5355771"/>
          <a:ext cx="622760" cy="37095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365352</xdr:colOff>
      <xdr:row>38</xdr:row>
      <xdr:rowOff>95250</xdr:rowOff>
    </xdr:from>
    <xdr:to>
      <xdr:col>21</xdr:col>
      <xdr:colOff>51708</xdr:colOff>
      <xdr:row>39</xdr:row>
      <xdr:rowOff>109708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CB171F1-26BF-401E-8AD2-EF6330C5B02D}"/>
            </a:ext>
          </a:extLst>
        </xdr:cNvPr>
        <xdr:cNvCxnSpPr/>
      </xdr:nvCxnSpPr>
      <xdr:spPr>
        <a:xfrm flipH="1">
          <a:off x="12557352" y="7334250"/>
          <a:ext cx="295956" cy="204958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36282</xdr:colOff>
      <xdr:row>38</xdr:row>
      <xdr:rowOff>33696</xdr:rowOff>
    </xdr:from>
    <xdr:ext cx="410305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6CC28AE-0CD8-43ED-B2E8-4473440FA5C7}"/>
            </a:ext>
          </a:extLst>
        </xdr:cNvPr>
        <xdr:cNvSpPr txBox="1"/>
      </xdr:nvSpPr>
      <xdr:spPr>
        <a:xfrm>
          <a:off x="12228282" y="7272696"/>
          <a:ext cx="4103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Vn2</a:t>
          </a:r>
        </a:p>
      </xdr:txBody>
    </xdr:sp>
    <xdr:clientData/>
  </xdr:oneCellAnchor>
  <xdr:twoCellAnchor>
    <xdr:from>
      <xdr:col>21</xdr:col>
      <xdr:colOff>57653</xdr:colOff>
      <xdr:row>38</xdr:row>
      <xdr:rowOff>97256</xdr:rowOff>
    </xdr:from>
    <xdr:to>
      <xdr:col>21</xdr:col>
      <xdr:colOff>568462</xdr:colOff>
      <xdr:row>42</xdr:row>
      <xdr:rowOff>94749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81B8479-BFF3-4948-981D-062845E0D2DA}"/>
            </a:ext>
          </a:extLst>
        </xdr:cNvPr>
        <xdr:cNvCxnSpPr/>
      </xdr:nvCxnSpPr>
      <xdr:spPr>
        <a:xfrm>
          <a:off x="12859253" y="7336256"/>
          <a:ext cx="510809" cy="759493"/>
        </a:xfrm>
        <a:prstGeom prst="line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42</xdr:row>
      <xdr:rowOff>91385</xdr:rowOff>
    </xdr:from>
    <xdr:to>
      <xdr:col>21</xdr:col>
      <xdr:colOff>576943</xdr:colOff>
      <xdr:row>43</xdr:row>
      <xdr:rowOff>115530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5640331-B4D4-4177-812A-7DB568FF34F1}"/>
            </a:ext>
          </a:extLst>
        </xdr:cNvPr>
        <xdr:cNvCxnSpPr/>
      </xdr:nvCxnSpPr>
      <xdr:spPr>
        <a:xfrm flipH="1">
          <a:off x="13068300" y="8092385"/>
          <a:ext cx="310243" cy="21464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561329</xdr:colOff>
      <xdr:row>32</xdr:row>
      <xdr:rowOff>9095</xdr:rowOff>
    </xdr:from>
    <xdr:to>
      <xdr:col>24</xdr:col>
      <xdr:colOff>1861</xdr:colOff>
      <xdr:row>34</xdr:row>
      <xdr:rowOff>89307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3CDAD1C5-9422-4DBC-BADF-0A5F43EA8A18}"/>
            </a:ext>
          </a:extLst>
        </xdr:cNvPr>
        <xdr:cNvCxnSpPr/>
      </xdr:nvCxnSpPr>
      <xdr:spPr>
        <a:xfrm flipV="1">
          <a:off x="13972529" y="6105095"/>
          <a:ext cx="659732" cy="461212"/>
        </a:xfrm>
        <a:prstGeom prst="line">
          <a:avLst/>
        </a:pr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524205</xdr:colOff>
      <xdr:row>32</xdr:row>
      <xdr:rowOff>13644</xdr:rowOff>
    </xdr:from>
    <xdr:ext cx="410305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F3FFAD-AC20-46A1-A402-0EC0F918B7B1}"/>
            </a:ext>
          </a:extLst>
        </xdr:cNvPr>
        <xdr:cNvSpPr txBox="1"/>
      </xdr:nvSpPr>
      <xdr:spPr>
        <a:xfrm>
          <a:off x="14545005" y="6109644"/>
          <a:ext cx="4103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Vn1</a:t>
          </a:r>
        </a:p>
      </xdr:txBody>
    </xdr:sp>
    <xdr:clientData/>
  </xdr:oneCellAnchor>
  <xdr:twoCellAnchor>
    <xdr:from>
      <xdr:col>23</xdr:col>
      <xdr:colOff>96930</xdr:colOff>
      <xdr:row>28</xdr:row>
      <xdr:rowOff>21771</xdr:rowOff>
    </xdr:from>
    <xdr:to>
      <xdr:col>23</xdr:col>
      <xdr:colOff>600415</xdr:colOff>
      <xdr:row>32</xdr:row>
      <xdr:rowOff>17180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8C23324-674D-482C-9169-987EB5FA302A}"/>
            </a:ext>
          </a:extLst>
        </xdr:cNvPr>
        <xdr:cNvCxnSpPr/>
      </xdr:nvCxnSpPr>
      <xdr:spPr>
        <a:xfrm>
          <a:off x="14117730" y="5355771"/>
          <a:ext cx="503485" cy="75740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371477</xdr:colOff>
      <xdr:row>39</xdr:row>
      <xdr:rowOff>122035</xdr:rowOff>
    </xdr:from>
    <xdr:to>
      <xdr:col>21</xdr:col>
      <xdr:colOff>270681</xdr:colOff>
      <xdr:row>43</xdr:row>
      <xdr:rowOff>119528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7C03E475-1645-40FB-8CDB-50729AC21FA5}"/>
            </a:ext>
          </a:extLst>
        </xdr:cNvPr>
        <xdr:cNvCxnSpPr/>
      </xdr:nvCxnSpPr>
      <xdr:spPr>
        <a:xfrm>
          <a:off x="12563477" y="7551535"/>
          <a:ext cx="508804" cy="75949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94050</xdr:colOff>
      <xdr:row>11</xdr:row>
      <xdr:rowOff>152396</xdr:rowOff>
    </xdr:from>
    <xdr:to>
      <xdr:col>20</xdr:col>
      <xdr:colOff>392811</xdr:colOff>
      <xdr:row>18</xdr:row>
      <xdr:rowOff>133347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D2633758-42AA-4010-903A-0E3035386D18}"/>
            </a:ext>
          </a:extLst>
        </xdr:cNvPr>
        <xdr:cNvCxnSpPr/>
      </xdr:nvCxnSpPr>
      <xdr:spPr>
        <a:xfrm flipH="1" flipV="1">
          <a:off x="11591285" y="2247896"/>
          <a:ext cx="903879" cy="131445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94049</xdr:colOff>
      <xdr:row>35</xdr:row>
      <xdr:rowOff>180975</xdr:rowOff>
    </xdr:from>
    <xdr:to>
      <xdr:col>20</xdr:col>
      <xdr:colOff>392810</xdr:colOff>
      <xdr:row>42</xdr:row>
      <xdr:rowOff>161926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3EA573FA-17FD-40AD-A84F-AFF50F8C0359}"/>
            </a:ext>
          </a:extLst>
        </xdr:cNvPr>
        <xdr:cNvCxnSpPr/>
      </xdr:nvCxnSpPr>
      <xdr:spPr>
        <a:xfrm flipH="1" flipV="1">
          <a:off x="11676449" y="6848475"/>
          <a:ext cx="908361" cy="131445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39292</xdr:colOff>
      <xdr:row>14</xdr:row>
      <xdr:rowOff>89297</xdr:rowOff>
    </xdr:from>
    <xdr:to>
      <xdr:col>21</xdr:col>
      <xdr:colOff>39292</xdr:colOff>
      <xdr:row>16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8146F21-2C4F-4135-85F2-153BDB2FE8B7}"/>
            </a:ext>
          </a:extLst>
        </xdr:cNvPr>
        <xdr:cNvCxnSpPr/>
      </xdr:nvCxnSpPr>
      <xdr:spPr>
        <a:xfrm>
          <a:off x="12790886" y="2756297"/>
          <a:ext cx="0" cy="291703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14</xdr:row>
      <xdr:rowOff>84534</xdr:rowOff>
    </xdr:from>
    <xdr:to>
      <xdr:col>22</xdr:col>
      <xdr:colOff>601265</xdr:colOff>
      <xdr:row>14</xdr:row>
      <xdr:rowOff>84534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EF3633D3-C9ED-4878-B398-DB88AB538CA1}"/>
            </a:ext>
          </a:extLst>
        </xdr:cNvPr>
        <xdr:cNvCxnSpPr/>
      </xdr:nvCxnSpPr>
      <xdr:spPr>
        <a:xfrm>
          <a:off x="12799219" y="2751534"/>
          <a:ext cx="1160859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16</xdr:row>
      <xdr:rowOff>9</xdr:rowOff>
    </xdr:from>
    <xdr:to>
      <xdr:col>23</xdr:col>
      <xdr:colOff>11906</xdr:colOff>
      <xdr:row>16</xdr:row>
      <xdr:rowOff>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108C3CC-E6D2-45AE-A1EE-40A87C13E7E3}"/>
            </a:ext>
          </a:extLst>
        </xdr:cNvPr>
        <xdr:cNvCxnSpPr/>
      </xdr:nvCxnSpPr>
      <xdr:spPr>
        <a:xfrm>
          <a:off x="12799219" y="3048009"/>
          <a:ext cx="1178718" cy="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596505</xdr:colOff>
      <xdr:row>14</xdr:row>
      <xdr:rowOff>75010</xdr:rowOff>
    </xdr:from>
    <xdr:to>
      <xdr:col>22</xdr:col>
      <xdr:colOff>596505</xdr:colOff>
      <xdr:row>15</xdr:row>
      <xdr:rowOff>176213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DD8E1D-1F40-4194-A219-C27DCFDB5641}"/>
            </a:ext>
          </a:extLst>
        </xdr:cNvPr>
        <xdr:cNvCxnSpPr/>
      </xdr:nvCxnSpPr>
      <xdr:spPr>
        <a:xfrm>
          <a:off x="13955318" y="2742010"/>
          <a:ext cx="0" cy="29170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399485</xdr:colOff>
      <xdr:row>13</xdr:row>
      <xdr:rowOff>81150</xdr:rowOff>
    </xdr:from>
    <xdr:ext cx="397288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B70B5EBC-7622-4FFB-BF15-3E1B5BE3341C}"/>
            </a:ext>
          </a:extLst>
        </xdr:cNvPr>
        <xdr:cNvSpPr txBox="1"/>
      </xdr:nvSpPr>
      <xdr:spPr>
        <a:xfrm>
          <a:off x="13151079" y="2557650"/>
          <a:ext cx="397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Vx1</a:t>
          </a:r>
        </a:p>
      </xdr:txBody>
    </xdr:sp>
    <xdr:clientData/>
  </xdr:oneCellAnchor>
  <xdr:oneCellAnchor>
    <xdr:from>
      <xdr:col>20</xdr:col>
      <xdr:colOff>298282</xdr:colOff>
      <xdr:row>15</xdr:row>
      <xdr:rowOff>93056</xdr:rowOff>
    </xdr:from>
    <xdr:ext cx="400046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C0D6DC6-5B6B-4259-834F-D696C5568BDC}"/>
            </a:ext>
          </a:extLst>
        </xdr:cNvPr>
        <xdr:cNvSpPr txBox="1"/>
      </xdr:nvSpPr>
      <xdr:spPr>
        <a:xfrm>
          <a:off x="12442657" y="2950556"/>
          <a:ext cx="4000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Vy1</a:t>
          </a:r>
        </a:p>
      </xdr:txBody>
    </xdr:sp>
    <xdr:clientData/>
  </xdr:oneCellAnchor>
  <xdr:twoCellAnchor editAs="oneCell">
    <xdr:from>
      <xdr:col>0</xdr:col>
      <xdr:colOff>68491</xdr:colOff>
      <xdr:row>41</xdr:row>
      <xdr:rowOff>11208</xdr:rowOff>
    </xdr:from>
    <xdr:to>
      <xdr:col>17</xdr:col>
      <xdr:colOff>349289</xdr:colOff>
      <xdr:row>46</xdr:row>
      <xdr:rowOff>33620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48EC791-6560-4DE4-B1B1-30825CFB1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91" y="7821708"/>
          <a:ext cx="10567798" cy="974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9C%D0%B0%D1%82%D1%80%D0%B8%D1%86%D0%B0_%D0%BF%D0%BE%D0%B2%D0%BE%D1%80%D0%BE%D1%82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5EF8-8D48-4688-8909-07F72AED9775}">
  <dimension ref="A1:Z49"/>
  <sheetViews>
    <sheetView tabSelected="1" zoomScaleNormal="100" workbookViewId="0">
      <selection activeCell="A35" sqref="A35"/>
    </sheetView>
  </sheetViews>
  <sheetFormatPr defaultRowHeight="15" x14ac:dyDescent="0.25"/>
  <sheetData>
    <row r="1" spans="1:26" x14ac:dyDescent="0.25">
      <c r="A1" s="2" t="s">
        <v>9</v>
      </c>
    </row>
    <row r="2" spans="1:26" x14ac:dyDescent="0.25">
      <c r="A2" s="1" t="s">
        <v>33</v>
      </c>
      <c r="B2">
        <v>128</v>
      </c>
      <c r="D2" s="1" t="s">
        <v>37</v>
      </c>
      <c r="E2">
        <f>64*2+5</f>
        <v>133</v>
      </c>
      <c r="W2" t="s">
        <v>7</v>
      </c>
    </row>
    <row r="3" spans="1:26" x14ac:dyDescent="0.25">
      <c r="A3" s="1" t="s">
        <v>34</v>
      </c>
      <c r="B3">
        <v>-32</v>
      </c>
      <c r="D3" s="1" t="s">
        <v>38</v>
      </c>
      <c r="E3">
        <v>115</v>
      </c>
      <c r="S3" s="1" t="s">
        <v>5</v>
      </c>
    </row>
    <row r="4" spans="1:26" x14ac:dyDescent="0.25">
      <c r="A4" s="1"/>
      <c r="D4" s="1"/>
    </row>
    <row r="5" spans="1:26" x14ac:dyDescent="0.25">
      <c r="A5" s="1" t="s">
        <v>35</v>
      </c>
      <c r="B5">
        <v>-96</v>
      </c>
      <c r="D5" s="1" t="s">
        <v>39</v>
      </c>
      <c r="E5">
        <f>4*64-5</f>
        <v>251</v>
      </c>
    </row>
    <row r="6" spans="1:26" x14ac:dyDescent="0.25">
      <c r="A6" s="1" t="s">
        <v>36</v>
      </c>
      <c r="B6">
        <v>65</v>
      </c>
      <c r="D6" s="1" t="s">
        <v>40</v>
      </c>
      <c r="E6">
        <f>200-5</f>
        <v>195</v>
      </c>
      <c r="W6" t="s">
        <v>1</v>
      </c>
      <c r="Z6" t="s">
        <v>4</v>
      </c>
    </row>
    <row r="7" spans="1:26" x14ac:dyDescent="0.25">
      <c r="V7" t="s">
        <v>0</v>
      </c>
    </row>
    <row r="8" spans="1:26" x14ac:dyDescent="0.25">
      <c r="A8" s="2" t="s">
        <v>19</v>
      </c>
    </row>
    <row r="9" spans="1:26" x14ac:dyDescent="0.25">
      <c r="A9" t="s">
        <v>20</v>
      </c>
    </row>
    <row r="10" spans="1:26" x14ac:dyDescent="0.25">
      <c r="A10" s="3" t="s">
        <v>22</v>
      </c>
      <c r="E10" s="2">
        <f>E5-E2</f>
        <v>118</v>
      </c>
    </row>
    <row r="11" spans="1:26" x14ac:dyDescent="0.25">
      <c r="A11" s="3" t="s">
        <v>21</v>
      </c>
      <c r="E11" s="2">
        <f>E6-E3</f>
        <v>80</v>
      </c>
    </row>
    <row r="12" spans="1:26" x14ac:dyDescent="0.25">
      <c r="T12" t="s">
        <v>17</v>
      </c>
    </row>
    <row r="13" spans="1:26" x14ac:dyDescent="0.25">
      <c r="A13" t="s">
        <v>23</v>
      </c>
    </row>
    <row r="14" spans="1:26" x14ac:dyDescent="0.25">
      <c r="A14" s="3" t="s">
        <v>24</v>
      </c>
      <c r="E14" s="2">
        <f>SQRT(E10*E10+E11*E11)</f>
        <v>142.56226709757388</v>
      </c>
    </row>
    <row r="16" spans="1:26" x14ac:dyDescent="0.25">
      <c r="A16" t="s">
        <v>25</v>
      </c>
    </row>
    <row r="17" spans="1:26" x14ac:dyDescent="0.25">
      <c r="A17" t="s">
        <v>26</v>
      </c>
      <c r="E17" s="2">
        <f>E10/E14</f>
        <v>0.82770849820476877</v>
      </c>
      <c r="X17" t="s">
        <v>2</v>
      </c>
    </row>
    <row r="18" spans="1:26" x14ac:dyDescent="0.25">
      <c r="A18" t="s">
        <v>27</v>
      </c>
      <c r="E18" s="2">
        <f>E11/E14</f>
        <v>0.56115830386763987</v>
      </c>
    </row>
    <row r="20" spans="1:26" x14ac:dyDescent="0.25">
      <c r="A20" t="s">
        <v>28</v>
      </c>
      <c r="J20" t="s">
        <v>43</v>
      </c>
      <c r="V20" s="1" t="s">
        <v>3</v>
      </c>
    </row>
    <row r="21" spans="1:26" x14ac:dyDescent="0.25">
      <c r="A21" t="s">
        <v>29</v>
      </c>
      <c r="E21" s="2">
        <f>B2*E17+B3*E18</f>
        <v>87.98962204644593</v>
      </c>
      <c r="J21" t="s">
        <v>41</v>
      </c>
      <c r="S21">
        <v>0</v>
      </c>
      <c r="Z21" s="1" t="s">
        <v>6</v>
      </c>
    </row>
    <row r="22" spans="1:26" x14ac:dyDescent="0.25">
      <c r="A22" t="s">
        <v>30</v>
      </c>
      <c r="E22" s="2">
        <f>-B2*E18+B3*E17</f>
        <v>-98.314934837610508</v>
      </c>
      <c r="J22" t="s">
        <v>42</v>
      </c>
      <c r="T22" s="2" t="s">
        <v>10</v>
      </c>
    </row>
    <row r="23" spans="1:26" x14ac:dyDescent="0.25">
      <c r="T23" t="s">
        <v>18</v>
      </c>
    </row>
    <row r="24" spans="1:26" x14ac:dyDescent="0.25">
      <c r="A24" t="s">
        <v>31</v>
      </c>
      <c r="E24" s="2">
        <f>B5*E17+B6*E18</f>
        <v>-42.984726076261204</v>
      </c>
      <c r="T24" t="s">
        <v>8</v>
      </c>
    </row>
    <row r="25" spans="1:26" x14ac:dyDescent="0.25">
      <c r="A25" t="s">
        <v>32</v>
      </c>
      <c r="E25" s="2">
        <f>-B5*E18+B6*E17</f>
        <v>107.67224955460341</v>
      </c>
    </row>
    <row r="27" spans="1:26" x14ac:dyDescent="0.25">
      <c r="A27" t="s">
        <v>44</v>
      </c>
      <c r="S27" s="1" t="s">
        <v>5</v>
      </c>
      <c r="W27" t="s">
        <v>11</v>
      </c>
    </row>
    <row r="28" spans="1:26" x14ac:dyDescent="0.25">
      <c r="A28" t="s">
        <v>45</v>
      </c>
      <c r="E28" s="2">
        <f>E24</f>
        <v>-42.984726076261204</v>
      </c>
      <c r="X28" t="s">
        <v>12</v>
      </c>
    </row>
    <row r="29" spans="1:26" x14ac:dyDescent="0.25">
      <c r="A29" t="s">
        <v>46</v>
      </c>
      <c r="E29" s="2">
        <f>E21</f>
        <v>87.98962204644593</v>
      </c>
    </row>
    <row r="30" spans="1:26" x14ac:dyDescent="0.25">
      <c r="Z30" t="s">
        <v>4</v>
      </c>
    </row>
    <row r="31" spans="1:26" x14ac:dyDescent="0.25">
      <c r="A31" t="s">
        <v>47</v>
      </c>
      <c r="V31" s="1" t="s">
        <v>1</v>
      </c>
    </row>
    <row r="32" spans="1:26" x14ac:dyDescent="0.25">
      <c r="A32" t="s">
        <v>48</v>
      </c>
      <c r="E32" s="2">
        <f>E28*E17-E22*E18</f>
        <v>19.591419012005524</v>
      </c>
    </row>
    <row r="33" spans="1:26" x14ac:dyDescent="0.25">
      <c r="A33" t="s">
        <v>49</v>
      </c>
      <c r="E33" s="2">
        <f>E28*E18+E22*E17</f>
        <v>-105.49734304270814</v>
      </c>
    </row>
    <row r="35" spans="1:26" x14ac:dyDescent="0.25">
      <c r="A35" t="s">
        <v>50</v>
      </c>
      <c r="E35" s="2">
        <f>E29*E17-E25*E18</f>
        <v>12.408580987994476</v>
      </c>
    </row>
    <row r="36" spans="1:26" x14ac:dyDescent="0.25">
      <c r="A36" t="s">
        <v>51</v>
      </c>
      <c r="E36" s="2">
        <f>E29*E18+E25*E17</f>
        <v>138.49734304270817</v>
      </c>
      <c r="T36" t="s">
        <v>17</v>
      </c>
    </row>
    <row r="43" spans="1:26" x14ac:dyDescent="0.25">
      <c r="W43" t="s">
        <v>3</v>
      </c>
    </row>
    <row r="44" spans="1:26" x14ac:dyDescent="0.25">
      <c r="V44" t="s">
        <v>14</v>
      </c>
    </row>
    <row r="45" spans="1:26" x14ac:dyDescent="0.25">
      <c r="S45">
        <v>0</v>
      </c>
      <c r="Z45" s="1" t="s">
        <v>6</v>
      </c>
    </row>
    <row r="46" spans="1:26" x14ac:dyDescent="0.25">
      <c r="T46" t="s">
        <v>13</v>
      </c>
    </row>
    <row r="47" spans="1:26" x14ac:dyDescent="0.25">
      <c r="T47" t="s">
        <v>15</v>
      </c>
    </row>
    <row r="48" spans="1:26" x14ac:dyDescent="0.25">
      <c r="A48" t="s">
        <v>53</v>
      </c>
      <c r="T48" t="s">
        <v>16</v>
      </c>
    </row>
    <row r="49" spans="1:1" x14ac:dyDescent="0.25">
      <c r="A49" s="4" t="s">
        <v>52</v>
      </c>
    </row>
  </sheetData>
  <hyperlinks>
    <hyperlink ref="A49" r:id="rId1" xr:uid="{FFE509C2-291B-4983-92C1-74BF948D754E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BAC9F5DC3B5643B4945AB5B24C28DA" ma:contentTypeVersion="13" ma:contentTypeDescription="Create a new document." ma:contentTypeScope="" ma:versionID="da976f6495cae7c71955876f94e81a6f">
  <xsd:schema xmlns:xsd="http://www.w3.org/2001/XMLSchema" xmlns:xs="http://www.w3.org/2001/XMLSchema" xmlns:p="http://schemas.microsoft.com/office/2006/metadata/properties" xmlns:ns3="141861b7-d6fa-4dee-aac3-603af87d088d" xmlns:ns4="32c00d1e-063c-4ac7-975f-7fea633cdeb6" targetNamespace="http://schemas.microsoft.com/office/2006/metadata/properties" ma:root="true" ma:fieldsID="f88927a24325b36a464d61cd0436e793" ns3:_="" ns4:_="">
    <xsd:import namespace="141861b7-d6fa-4dee-aac3-603af87d088d"/>
    <xsd:import namespace="32c00d1e-063c-4ac7-975f-7fea633cde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861b7-d6fa-4dee-aac3-603af87d0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00d1e-063c-4ac7-975f-7fea633cdeb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FCC87D-FC02-45BE-AE6E-FAF4265EB54F}">
  <ds:schemaRefs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141861b7-d6fa-4dee-aac3-603af87d088d"/>
    <ds:schemaRef ds:uri="http://schemas.microsoft.com/office/2006/documentManagement/types"/>
    <ds:schemaRef ds:uri="http://schemas.microsoft.com/office/infopath/2007/PartnerControls"/>
    <ds:schemaRef ds:uri="32c00d1e-063c-4ac7-975f-7fea633cdeb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5512021-397C-4CB0-9081-6F27ED3D55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BBC4F-6D6E-49CE-B8DE-4FAB8ED3C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861b7-d6fa-4dee-aac3-603af87d088d"/>
    <ds:schemaRef ds:uri="32c00d1e-063c-4ac7-975f-7fea633cd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Shabanov</dc:creator>
  <cp:lastModifiedBy>Роман Шабанов</cp:lastModifiedBy>
  <dcterms:created xsi:type="dcterms:W3CDTF">2020-03-02T08:14:20Z</dcterms:created>
  <dcterms:modified xsi:type="dcterms:W3CDTF">2020-03-02T17:44:10Z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0x0101007ABAC9F5DC3B5643B4945AB5B24C28DA</vt:lpwstr>
  </property>
</Properties>
</file>