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robert_waite_mdlz_com/Documents/Desktop/"/>
    </mc:Choice>
  </mc:AlternateContent>
  <xr:revisionPtr revIDLastSave="1491" documentId="101_{020864E3-4871-EA4D-A84A-491FDFEA007B}" xr6:coauthVersionLast="47" xr6:coauthVersionMax="47" xr10:uidLastSave="{069CA8C7-2979-486D-96AF-B756807F1161}"/>
  <bookViews>
    <workbookView xWindow="-108" yWindow="-108" windowWidth="23256" windowHeight="12576" firstSheet="2" activeTab="4" xr2:uid="{627780D6-0A35-4E0C-AC94-8010A522EA6C}"/>
  </bookViews>
  <sheets>
    <sheet name="Project Overview" sheetId="1" r:id="rId1"/>
    <sheet name="Timeline" sheetId="3" r:id="rId2"/>
    <sheet name="Wireframe" sheetId="7" r:id="rId3"/>
    <sheet name="Sheet1" sheetId="5" state="hidden" r:id="rId4"/>
    <sheet name="Data and Assumptions" sheetId="2" r:id="rId5"/>
    <sheet name="Data Flow" sheetId="6" r:id="rId6"/>
    <sheet name="Code &amp; Resources" sheetId="4" r:id="rId7"/>
    <sheet name="Unit Test Checklist" sheetId="9" r:id="rId8"/>
    <sheet name="UAT Scenarios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G5" i="3"/>
  <c r="H8" i="3"/>
  <c r="C4" i="3" s="1"/>
  <c r="I4" i="3"/>
  <c r="M29" i="3"/>
  <c r="M28" i="3"/>
  <c r="M30" i="3"/>
  <c r="M26" i="3"/>
  <c r="M25" i="3"/>
  <c r="M24" i="3"/>
  <c r="M22" i="3"/>
  <c r="M21" i="3"/>
  <c r="M20" i="3"/>
  <c r="M18" i="3"/>
  <c r="M17" i="3"/>
  <c r="M16" i="3"/>
  <c r="M14" i="3"/>
  <c r="M13" i="3"/>
  <c r="M12" i="3"/>
  <c r="M10" i="3"/>
  <c r="M9" i="3"/>
  <c r="M8" i="3"/>
  <c r="I8" i="3" l="1"/>
  <c r="H9" i="3" s="1"/>
  <c r="I9" i="3" l="1"/>
  <c r="H10" i="3" s="1"/>
  <c r="I10" i="3" s="1"/>
  <c r="H12" i="3" s="1"/>
  <c r="I12" i="3" l="1"/>
  <c r="H13" i="3" s="1"/>
  <c r="I13" i="3" l="1"/>
  <c r="H14" i="3" s="1"/>
  <c r="I14" i="3" s="1"/>
  <c r="G4" i="3"/>
  <c r="H16" i="3" l="1"/>
  <c r="I16" i="3" l="1"/>
  <c r="H17" i="3" s="1"/>
  <c r="I17" i="3" l="1"/>
  <c r="H18" i="3" s="1"/>
  <c r="I18" i="3" s="1"/>
  <c r="H20" i="3" s="1"/>
  <c r="I20" i="3" l="1"/>
  <c r="H21" i="3" s="1"/>
  <c r="I21" i="3" s="1"/>
  <c r="H22" i="3" s="1"/>
  <c r="I22" i="3" s="1"/>
  <c r="H24" i="3" s="1"/>
  <c r="I24" i="3" l="1"/>
  <c r="H25" i="3" s="1"/>
  <c r="I25" i="3" l="1"/>
  <c r="H26" i="3" s="1"/>
  <c r="I26" i="3" s="1"/>
  <c r="H28" i="3" s="1"/>
  <c r="I28" i="3" l="1"/>
  <c r="H29" i="3" s="1"/>
  <c r="I29" i="3" l="1"/>
  <c r="H30" i="3" s="1"/>
  <c r="I30" i="3" s="1"/>
  <c r="E4" i="3" l="1"/>
</calcChain>
</file>

<file path=xl/sharedStrings.xml><?xml version="1.0" encoding="utf-8"?>
<sst xmlns="http://schemas.openxmlformats.org/spreadsheetml/2006/main" count="372" uniqueCount="242">
  <si>
    <t>Development Document Template</t>
  </si>
  <si>
    <t>Project Name:</t>
  </si>
  <si>
    <t>Link to External BRD</t>
  </si>
  <si>
    <t>Project Timeline</t>
  </si>
  <si>
    <t xml:space="preserve">Start Date: </t>
  </si>
  <si>
    <t>End Date:</t>
  </si>
  <si>
    <t>Est. Effort:</t>
  </si>
  <si>
    <t>Total Effort:</t>
  </si>
  <si>
    <t>Est. Weeks:</t>
  </si>
  <si>
    <t>Phase/Item</t>
  </si>
  <si>
    <t>Est. Start Date</t>
  </si>
  <si>
    <t>Est. End Date</t>
  </si>
  <si>
    <t>Est. Effort</t>
  </si>
  <si>
    <t>Act. Start Date</t>
  </si>
  <si>
    <t>Act. End Date</t>
  </si>
  <si>
    <t>Act. Effort</t>
  </si>
  <si>
    <t>Status</t>
  </si>
  <si>
    <t>Phase 1: Project Scope, Charter &amp; Wireframe Development</t>
  </si>
  <si>
    <t>1.1 Project Charter Development</t>
  </si>
  <si>
    <t>1.2 Scoping Meeting and Stakeholder alignment</t>
  </si>
  <si>
    <t>1.3 Wireframe Development &amp; Sign off</t>
  </si>
  <si>
    <t>Phase 2: Data Discovery &amp; Clean-up</t>
  </si>
  <si>
    <t>2.1 Data requirement identification</t>
  </si>
  <si>
    <t>2.2 Data gathering</t>
  </si>
  <si>
    <t>2.3 EDA &amp; Data Clean-up</t>
  </si>
  <si>
    <t>Phase 3: Back-end Development</t>
  </si>
  <si>
    <t>3.1 Script Development</t>
  </si>
  <si>
    <t>3.2 Debugging</t>
  </si>
  <si>
    <t>3.3 ….</t>
  </si>
  <si>
    <t>Phase 4: Front-End Development</t>
  </si>
  <si>
    <t>4.1 Layout development</t>
  </si>
  <si>
    <t>4.2 Data connections</t>
  </si>
  <si>
    <t>4.3 Testing</t>
  </si>
  <si>
    <t>Phase 5: UAT</t>
  </si>
  <si>
    <t>5.1 Stakeholder UAT Kick off</t>
  </si>
  <si>
    <t>5.2 Feedback implementation</t>
  </si>
  <si>
    <t>5.3 ….</t>
  </si>
  <si>
    <t>Phase 6: Release</t>
  </si>
  <si>
    <t>6.1 Automation &amp; Scheduling</t>
  </si>
  <si>
    <t>6.2 Documentation Finalization</t>
  </si>
  <si>
    <t>6.3 Hand-off or release</t>
  </si>
  <si>
    <t>Wireframe:</t>
  </si>
  <si>
    <t>STATUs</t>
  </si>
  <si>
    <t>Assumptions</t>
  </si>
  <si>
    <t>Completed</t>
  </si>
  <si>
    <t>Risk</t>
  </si>
  <si>
    <t>Delayed</t>
  </si>
  <si>
    <t>Aligned</t>
  </si>
  <si>
    <t>Blocked</t>
  </si>
  <si>
    <t>Needs Discussion</t>
  </si>
  <si>
    <t>In Progress</t>
  </si>
  <si>
    <t>Not Started</t>
  </si>
  <si>
    <t>Assumptions/Risks:</t>
  </si>
  <si>
    <t xml:space="preserve">Data: </t>
  </si>
  <si>
    <t>Item</t>
  </si>
  <si>
    <t>Status?</t>
  </si>
  <si>
    <t>Date</t>
  </si>
  <si>
    <t>Accountable</t>
  </si>
  <si>
    <t>Description</t>
  </si>
  <si>
    <t>Output: Dashaboard/Tool Tables Created</t>
  </si>
  <si>
    <t>Source</t>
  </si>
  <si>
    <t>Table Name</t>
  </si>
  <si>
    <t>Columns</t>
  </si>
  <si>
    <t>Location</t>
  </si>
  <si>
    <t>SAP -BW</t>
  </si>
  <si>
    <t>Data Flow:</t>
  </si>
  <si>
    <t xml:space="preserve">Links to Deliverables: </t>
  </si>
  <si>
    <t>Links to Resources:</t>
  </si>
  <si>
    <t>Links to Code:</t>
  </si>
  <si>
    <t>Testing Checklist:</t>
  </si>
  <si>
    <t>Data</t>
  </si>
  <si>
    <t>Check input data matches expected output</t>
  </si>
  <si>
    <t>Conduct back-end data check to ensure all required data for metric calculation is flowing in and makes sense</t>
  </si>
  <si>
    <t>Data up to date/refreshed prior to UAT Kick-off</t>
  </si>
  <si>
    <t>Data Flow diagram updated and ready to publish</t>
  </si>
  <si>
    <t>Development</t>
  </si>
  <si>
    <t>Product developed as per wireframe and aligned with stakeholders on differences</t>
  </si>
  <si>
    <t>Migrated tool from Dev to Test environment</t>
  </si>
  <si>
    <t>Filters/slicers work throughout all tables/visuals</t>
  </si>
  <si>
    <t>Filters/slicers filter other filters</t>
  </si>
  <si>
    <t>Filters, charts &amp; tables do not contain empty or nulll values</t>
  </si>
  <si>
    <t>Ensured all colors in charts/graphs are cohesive and easy to read</t>
  </si>
  <si>
    <t>Saved the tool withouth filtering the front end</t>
  </si>
  <si>
    <t>Checked front-end data results against business provided insights for accuracy check</t>
  </si>
  <si>
    <t>Visuals filter each other according to business requirements</t>
  </si>
  <si>
    <t>User Acceptance Testing (UAT)</t>
  </si>
  <si>
    <t>Develop plan for UAT Feedback collection</t>
  </si>
  <si>
    <t>Develop plan for UAT testing</t>
  </si>
  <si>
    <t>Complete "UAT Scenarios" tab</t>
  </si>
  <si>
    <t>Scheduled meeting to kick-off UAT</t>
  </si>
  <si>
    <t>UAT Scenarios:</t>
  </si>
  <si>
    <t>Task ID</t>
  </si>
  <si>
    <t>Task Name</t>
  </si>
  <si>
    <t>Unit Tester</t>
  </si>
  <si>
    <t>Unit Test Date</t>
  </si>
  <si>
    <t>User Tester</t>
  </si>
  <si>
    <t>User Test Date</t>
  </si>
  <si>
    <t>Pass/Fail</t>
  </si>
  <si>
    <t>Comments</t>
  </si>
  <si>
    <t>1. Design</t>
  </si>
  <si>
    <t>Wireframe Layout</t>
  </si>
  <si>
    <t xml:space="preserve">Does the tool look and feel close to what was agreed on? </t>
  </si>
  <si>
    <t>Dashboard Flow</t>
  </si>
  <si>
    <t xml:space="preserve">Does the dashboard flow in a logical/intuitive way? </t>
  </si>
  <si>
    <t>Filters</t>
  </si>
  <si>
    <t xml:space="preserve">Are all required filters present? Do they allow to get to the desired granularity? </t>
  </si>
  <si>
    <t>Date filter is clearly defined both on how it operates as well as date type?</t>
  </si>
  <si>
    <t>Graph/Charts</t>
  </si>
  <si>
    <t xml:space="preserve">Do colors and layout make sense? Any ambiguous charts that require explanation? </t>
  </si>
  <si>
    <t>Decimal points and labels are uniform throughout the report? Units are clearly stated?</t>
  </si>
  <si>
    <t>2. Accuracy &amp; Performance</t>
  </si>
  <si>
    <t>Metrics/KPIs Test</t>
  </si>
  <si>
    <t xml:space="preserve">Do all metrics/KPIs make sense? Do they align with business SMEs expectations? </t>
  </si>
  <si>
    <t>YOY/Period comparison</t>
  </si>
  <si>
    <t>Does all data compare to the correct period and is responsive to the Date filter?</t>
  </si>
  <si>
    <t>Refresh Cadance</t>
  </si>
  <si>
    <t xml:space="preserve">Dashboard is refreshed for UAT at the agreed cadance? </t>
  </si>
  <si>
    <t>Speed</t>
  </si>
  <si>
    <t xml:space="preserve">Is the dashboard quick to react to filters and other selections? </t>
  </si>
  <si>
    <t>3. Project Specific Test cases (fill in for each project)</t>
  </si>
  <si>
    <t>Use this space to write relevant test cases for the project at hand</t>
  </si>
  <si>
    <t>EOP Pallet Return Dashboard</t>
  </si>
  <si>
    <t>The EOP Pallet Return Dashboard ideated as a follow up from the pallet simulation model. Stakeholders wanted a way to track actual pallet returns from the pallet return program versus the simulated output from the pallet simulation model. 
The majority of scope included building a dashboard that allowed users to see actual pallet return down to location level with different views.
One further piece of scope included developing a metric to estimate the total number of turns each pallet was recognizing through the NA MSC network.</t>
  </si>
  <si>
    <t>\\mznapwapalt002\alteryx\NA_BIS\Everything On Pallets\Code\turns_metric.ipynb</t>
  </si>
  <si>
    <t>\\mznapwapalt002\alteryx\NA_BIS\Everything On Pallets</t>
  </si>
  <si>
    <t>Naperville Truck Capacity</t>
  </si>
  <si>
    <t>Chris Blanche</t>
  </si>
  <si>
    <t>All other Truck Capacity</t>
  </si>
  <si>
    <t>Richmond Excluded SKUs</t>
  </si>
  <si>
    <t>Three skus are excluded from data ingestion specifically for the Richmond Bakery: #2734 Regular Nilla ; #7713 Family Size Nilla ; #0057 Premiums</t>
  </si>
  <si>
    <t>Portland IBLs</t>
  </si>
  <si>
    <t>Ingest data from Portland FC IBL- 1143, exclude data from Portland Bakery IBL - 6200</t>
  </si>
  <si>
    <t>Group</t>
  </si>
  <si>
    <t>Data Ingestion</t>
  </si>
  <si>
    <t>Pallet Simulation</t>
  </si>
  <si>
    <t>Mondelez Block Pallet Injeciton</t>
  </si>
  <si>
    <t>Robby Waite</t>
  </si>
  <si>
    <t>Mondelez Block pallets are only injected in Salinas, MX.</t>
  </si>
  <si>
    <t>Pallet Loss Rate</t>
  </si>
  <si>
    <t>Pallet Damage Rate</t>
  </si>
  <si>
    <t>Pallets are lost at a fixed rate of 6% per turn.</t>
  </si>
  <si>
    <t>Pallets are damaged dynamically based on the turn cycle:
Turn 1: 4%
Turn 2: 8%
Turn 3: 16%</t>
  </si>
  <si>
    <t>Naperville is capped at 60 pallets per truck. If pallets are &lt;60, use actual number.</t>
  </si>
  <si>
    <t>All other location capacities are capped at 30 pallets per truck. If actual pallets &gt; 30, use 30 else use actual number.</t>
  </si>
  <si>
    <t>Truck Capacity</t>
  </si>
  <si>
    <t>Trucks can fit a maximum of 540 pallets.</t>
  </si>
  <si>
    <t>Pallet Return Locations</t>
  </si>
  <si>
    <t>Pallets can only be returned to these bakeries: Richmond, Naperville, Chicago, Portland</t>
  </si>
  <si>
    <t>Pallet Surplus</t>
  </si>
  <si>
    <t>Any pallets left in the network after weekly pallet demand is covered in the pallet return locations is considered surplus.</t>
  </si>
  <si>
    <t>Simulation Timing</t>
  </si>
  <si>
    <t>Simulation is run on a weekly basis. All inputs are aggregated on a weekly level.</t>
  </si>
  <si>
    <t>Pallet Turns</t>
  </si>
  <si>
    <t>Pallets can be returned upstream a maximum of 3 times before they die.</t>
  </si>
  <si>
    <t>MARM</t>
  </si>
  <si>
    <t>LIPS</t>
  </si>
  <si>
    <t>LIKP</t>
  </si>
  <si>
    <t>EKKO</t>
  </si>
  <si>
    <t>EKPO</t>
  </si>
  <si>
    <t>IBL of destination location in pallet transactions</t>
  </si>
  <si>
    <t>BERID: DEST_KEY</t>
  </si>
  <si>
    <t>LIFNR: ORIG_KEY</t>
  </si>
  <si>
    <t>VBELN: Delivery Document</t>
  </si>
  <si>
    <t>WADAT_IST: Delivery Date</t>
  </si>
  <si>
    <t>PAL_UMREZ: Picked Pallets</t>
  </si>
  <si>
    <t>LFIMG: Picked Cases</t>
  </si>
  <si>
    <t>Area
Region
Plant Type
IBL
IBL Description</t>
  </si>
  <si>
    <t>Excel - Manual File</t>
  </si>
  <si>
    <t>\\mznapwapalt002\alteryx\NA_BIS\Everything On Pallets\Simulation\Location Map.xlsx</t>
  </si>
  <si>
    <t>\\mznapwapalt002\alteryx\NA_BIS\Everything On Pallets\3PL Data\3PL_Outbound_Pallets.csv</t>
  </si>
  <si>
    <t>Date
Delivery Number
Ship From
Ship To
Mdlz Pallet Count</t>
  </si>
  <si>
    <t>3PL Email Distribution</t>
  </si>
  <si>
    <t xml:space="preserve">weekly_demand
expected_pallet_return
expected_pallet_surplus
year
week
</t>
  </si>
  <si>
    <t>Date associated with DN
Delivery number for picked order
IBL order sending location
IBL of order receiving location
Total number of block pallets on the order</t>
  </si>
  <si>
    <t>Area for branch location
Region associated w/ plant
Type of plant (DSD, RDC, etc.)
Plant IBL number
Plant name</t>
  </si>
  <si>
    <t>Total calculated pallets based on actual case quantity</t>
  </si>
  <si>
    <t>Filled case quantity on an order. Used to calculated total pallets on an order</t>
  </si>
  <si>
    <t>Actual goods movement date</t>
  </si>
  <si>
    <t>Delivery number for a picked order</t>
  </si>
  <si>
    <t>IBL of origin location in pallet transactions</t>
  </si>
  <si>
    <t>Location
week
Expected Pallet Return</t>
  </si>
  <si>
    <t>Name of branch location
Week of year
Expected pallet return for respective week</t>
  </si>
  <si>
    <t>total weekly demand for US bakeries
Expected pallet returns to US bakeries
Expected excess pallets after return
Year 
Week of year</t>
  </si>
  <si>
    <t>Script Location / Output File</t>
  </si>
  <si>
    <t xml:space="preserve"> </t>
  </si>
  <si>
    <t>\\mznapwapalt002\alteryx\NA_BIS\Everything On Pallets\3PL Data\3PL_Customer_Shipments.csv</t>
  </si>
  <si>
    <t>Date
Delivery Number
Ship From
Ship To
Customer
Mdlz Pallet Count</t>
  </si>
  <si>
    <t>SAP-BW</t>
  </si>
  <si>
    <t>PO Number
Material Number
Material Description</t>
  </si>
  <si>
    <t>Ship From
Quantity
Delivery Number</t>
  </si>
  <si>
    <t>Delivery Date
Ship To</t>
  </si>
  <si>
    <t>PO number of order
SKU item number
SKU item description</t>
  </si>
  <si>
    <t>IBL of order shipping location
Number of pallets sent on each order
Delivery number of each order</t>
  </si>
  <si>
    <t>Actual date of order delivery
IBL of order receiving location</t>
  </si>
  <si>
    <t>\\mznapwapalt002\alteryx\NA_BIS\Everything On Pallets\SAP Data\Pallet_Return_Data.csv</t>
  </si>
  <si>
    <t>Pallet_Return_Data.csv</t>
  </si>
  <si>
    <t>Actual pallet returns from DSD plants back upstream.
Each row represents the amount of pallets returned on a single PO.</t>
  </si>
  <si>
    <t>\\mznapwapalt002\alteryx\NA_BIS\Everything On Pallets\Simulation\turns_data.csv</t>
  </si>
  <si>
    <t>\\mznapwapalt002\alteryx\NA_BIS\Everything On Pallets\Simulation\returns_by_location.csv</t>
  </si>
  <si>
    <t>turns_data.csv</t>
  </si>
  <si>
    <t>returns_by_location.csv</t>
  </si>
  <si>
    <t>Same as input</t>
  </si>
  <si>
    <t>\\mznapwapalt002\alteryx\NA_BIS\Everything On Pallets\SAP Data</t>
  </si>
  <si>
    <t>*_Outbound_Pallets.csv</t>
  </si>
  <si>
    <r>
      <rPr>
        <sz val="11"/>
        <color theme="1"/>
        <rFont val="Calibri"/>
        <family val="2"/>
        <scheme val="minor"/>
      </rPr>
      <t xml:space="preserve">Provides actual pallet outbound information for upstream locations including Richmond, Naperville, Portland, Chicago &amp; Salinas. </t>
    </r>
    <r>
      <rPr>
        <i/>
        <sz val="11"/>
        <color theme="1"/>
        <rFont val="Calibri"/>
        <family val="2"/>
        <scheme val="minor"/>
      </rPr>
      <t xml:space="preserve">
* signifies branch name. There is one file for each US bakery location and Salinas respectively.</t>
    </r>
  </si>
  <si>
    <t xml:space="preserve">\\mznapwapalt002\alteryx\NA_BIS\Everything On Pallets\Code\turns_metric.ipynb
</t>
  </si>
  <si>
    <t>File Creation Process Location (Workflow/Script)</t>
  </si>
  <si>
    <t>\\mznapwapalt002\alteryx\NA_BIS\Everything On Pallets\Workflows and Macros\Pallet_Return_Workflow.yxmd</t>
  </si>
  <si>
    <r>
      <t xml:space="preserve">Pallet simulation output providing daily values for expected pallet return and expected pallet surplus by location.
</t>
    </r>
    <r>
      <rPr>
        <i/>
        <sz val="11"/>
        <color theme="1"/>
        <rFont val="Calibri"/>
        <family val="2"/>
        <scheme val="minor"/>
      </rPr>
      <t>Check bottom of script if output is not updating. Some outputs can be commented out.</t>
    </r>
  </si>
  <si>
    <r>
      <t xml:space="preserve">Pallet simulation output providing daily values for expected pallet return and expected pallet surplus for the entire network.
</t>
    </r>
    <r>
      <rPr>
        <i/>
        <sz val="11"/>
        <color theme="1"/>
        <rFont val="Calibri"/>
        <family val="2"/>
        <scheme val="minor"/>
      </rPr>
      <t>Check bottom of script if output is not updating. Some outputs can be commented out.</t>
    </r>
  </si>
  <si>
    <t>N/A</t>
  </si>
  <si>
    <t>\\mznapwapalt002\alteryx\NA_BIS\Everything On Pallets\Workflows and Macros\3pl_Outbound_Pallets.yxmd</t>
  </si>
  <si>
    <t>Pallet Shipment Timeline</t>
  </si>
  <si>
    <t xml:space="preserve">Chicago started to ship on Mondelez pallets from 07/15/2024; all other locations started on 3/1/2024
</t>
  </si>
  <si>
    <t>Power BI Power Query</t>
  </si>
  <si>
    <t>Dim_BranchMap</t>
  </si>
  <si>
    <t>A copy of location map used only for Pallet Return data to pull Return From Location Names (To differentiate with Return To which links to Dim_LocationMap)</t>
  </si>
  <si>
    <t>DSD_WeeklyReceive_Consolidated</t>
  </si>
  <si>
    <t>Main table for DSD page to calculate return % - Consolidated weekly receive from Plants and RDC, then merged with DSD_Weekly_Return_Actual</t>
  </si>
  <si>
    <t>Power BI Dax Query</t>
  </si>
  <si>
    <t>3PL_WeeklyOutbound</t>
  </si>
  <si>
    <t>Summarize 3PL outbound pallets by week and ship from</t>
  </si>
  <si>
    <t>Dim_DateTable</t>
  </si>
  <si>
    <t>Dimension table for daily calendar</t>
  </si>
  <si>
    <t>Dim_WeekTable</t>
  </si>
  <si>
    <t>Dimension table for weekly calendar</t>
  </si>
  <si>
    <t>PLANT_WeeklyActualReturn</t>
  </si>
  <si>
    <t>Summaryized Pallet_Return_Data by week and return to plant</t>
  </si>
  <si>
    <t>PLANT_WeeklyExpectedReturn</t>
  </si>
  <si>
    <t>Summarize Simulation_Plant_Baseline Expected Return by week and return to plant</t>
  </si>
  <si>
    <t>WeeklyActualReturn</t>
  </si>
  <si>
    <t>Summaryized Pallet_Return_Data by week without location</t>
  </si>
  <si>
    <t>WeeklyExpectedReturn</t>
  </si>
  <si>
    <t>Summarize Simulation_Plant_Baseline Expected Return by week without location</t>
  </si>
  <si>
    <t>Dashboard</t>
  </si>
  <si>
    <r>
      <rPr>
        <b/>
        <sz val="12"/>
        <color rgb="FF0070C0"/>
        <rFont val="Calibri"/>
      </rPr>
      <t xml:space="preserve">Output: Dashaboard/Tool Tables Created </t>
    </r>
    <r>
      <rPr>
        <b/>
        <sz val="12"/>
        <color rgb="FFFF0000"/>
        <rFont val="Calibri"/>
      </rPr>
      <t>(Manually within Dashboard based on above tables)</t>
    </r>
  </si>
  <si>
    <t>https://alteryx.mdlz.com/gallery/#!/app/vfr_sto_3-6_with_POS_filter/66a016d8bf5766a342d0edb8</t>
  </si>
  <si>
    <t>Inputs: Outbound Pallet Data - Plants
Dashboard &amp; Simulation</t>
  </si>
  <si>
    <t>Inputs: Location Mapping
Dashboard</t>
  </si>
  <si>
    <t>Inputs: Outbound Pallets - 3PL
Dashboard</t>
  </si>
  <si>
    <t>Inputs: Turns Data
Simulation</t>
  </si>
  <si>
    <t>Inputs: Pallet Return Data
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</si>
</sst>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B17ED8"/>
      <name val="Calibri"/>
      <family val="2"/>
      <scheme val="minor"/>
    </font>
    <font>
      <sz val="16"/>
      <color rgb="FFAA72D4"/>
      <name val="Calibri"/>
      <family val="2"/>
      <scheme val="minor"/>
    </font>
    <font>
      <b/>
      <sz val="11"/>
      <color rgb="FFAA72D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70C0"/>
      <name val="Calibri"/>
    </font>
    <font>
      <b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0" fontId="13" fillId="3" borderId="0" xfId="0" applyFont="1" applyFill="1"/>
    <xf numFmtId="0" fontId="13" fillId="4" borderId="0" xfId="0" applyFont="1" applyFill="1"/>
    <xf numFmtId="0" fontId="6" fillId="0" borderId="0" xfId="0" applyFont="1" applyAlignment="1">
      <alignment horizontal="left" vertical="top" wrapText="1"/>
    </xf>
    <xf numFmtId="0" fontId="0" fillId="0" borderId="0" xfId="0" applyAlignment="1"/>
    <xf numFmtId="0" fontId="15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12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0" fillId="5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5" fillId="0" borderId="5" xfId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5" fillId="0" borderId="5" xfId="1" applyBorder="1" applyAlignment="1">
      <alignment horizontal="center" vertical="center"/>
    </xf>
    <xf numFmtId="0" fontId="18" fillId="0" borderId="8" xfId="0" applyFont="1" applyBorder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">
    <dxf>
      <fill>
        <patternFill>
          <bgColor rgb="FFC9A8A7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B17ED8"/>
      <color rgb="FFAA72D4"/>
      <color rgb="FFC9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676275</xdr:colOff>
      <xdr:row>6</xdr:row>
      <xdr:rowOff>9525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4322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25</xdr:row>
      <xdr:rowOff>85724</xdr:rowOff>
    </xdr:from>
    <xdr:to>
      <xdr:col>6</xdr:col>
      <xdr:colOff>542925</xdr:colOff>
      <xdr:row>37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323974" y="4952999"/>
          <a:ext cx="2762251" cy="2343151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SAP BW</a:t>
          </a:r>
          <a:r>
            <a:rPr lang="en-US" sz="1100" b="1" baseline="0">
              <a:solidFill>
                <a:sysClr val="windowText" lastClr="000000"/>
              </a:solidFill>
            </a:rPr>
            <a:t> Data Pulls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266700</xdr:colOff>
      <xdr:row>8</xdr:row>
      <xdr:rowOff>114299</xdr:rowOff>
    </xdr:from>
    <xdr:to>
      <xdr:col>5</xdr:col>
      <xdr:colOff>419100</xdr:colOff>
      <xdr:row>13</xdr:row>
      <xdr:rowOff>85724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038350" y="1743074"/>
          <a:ext cx="1333500" cy="92392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3PL</a:t>
          </a:r>
          <a:r>
            <a:rPr lang="en-US" sz="1100" baseline="0">
              <a:solidFill>
                <a:sysClr val="windowText" lastClr="000000"/>
              </a:solidFill>
            </a:rPr>
            <a:t> Actual</a:t>
          </a:r>
          <a:r>
            <a:rPr lang="en-US" sz="1100">
              <a:solidFill>
                <a:sysClr val="windowText" lastClr="000000"/>
              </a:solidFill>
            </a:rPr>
            <a:t> Outbound Pallets</a:t>
          </a:r>
          <a:r>
            <a:rPr lang="en-US" sz="1100" baseline="0">
              <a:solidFill>
                <a:sysClr val="windowText" lastClr="000000"/>
              </a:solidFill>
            </a:rPr>
            <a:t> Emails (CSVs)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219075</xdr:colOff>
      <xdr:row>41</xdr:row>
      <xdr:rowOff>180975</xdr:rowOff>
    </xdr:from>
    <xdr:to>
      <xdr:col>15</xdr:col>
      <xdr:colOff>47625</xdr:colOff>
      <xdr:row>45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7896225" y="8096250"/>
          <a:ext cx="1009650" cy="742950"/>
        </a:xfrm>
        <a:prstGeom prst="roundRect">
          <a:avLst/>
        </a:prstGeom>
        <a:solidFill>
          <a:srgbClr val="B17ED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Pallet Simulation Output (csv)</a:t>
          </a:r>
        </a:p>
      </xdr:txBody>
    </xdr:sp>
    <xdr:clientData/>
  </xdr:twoCellAnchor>
  <xdr:twoCellAnchor>
    <xdr:from>
      <xdr:col>23</xdr:col>
      <xdr:colOff>209550</xdr:colOff>
      <xdr:row>23</xdr:row>
      <xdr:rowOff>104775</xdr:rowOff>
    </xdr:from>
    <xdr:to>
      <xdr:col>25</xdr:col>
      <xdr:colOff>38100</xdr:colOff>
      <xdr:row>27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3792200" y="4591050"/>
          <a:ext cx="1009650" cy="7429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PowerBI Dashboard</a:t>
          </a:r>
        </a:p>
      </xdr:txBody>
    </xdr:sp>
    <xdr:clientData/>
  </xdr:twoCellAnchor>
  <xdr:twoCellAnchor>
    <xdr:from>
      <xdr:col>20</xdr:col>
      <xdr:colOff>95250</xdr:colOff>
      <xdr:row>23</xdr:row>
      <xdr:rowOff>104775</xdr:rowOff>
    </xdr:from>
    <xdr:to>
      <xdr:col>21</xdr:col>
      <xdr:colOff>514350</xdr:colOff>
      <xdr:row>27</xdr:row>
      <xdr:rowOff>85725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1906250" y="4591050"/>
          <a:ext cx="1009650" cy="7429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Alteryx Shared</a:t>
          </a:r>
          <a:r>
            <a:rPr lang="en-US" sz="1100" baseline="0">
              <a:solidFill>
                <a:sysClr val="windowText" lastClr="000000"/>
              </a:solidFill>
            </a:rPr>
            <a:t> Drive</a:t>
          </a:r>
        </a:p>
      </xdr:txBody>
    </xdr:sp>
    <xdr:clientData/>
  </xdr:twoCellAnchor>
  <xdr:twoCellAnchor>
    <xdr:from>
      <xdr:col>3</xdr:col>
      <xdr:colOff>266700</xdr:colOff>
      <xdr:row>15</xdr:row>
      <xdr:rowOff>171449</xdr:rowOff>
    </xdr:from>
    <xdr:to>
      <xdr:col>5</xdr:col>
      <xdr:colOff>476250</xdr:colOff>
      <xdr:row>22</xdr:row>
      <xdr:rowOff>95250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038350" y="3133724"/>
          <a:ext cx="1390650" cy="1257301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Branch Location Mapping (Manual Excel</a:t>
          </a:r>
          <a:r>
            <a:rPr lang="en-US" sz="1100" baseline="0">
              <a:solidFill>
                <a:sysClr val="windowText" lastClr="000000"/>
              </a:solidFill>
            </a:rPr>
            <a:t> File)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25</xdr:row>
      <xdr:rowOff>95250</xdr:rowOff>
    </xdr:from>
    <xdr:to>
      <xdr:col>20</xdr:col>
      <xdr:colOff>95250</xdr:colOff>
      <xdr:row>35</xdr:row>
      <xdr:rowOff>61913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>
          <a:stCxn id="111" idx="3"/>
          <a:endCxn id="7" idx="1"/>
        </xdr:cNvCxnSpPr>
      </xdr:nvCxnSpPr>
      <xdr:spPr>
        <a:xfrm flipV="1">
          <a:off x="3667125" y="4962525"/>
          <a:ext cx="8239125" cy="18716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25</xdr:row>
      <xdr:rowOff>95250</xdr:rowOff>
    </xdr:from>
    <xdr:to>
      <xdr:col>20</xdr:col>
      <xdr:colOff>95250</xdr:colOff>
      <xdr:row>43</xdr:row>
      <xdr:rowOff>171450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8905875" y="4962525"/>
          <a:ext cx="3000375" cy="350520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</xdr:row>
      <xdr:rowOff>38100</xdr:rowOff>
    </xdr:from>
    <xdr:to>
      <xdr:col>20</xdr:col>
      <xdr:colOff>95250</xdr:colOff>
      <xdr:row>25</xdr:row>
      <xdr:rowOff>95250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8" idx="3"/>
          <a:endCxn id="7" idx="1"/>
        </xdr:cNvCxnSpPr>
      </xdr:nvCxnSpPr>
      <xdr:spPr>
        <a:xfrm>
          <a:off x="3429000" y="3762375"/>
          <a:ext cx="8477250" cy="1200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514350</xdr:colOff>
      <xdr:row>25</xdr:row>
      <xdr:rowOff>95250</xdr:rowOff>
    </xdr:from>
    <xdr:to>
      <xdr:col>23</xdr:col>
      <xdr:colOff>209550</xdr:colOff>
      <xdr:row>25</xdr:row>
      <xdr:rowOff>107950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cxnSpLocks/>
          <a:stCxn id="7" idx="3"/>
          <a:endCxn id="6" idx="1"/>
        </xdr:cNvCxnSpPr>
      </xdr:nvCxnSpPr>
      <xdr:spPr>
        <a:xfrm>
          <a:off x="12915900" y="4962525"/>
          <a:ext cx="876300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9</xdr:row>
      <xdr:rowOff>28575</xdr:rowOff>
    </xdr:from>
    <xdr:to>
      <xdr:col>8</xdr:col>
      <xdr:colOff>152400</xdr:colOff>
      <xdr:row>13</xdr:row>
      <xdr:rowOff>9525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3867150" y="1847850"/>
          <a:ext cx="1009650" cy="7429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Power</a:t>
          </a:r>
          <a:r>
            <a:rPr lang="en-US" sz="1100" baseline="0">
              <a:solidFill>
                <a:sysClr val="windowText" lastClr="000000"/>
              </a:solidFill>
            </a:rPr>
            <a:t> Automate Flow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11</xdr:row>
      <xdr:rowOff>4762</xdr:rowOff>
    </xdr:from>
    <xdr:to>
      <xdr:col>6</xdr:col>
      <xdr:colOff>323850</xdr:colOff>
      <xdr:row>11</xdr:row>
      <xdr:rowOff>19050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>
          <a:stCxn id="4" idx="3"/>
          <a:endCxn id="22" idx="1"/>
        </xdr:cNvCxnSpPr>
      </xdr:nvCxnSpPr>
      <xdr:spPr>
        <a:xfrm>
          <a:off x="3371850" y="2205037"/>
          <a:ext cx="495300" cy="14288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11</xdr:row>
      <xdr:rowOff>19050</xdr:rowOff>
    </xdr:from>
    <xdr:to>
      <xdr:col>9</xdr:col>
      <xdr:colOff>200025</xdr:colOff>
      <xdr:row>11</xdr:row>
      <xdr:rowOff>31750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stCxn id="22" idx="3"/>
          <a:endCxn id="303" idx="1"/>
        </xdr:cNvCxnSpPr>
      </xdr:nvCxnSpPr>
      <xdr:spPr>
        <a:xfrm>
          <a:off x="4876800" y="2219325"/>
          <a:ext cx="638175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523874</xdr:colOff>
      <xdr:row>42</xdr:row>
      <xdr:rowOff>9525</xdr:rowOff>
    </xdr:from>
    <xdr:to>
      <xdr:col>11</xdr:col>
      <xdr:colOff>495299</xdr:colOff>
      <xdr:row>45</xdr:row>
      <xdr:rowOff>180975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5838824" y="8115300"/>
          <a:ext cx="1152525" cy="7429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Pallet Simulation</a:t>
          </a:r>
          <a:r>
            <a:rPr lang="en-US" sz="1100" baseline="0">
              <a:solidFill>
                <a:sysClr val="windowText" lastClr="000000"/>
              </a:solidFill>
            </a:rPr>
            <a:t> Model (ipynb)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38099</xdr:colOff>
      <xdr:row>40</xdr:row>
      <xdr:rowOff>123825</xdr:rowOff>
    </xdr:from>
    <xdr:to>
      <xdr:col>5</xdr:col>
      <xdr:colOff>504824</xdr:colOff>
      <xdr:row>47</xdr:row>
      <xdr:rowOff>19050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1809749" y="7848600"/>
          <a:ext cx="1647825" cy="122872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Pallet Simulation Assumptions</a:t>
          </a:r>
        </a:p>
      </xdr:txBody>
    </xdr:sp>
    <xdr:clientData/>
  </xdr:twoCellAnchor>
  <xdr:twoCellAnchor>
    <xdr:from>
      <xdr:col>5</xdr:col>
      <xdr:colOff>504824</xdr:colOff>
      <xdr:row>43</xdr:row>
      <xdr:rowOff>166688</xdr:rowOff>
    </xdr:from>
    <xdr:to>
      <xdr:col>9</xdr:col>
      <xdr:colOff>523874</xdr:colOff>
      <xdr:row>44</xdr:row>
      <xdr:rowOff>0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>
          <a:stCxn id="67" idx="3"/>
          <a:endCxn id="57" idx="1"/>
        </xdr:cNvCxnSpPr>
      </xdr:nvCxnSpPr>
      <xdr:spPr>
        <a:xfrm>
          <a:off x="3457574" y="8462963"/>
          <a:ext cx="2381250" cy="2381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495299</xdr:colOff>
      <xdr:row>43</xdr:row>
      <xdr:rowOff>171450</xdr:rowOff>
    </xdr:from>
    <xdr:to>
      <xdr:col>13</xdr:col>
      <xdr:colOff>219075</xdr:colOff>
      <xdr:row>44</xdr:row>
      <xdr:rowOff>0</xdr:rowOff>
    </xdr:to>
    <xdr:cxnSp macro="">
      <xdr:nvCxnSpPr>
        <xdr:cNvPr id="75" name="Connector: Curved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>
          <a:stCxn id="57" idx="3"/>
          <a:endCxn id="5" idx="1"/>
        </xdr:cNvCxnSpPr>
      </xdr:nvCxnSpPr>
      <xdr:spPr>
        <a:xfrm flipV="1">
          <a:off x="6991349" y="8467725"/>
          <a:ext cx="904876" cy="19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476251</xdr:colOff>
      <xdr:row>33</xdr:row>
      <xdr:rowOff>104775</xdr:rowOff>
    </xdr:from>
    <xdr:to>
      <xdr:col>6</xdr:col>
      <xdr:colOff>123825</xdr:colOff>
      <xdr:row>37</xdr:row>
      <xdr:rowOff>19050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1657351" y="6496050"/>
          <a:ext cx="2009774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Actual Pallet Return</a:t>
          </a:r>
          <a:r>
            <a:rPr lang="en-US" sz="1100" baseline="0">
              <a:solidFill>
                <a:sysClr val="windowText" lastClr="000000"/>
              </a:solidFill>
            </a:rPr>
            <a:t> Data (csv)</a:t>
          </a:r>
        </a:p>
        <a:p>
          <a:pPr algn="ctr"/>
          <a:r>
            <a:rPr lang="en-US" sz="1100" i="1" baseline="0">
              <a:solidFill>
                <a:sysClr val="windowText" lastClr="000000"/>
              </a:solidFill>
            </a:rPr>
            <a:t>All recorded returns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380999</xdr:colOff>
      <xdr:row>27</xdr:row>
      <xdr:rowOff>85725</xdr:rowOff>
    </xdr:from>
    <xdr:to>
      <xdr:col>6</xdr:col>
      <xdr:colOff>257174</xdr:colOff>
      <xdr:row>33</xdr:row>
      <xdr:rowOff>9525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1562099" y="5334000"/>
          <a:ext cx="2238375" cy="10668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Actual</a:t>
          </a:r>
          <a:r>
            <a:rPr lang="en-US" sz="1100" baseline="0">
              <a:solidFill>
                <a:sysClr val="windowText" lastClr="000000"/>
              </a:solidFill>
            </a:rPr>
            <a:t> Outbound Pallet Data (csv)</a:t>
          </a:r>
        </a:p>
        <a:p>
          <a:pPr algn="ctr"/>
          <a:r>
            <a:rPr lang="en-US" sz="1100" i="1" baseline="0">
              <a:solidFill>
                <a:sysClr val="windowText" lastClr="000000"/>
              </a:solidFill>
            </a:rPr>
            <a:t>Salinas, Richmond, Naperville, Chicago, Portland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571499</xdr:colOff>
      <xdr:row>9</xdr:row>
      <xdr:rowOff>19050</xdr:rowOff>
    </xdr:from>
    <xdr:to>
      <xdr:col>13</xdr:col>
      <xdr:colOff>581024</xdr:colOff>
      <xdr:row>13</xdr:row>
      <xdr:rowOff>0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7067549" y="1838325"/>
          <a:ext cx="1190625" cy="7429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Alteryx Data Transformation Flow</a:t>
          </a:r>
        </a:p>
      </xdr:txBody>
    </xdr:sp>
    <xdr:clientData/>
  </xdr:twoCellAnchor>
  <xdr:twoCellAnchor>
    <xdr:from>
      <xdr:col>13</xdr:col>
      <xdr:colOff>581024</xdr:colOff>
      <xdr:row>7</xdr:row>
      <xdr:rowOff>152400</xdr:rowOff>
    </xdr:from>
    <xdr:to>
      <xdr:col>15</xdr:col>
      <xdr:colOff>171450</xdr:colOff>
      <xdr:row>11</xdr:row>
      <xdr:rowOff>9525</xdr:rowOff>
    </xdr:to>
    <xdr:cxnSp macro="">
      <xdr:nvCxnSpPr>
        <xdr:cNvPr id="140" name="Connector: Curved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>
          <a:stCxn id="138" idx="3"/>
          <a:endCxn id="146" idx="1"/>
        </xdr:cNvCxnSpPr>
      </xdr:nvCxnSpPr>
      <xdr:spPr>
        <a:xfrm flipV="1">
          <a:off x="8258174" y="1590675"/>
          <a:ext cx="771526" cy="6191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</xdr:row>
      <xdr:rowOff>161925</xdr:rowOff>
    </xdr:from>
    <xdr:to>
      <xdr:col>17</xdr:col>
      <xdr:colOff>323850</xdr:colOff>
      <xdr:row>9</xdr:row>
      <xdr:rowOff>142875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9029700" y="1219200"/>
          <a:ext cx="1333500" cy="742950"/>
        </a:xfrm>
        <a:prstGeom prst="roundRect">
          <a:avLst/>
        </a:prstGeom>
        <a:solidFill>
          <a:srgbClr val="B17ED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3PL</a:t>
          </a:r>
          <a:r>
            <a:rPr lang="en-US" sz="1100" baseline="0">
              <a:solidFill>
                <a:sysClr val="windowText" lastClr="000000"/>
              </a:solidFill>
            </a:rPr>
            <a:t> Actual Outbound Pallets by Branch (csv)</a:t>
          </a:r>
        </a:p>
      </xdr:txBody>
    </xdr:sp>
    <xdr:clientData/>
  </xdr:twoCellAnchor>
  <xdr:twoCellAnchor>
    <xdr:from>
      <xdr:col>15</xdr:col>
      <xdr:colOff>190500</xdr:colOff>
      <xdr:row>11</xdr:row>
      <xdr:rowOff>47625</xdr:rowOff>
    </xdr:from>
    <xdr:to>
      <xdr:col>17</xdr:col>
      <xdr:colOff>342900</xdr:colOff>
      <xdr:row>15</xdr:row>
      <xdr:rowOff>28575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>
        <a:xfrm>
          <a:off x="9048750" y="2247900"/>
          <a:ext cx="1333500" cy="742950"/>
        </a:xfrm>
        <a:prstGeom prst="roundRect">
          <a:avLst/>
        </a:prstGeom>
        <a:solidFill>
          <a:srgbClr val="B17ED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3PL</a:t>
          </a:r>
          <a:r>
            <a:rPr lang="en-US" sz="1100" baseline="0">
              <a:solidFill>
                <a:sysClr val="windowText" lastClr="000000"/>
              </a:solidFill>
            </a:rPr>
            <a:t> Actual Outbound Pallets to Customers (csv)</a:t>
          </a:r>
        </a:p>
      </xdr:txBody>
    </xdr:sp>
    <xdr:clientData/>
  </xdr:twoCellAnchor>
  <xdr:twoCellAnchor>
    <xdr:from>
      <xdr:col>13</xdr:col>
      <xdr:colOff>581024</xdr:colOff>
      <xdr:row>11</xdr:row>
      <xdr:rowOff>9525</xdr:rowOff>
    </xdr:from>
    <xdr:to>
      <xdr:col>15</xdr:col>
      <xdr:colOff>190500</xdr:colOff>
      <xdr:row>13</xdr:row>
      <xdr:rowOff>38100</xdr:rowOff>
    </xdr:to>
    <xdr:cxnSp macro="">
      <xdr:nvCxnSpPr>
        <xdr:cNvPr id="153" name="Connector: Curved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CxnSpPr>
          <a:stCxn id="138" idx="3"/>
          <a:endCxn id="151" idx="1"/>
        </xdr:cNvCxnSpPr>
      </xdr:nvCxnSpPr>
      <xdr:spPr>
        <a:xfrm>
          <a:off x="8258174" y="2209800"/>
          <a:ext cx="790576" cy="4095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7</xdr:row>
      <xdr:rowOff>152400</xdr:rowOff>
    </xdr:from>
    <xdr:to>
      <xdr:col>20</xdr:col>
      <xdr:colOff>95250</xdr:colOff>
      <xdr:row>25</xdr:row>
      <xdr:rowOff>95250</xdr:rowOff>
    </xdr:to>
    <xdr:cxnSp macro="">
      <xdr:nvCxnSpPr>
        <xdr:cNvPr id="156" name="Connector: Curved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CxnSpPr>
          <a:stCxn id="146" idx="3"/>
          <a:endCxn id="7" idx="1"/>
        </xdr:cNvCxnSpPr>
      </xdr:nvCxnSpPr>
      <xdr:spPr>
        <a:xfrm>
          <a:off x="10363200" y="1590675"/>
          <a:ext cx="1543050" cy="3371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38100</xdr:rowOff>
    </xdr:from>
    <xdr:to>
      <xdr:col>20</xdr:col>
      <xdr:colOff>95250</xdr:colOff>
      <xdr:row>25</xdr:row>
      <xdr:rowOff>95250</xdr:rowOff>
    </xdr:to>
    <xdr:cxnSp macro="">
      <xdr:nvCxnSpPr>
        <xdr:cNvPr id="159" name="Connector: Curved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CxnSpPr>
          <a:stCxn id="151" idx="3"/>
          <a:endCxn id="7" idx="1"/>
        </xdr:cNvCxnSpPr>
      </xdr:nvCxnSpPr>
      <xdr:spPr>
        <a:xfrm>
          <a:off x="10382250" y="2619375"/>
          <a:ext cx="1524000" cy="2343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30</xdr:row>
      <xdr:rowOff>47625</xdr:rowOff>
    </xdr:from>
    <xdr:to>
      <xdr:col>7</xdr:col>
      <xdr:colOff>28575</xdr:colOff>
      <xdr:row>40</xdr:row>
      <xdr:rowOff>95250</xdr:rowOff>
    </xdr:to>
    <xdr:cxnSp macro="">
      <xdr:nvCxnSpPr>
        <xdr:cNvPr id="181" name="Connector: Curved 18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CxnSpPr>
          <a:stCxn id="113" idx="3"/>
          <a:endCxn id="311" idx="1"/>
        </xdr:cNvCxnSpPr>
      </xdr:nvCxnSpPr>
      <xdr:spPr>
        <a:xfrm>
          <a:off x="3800474" y="5867400"/>
          <a:ext cx="361951" cy="19526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25</xdr:row>
      <xdr:rowOff>95250</xdr:rowOff>
    </xdr:from>
    <xdr:to>
      <xdr:col>20</xdr:col>
      <xdr:colOff>95250</xdr:colOff>
      <xdr:row>30</xdr:row>
      <xdr:rowOff>47625</xdr:rowOff>
    </xdr:to>
    <xdr:cxnSp macro="">
      <xdr:nvCxnSpPr>
        <xdr:cNvPr id="294" name="Connector: Curved 29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CxnSpPr>
          <a:stCxn id="113" idx="3"/>
          <a:endCxn id="7" idx="1"/>
        </xdr:cNvCxnSpPr>
      </xdr:nvCxnSpPr>
      <xdr:spPr>
        <a:xfrm flipV="1">
          <a:off x="3800474" y="4962525"/>
          <a:ext cx="8105776" cy="9048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9</xdr:row>
      <xdr:rowOff>28575</xdr:rowOff>
    </xdr:from>
    <xdr:to>
      <xdr:col>11</xdr:col>
      <xdr:colOff>28575</xdr:colOff>
      <xdr:row>13</xdr:row>
      <xdr:rowOff>9525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SpPr/>
      </xdr:nvSpPr>
      <xdr:spPr>
        <a:xfrm>
          <a:off x="5514975" y="1847850"/>
          <a:ext cx="1009650" cy="7429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Alteryx Shared</a:t>
          </a:r>
          <a:r>
            <a:rPr lang="en-US" sz="1100" baseline="0">
              <a:solidFill>
                <a:sysClr val="windowText" lastClr="000000"/>
              </a:solidFill>
            </a:rPr>
            <a:t> Drive</a:t>
          </a:r>
        </a:p>
      </xdr:txBody>
    </xdr:sp>
    <xdr:clientData/>
  </xdr:twoCellAnchor>
  <xdr:twoCellAnchor>
    <xdr:from>
      <xdr:col>11</xdr:col>
      <xdr:colOff>28575</xdr:colOff>
      <xdr:row>11</xdr:row>
      <xdr:rowOff>9525</xdr:rowOff>
    </xdr:from>
    <xdr:to>
      <xdr:col>11</xdr:col>
      <xdr:colOff>571499</xdr:colOff>
      <xdr:row>11</xdr:row>
      <xdr:rowOff>19050</xdr:rowOff>
    </xdr:to>
    <xdr:cxnSp macro="">
      <xdr:nvCxnSpPr>
        <xdr:cNvPr id="305" name="Connector: Curved 30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CxnSpPr>
          <a:stCxn id="303" idx="3"/>
          <a:endCxn id="138" idx="1"/>
        </xdr:cNvCxnSpPr>
      </xdr:nvCxnSpPr>
      <xdr:spPr>
        <a:xfrm flipV="1">
          <a:off x="6524625" y="2209800"/>
          <a:ext cx="542924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38</xdr:row>
      <xdr:rowOff>104775</xdr:rowOff>
    </xdr:from>
    <xdr:to>
      <xdr:col>8</xdr:col>
      <xdr:colOff>447675</xdr:colOff>
      <xdr:row>42</xdr:row>
      <xdr:rowOff>85725</xdr:rowOff>
    </xdr:to>
    <xdr:sp macro="" textlink="">
      <xdr:nvSpPr>
        <xdr:cNvPr id="311" name="Rectangle: Rounded Corners 3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SpPr/>
      </xdr:nvSpPr>
      <xdr:spPr>
        <a:xfrm>
          <a:off x="4162425" y="7448550"/>
          <a:ext cx="1009650" cy="7429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Alteryx Shared</a:t>
          </a:r>
          <a:r>
            <a:rPr lang="en-US" sz="1100" baseline="0">
              <a:solidFill>
                <a:sysClr val="windowText" lastClr="000000"/>
              </a:solidFill>
            </a:rPr>
            <a:t> Drive</a:t>
          </a:r>
        </a:p>
      </xdr:txBody>
    </xdr:sp>
    <xdr:clientData/>
  </xdr:twoCellAnchor>
  <xdr:twoCellAnchor>
    <xdr:from>
      <xdr:col>8</xdr:col>
      <xdr:colOff>447675</xdr:colOff>
      <xdr:row>40</xdr:row>
      <xdr:rowOff>95250</xdr:rowOff>
    </xdr:from>
    <xdr:to>
      <xdr:col>9</xdr:col>
      <xdr:colOff>523874</xdr:colOff>
      <xdr:row>44</xdr:row>
      <xdr:rowOff>0</xdr:rowOff>
    </xdr:to>
    <xdr:cxnSp macro="">
      <xdr:nvCxnSpPr>
        <xdr:cNvPr id="318" name="Connector: Curved 31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CxnSpPr>
          <a:stCxn id="311" idx="3"/>
          <a:endCxn id="57" idx="1"/>
        </xdr:cNvCxnSpPr>
      </xdr:nvCxnSpPr>
      <xdr:spPr>
        <a:xfrm>
          <a:off x="5172075" y="7820025"/>
          <a:ext cx="666749" cy="666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7620</xdr:rowOff>
        </xdr:from>
        <xdr:to>
          <xdr:col>1</xdr:col>
          <xdr:colOff>236220</xdr:colOff>
          <xdr:row>10</xdr:row>
          <xdr:rowOff>22860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7620</xdr:rowOff>
        </xdr:from>
        <xdr:to>
          <xdr:col>1</xdr:col>
          <xdr:colOff>236220</xdr:colOff>
          <xdr:row>4</xdr:row>
          <xdr:rowOff>22860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7620</xdr:rowOff>
        </xdr:from>
        <xdr:to>
          <xdr:col>1</xdr:col>
          <xdr:colOff>236220</xdr:colOff>
          <xdr:row>5</xdr:row>
          <xdr:rowOff>22860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7620</xdr:rowOff>
        </xdr:from>
        <xdr:to>
          <xdr:col>1</xdr:col>
          <xdr:colOff>236220</xdr:colOff>
          <xdr:row>13</xdr:row>
          <xdr:rowOff>22860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7620</xdr:rowOff>
        </xdr:from>
        <xdr:to>
          <xdr:col>1</xdr:col>
          <xdr:colOff>236220</xdr:colOff>
          <xdr:row>15</xdr:row>
          <xdr:rowOff>22860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7620</xdr:rowOff>
        </xdr:from>
        <xdr:to>
          <xdr:col>1</xdr:col>
          <xdr:colOff>236220</xdr:colOff>
          <xdr:row>16</xdr:row>
          <xdr:rowOff>22860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7620</xdr:rowOff>
        </xdr:from>
        <xdr:to>
          <xdr:col>1</xdr:col>
          <xdr:colOff>236220</xdr:colOff>
          <xdr:row>16</xdr:row>
          <xdr:rowOff>22860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7620</xdr:rowOff>
        </xdr:from>
        <xdr:to>
          <xdr:col>1</xdr:col>
          <xdr:colOff>236220</xdr:colOff>
          <xdr:row>17</xdr:row>
          <xdr:rowOff>22860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7620</xdr:rowOff>
        </xdr:from>
        <xdr:to>
          <xdr:col>1</xdr:col>
          <xdr:colOff>236220</xdr:colOff>
          <xdr:row>18</xdr:row>
          <xdr:rowOff>22860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7620</xdr:rowOff>
        </xdr:from>
        <xdr:to>
          <xdr:col>1</xdr:col>
          <xdr:colOff>236220</xdr:colOff>
          <xdr:row>22</xdr:row>
          <xdr:rowOff>22860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7620</xdr:rowOff>
        </xdr:from>
        <xdr:to>
          <xdr:col>1</xdr:col>
          <xdr:colOff>236220</xdr:colOff>
          <xdr:row>23</xdr:row>
          <xdr:rowOff>22860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7620</xdr:rowOff>
        </xdr:from>
        <xdr:to>
          <xdr:col>1</xdr:col>
          <xdr:colOff>236220</xdr:colOff>
          <xdr:row>23</xdr:row>
          <xdr:rowOff>22860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7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7620</xdr:rowOff>
        </xdr:from>
        <xdr:to>
          <xdr:col>1</xdr:col>
          <xdr:colOff>236220</xdr:colOff>
          <xdr:row>24</xdr:row>
          <xdr:rowOff>22860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7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7620</xdr:rowOff>
        </xdr:from>
        <xdr:to>
          <xdr:col>1</xdr:col>
          <xdr:colOff>236220</xdr:colOff>
          <xdr:row>24</xdr:row>
          <xdr:rowOff>22860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7620</xdr:rowOff>
        </xdr:from>
        <xdr:to>
          <xdr:col>1</xdr:col>
          <xdr:colOff>236220</xdr:colOff>
          <xdr:row>25</xdr:row>
          <xdr:rowOff>22860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7620</xdr:rowOff>
        </xdr:from>
        <xdr:to>
          <xdr:col>1</xdr:col>
          <xdr:colOff>236220</xdr:colOff>
          <xdr:row>25</xdr:row>
          <xdr:rowOff>22860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7620</xdr:rowOff>
        </xdr:from>
        <xdr:to>
          <xdr:col>1</xdr:col>
          <xdr:colOff>236220</xdr:colOff>
          <xdr:row>4</xdr:row>
          <xdr:rowOff>22860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7620</xdr:rowOff>
        </xdr:from>
        <xdr:to>
          <xdr:col>1</xdr:col>
          <xdr:colOff>236220</xdr:colOff>
          <xdr:row>5</xdr:row>
          <xdr:rowOff>22860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7620</xdr:rowOff>
        </xdr:from>
        <xdr:to>
          <xdr:col>1</xdr:col>
          <xdr:colOff>236220</xdr:colOff>
          <xdr:row>6</xdr:row>
          <xdr:rowOff>22860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7620</xdr:rowOff>
        </xdr:from>
        <xdr:to>
          <xdr:col>1</xdr:col>
          <xdr:colOff>236220</xdr:colOff>
          <xdr:row>11</xdr:row>
          <xdr:rowOff>22860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7620</xdr:rowOff>
        </xdr:from>
        <xdr:to>
          <xdr:col>1</xdr:col>
          <xdr:colOff>236220</xdr:colOff>
          <xdr:row>6</xdr:row>
          <xdr:rowOff>22860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7620</xdr:rowOff>
        </xdr:from>
        <xdr:to>
          <xdr:col>1</xdr:col>
          <xdr:colOff>236220</xdr:colOff>
          <xdr:row>6</xdr:row>
          <xdr:rowOff>22860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7620</xdr:rowOff>
        </xdr:from>
        <xdr:to>
          <xdr:col>1</xdr:col>
          <xdr:colOff>236220</xdr:colOff>
          <xdr:row>7</xdr:row>
          <xdr:rowOff>22860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7620</xdr:rowOff>
        </xdr:from>
        <xdr:to>
          <xdr:col>1</xdr:col>
          <xdr:colOff>236220</xdr:colOff>
          <xdr:row>11</xdr:row>
          <xdr:rowOff>22860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7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7620</xdr:rowOff>
        </xdr:from>
        <xdr:to>
          <xdr:col>1</xdr:col>
          <xdr:colOff>236220</xdr:colOff>
          <xdr:row>12</xdr:row>
          <xdr:rowOff>22860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7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7620</xdr:rowOff>
        </xdr:from>
        <xdr:to>
          <xdr:col>1</xdr:col>
          <xdr:colOff>236220</xdr:colOff>
          <xdr:row>13</xdr:row>
          <xdr:rowOff>22860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7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7620</xdr:rowOff>
        </xdr:from>
        <xdr:to>
          <xdr:col>1</xdr:col>
          <xdr:colOff>236220</xdr:colOff>
          <xdr:row>14</xdr:row>
          <xdr:rowOff>22860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7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mznapwapalt002\alteryx\NA_BIS\Everything%20On%20Pallets\Code\turns_metric.ipynb%0a" TargetMode="External"/><Relationship Id="rId2" Type="http://schemas.openxmlformats.org/officeDocument/2006/relationships/hyperlink" Target="file:///\\mznapwapalt002\alteryx\NA_BIS\Everything%20On%20Pallets\Simulation\Location%20Map.xlsx" TargetMode="External"/><Relationship Id="rId1" Type="http://schemas.openxmlformats.org/officeDocument/2006/relationships/hyperlink" Target="file:///\\mznapwapalt002\alteryx\NA_BIS\Everything%20On%20Pallets\3PL%20Data\3PL_Outbound_Pallets.csv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file:///\\mznapwapalt002\alteryx\NA_BIS\Everything%20On%20Pallets\Workflows%20and%20Macros\Pallet_Return_Workflow.yxmd" TargetMode="External"/><Relationship Id="rId4" Type="http://schemas.openxmlformats.org/officeDocument/2006/relationships/hyperlink" Target="file:///\\mznapwapalt002\alteryx\NA_BIS\Everything%20On%20Pallets\Code\turns_metric.ipyn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mznapwapalt002\alteryx\NA_BIS\Everything%20On%20Palle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7BBA-5FC2-49C2-B143-D33510F5C868}">
  <dimension ref="A1:O17"/>
  <sheetViews>
    <sheetView showGridLines="0" workbookViewId="0">
      <selection activeCell="C21" sqref="C21"/>
    </sheetView>
  </sheetViews>
  <sheetFormatPr defaultColWidth="8.88671875" defaultRowHeight="14.4" x14ac:dyDescent="0.3"/>
  <cols>
    <col min="1" max="1" width="22.109375" customWidth="1"/>
    <col min="2" max="2" width="11.88671875" bestFit="1" customWidth="1"/>
    <col min="3" max="3" width="12" bestFit="1" customWidth="1"/>
    <col min="4" max="4" width="7.6640625" bestFit="1" customWidth="1"/>
  </cols>
  <sheetData>
    <row r="1" spans="1:15" ht="15" customHeight="1" x14ac:dyDescent="0.55000000000000004">
      <c r="D1" s="60" t="s">
        <v>0</v>
      </c>
      <c r="E1" s="60"/>
      <c r="F1" s="60"/>
      <c r="G1" s="60"/>
      <c r="H1" s="60"/>
      <c r="I1" s="60"/>
      <c r="J1" s="60"/>
      <c r="K1" s="60"/>
      <c r="L1" s="60"/>
      <c r="M1" s="4"/>
      <c r="N1" s="4"/>
      <c r="O1" s="4"/>
    </row>
    <row r="2" spans="1:15" ht="15" customHeight="1" x14ac:dyDescent="0.55000000000000004">
      <c r="D2" s="60"/>
      <c r="E2" s="60"/>
      <c r="F2" s="60"/>
      <c r="G2" s="60"/>
      <c r="H2" s="60"/>
      <c r="I2" s="60"/>
      <c r="J2" s="60"/>
      <c r="K2" s="60"/>
      <c r="L2" s="60"/>
      <c r="M2" s="4"/>
      <c r="N2" s="4"/>
      <c r="O2" s="4"/>
    </row>
    <row r="4" spans="1:15" ht="23.4" x14ac:dyDescent="0.45">
      <c r="D4" s="9" t="s">
        <v>1</v>
      </c>
      <c r="E4" s="9"/>
      <c r="F4" s="9"/>
      <c r="H4" s="3"/>
      <c r="I4" s="3"/>
      <c r="J4" s="3"/>
      <c r="K4" s="3"/>
    </row>
    <row r="5" spans="1:15" ht="23.4" x14ac:dyDescent="0.45">
      <c r="D5" s="6" t="s">
        <v>121</v>
      </c>
      <c r="F5" s="5"/>
      <c r="G5" s="3"/>
    </row>
    <row r="8" spans="1:15" ht="21" x14ac:dyDescent="0.4">
      <c r="A8" s="2" t="s">
        <v>2</v>
      </c>
    </row>
    <row r="9" spans="1:15" ht="21" x14ac:dyDescent="0.4">
      <c r="A9" s="2"/>
    </row>
    <row r="11" spans="1:15" ht="21" x14ac:dyDescent="0.4">
      <c r="A11" s="2" t="str">
        <f>_xlfn.CONCAT(D5," Scope &amp; Deliverable:")</f>
        <v>EOP Pallet Return Dashboard Scope &amp; Deliverable:</v>
      </c>
      <c r="B11" s="7"/>
      <c r="C11" s="7"/>
      <c r="D11" s="7"/>
      <c r="E11" s="7"/>
      <c r="F11" s="7"/>
      <c r="G11" s="7"/>
      <c r="H11" s="7"/>
      <c r="I11" s="7"/>
      <c r="J11" s="7"/>
    </row>
    <row r="12" spans="1:15" ht="14.25" customHeight="1" x14ac:dyDescent="0.3">
      <c r="A12" s="59" t="s">
        <v>122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7"/>
      <c r="M12" s="7"/>
      <c r="N12" s="7"/>
    </row>
    <row r="13" spans="1:15" ht="15" customHeight="1" x14ac:dyDescent="0.3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</row>
    <row r="14" spans="1:15" ht="15" customHeight="1" x14ac:dyDescent="0.3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</row>
    <row r="15" spans="1:15" ht="15" customHeight="1" x14ac:dyDescent="0.3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</row>
    <row r="16" spans="1:15" ht="126" customHeight="1" x14ac:dyDescent="0.3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</row>
    <row r="17" spans="1:14" ht="15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7"/>
      <c r="M17" s="7"/>
      <c r="N17" s="7"/>
    </row>
  </sheetData>
  <mergeCells count="2">
    <mergeCell ref="A12:K16"/>
    <mergeCell ref="D1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F49A-DF73-491C-87F7-5A35259ED05B}">
  <dimension ref="B2:N30"/>
  <sheetViews>
    <sheetView showGridLines="0" topLeftCell="A3" zoomScale="110" zoomScaleNormal="110" workbookViewId="0">
      <selection activeCell="Q12" sqref="Q12"/>
    </sheetView>
  </sheetViews>
  <sheetFormatPr defaultColWidth="8.88671875" defaultRowHeight="14.4" x14ac:dyDescent="0.3"/>
  <cols>
    <col min="2" max="2" width="11.44140625" customWidth="1"/>
    <col min="3" max="3" width="10.6640625" customWidth="1"/>
    <col min="4" max="4" width="11.88671875" customWidth="1"/>
    <col min="5" max="5" width="11.109375" customWidth="1"/>
    <col min="6" max="6" width="11.33203125" customWidth="1"/>
    <col min="7" max="7" width="6.109375" customWidth="1"/>
    <col min="8" max="8" width="14.6640625" customWidth="1"/>
    <col min="9" max="9" width="14" bestFit="1" customWidth="1"/>
    <col min="10" max="10" width="12.33203125" customWidth="1"/>
    <col min="11" max="11" width="15.44140625" bestFit="1" customWidth="1"/>
    <col min="12" max="12" width="14.44140625" bestFit="1" customWidth="1"/>
    <col min="13" max="13" width="11" bestFit="1" customWidth="1"/>
    <col min="14" max="14" width="10.88671875" customWidth="1"/>
  </cols>
  <sheetData>
    <row r="2" spans="2:14" ht="23.4" x14ac:dyDescent="0.45">
      <c r="B2" s="9" t="s">
        <v>3</v>
      </c>
    </row>
    <row r="3" spans="2:14" ht="15.75" customHeight="1" x14ac:dyDescent="0.45">
      <c r="B3" s="9"/>
    </row>
    <row r="4" spans="2:14" ht="16.5" customHeight="1" x14ac:dyDescent="0.3">
      <c r="B4" s="13" t="s">
        <v>4</v>
      </c>
      <c r="C4" s="22">
        <f ca="1">H8</f>
        <v>45532</v>
      </c>
      <c r="D4" s="13" t="s">
        <v>5</v>
      </c>
      <c r="E4" s="22">
        <f ca="1">MAX(I8:I10,I12:I14,I16:I18,I20:I22,I24:I26,I28:I30)</f>
        <v>45532</v>
      </c>
      <c r="F4" s="19" t="s">
        <v>6</v>
      </c>
      <c r="G4" s="15">
        <f>SUM(J8:J10,J12:J14,J16:J18,J20:J22,J24:J26,J28:J30)</f>
        <v>1</v>
      </c>
      <c r="H4" s="13" t="s">
        <v>7</v>
      </c>
      <c r="I4" s="15">
        <f>SUM(M8:M10,M12:M14,M16:M18,M20:M22,M24:M26,M28:M30)</f>
        <v>0</v>
      </c>
    </row>
    <row r="5" spans="2:14" ht="23.4" x14ac:dyDescent="0.45">
      <c r="B5" s="9"/>
      <c r="F5" s="19" t="s">
        <v>8</v>
      </c>
      <c r="G5">
        <f>G4/5</f>
        <v>0.2</v>
      </c>
    </row>
    <row r="6" spans="2:14" ht="15.6" x14ac:dyDescent="0.3">
      <c r="B6" s="61" t="s">
        <v>9</v>
      </c>
      <c r="C6" s="61"/>
      <c r="D6" s="61"/>
      <c r="E6" s="61"/>
      <c r="F6" s="61"/>
      <c r="G6" s="61"/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6" t="s">
        <v>16</v>
      </c>
    </row>
    <row r="7" spans="2:14" x14ac:dyDescent="0.3">
      <c r="B7" s="63" t="s">
        <v>17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</row>
    <row r="8" spans="2:14" x14ac:dyDescent="0.3">
      <c r="B8" s="62" t="s">
        <v>18</v>
      </c>
      <c r="C8" s="62"/>
      <c r="D8" s="62"/>
      <c r="E8" s="62"/>
      <c r="F8" s="62"/>
      <c r="G8" s="62"/>
      <c r="H8" s="18">
        <f ca="1">TODAY()</f>
        <v>45532</v>
      </c>
      <c r="I8" s="21">
        <f ca="1">WORKDAY(H8,(J8-1))</f>
        <v>45532</v>
      </c>
      <c r="J8" s="14">
        <v>1</v>
      </c>
      <c r="K8" s="14"/>
      <c r="L8" s="14"/>
      <c r="M8" s="12">
        <f t="shared" ref="M8:M10" si="0">NETWORKDAYS(K8,L8)</f>
        <v>0</v>
      </c>
      <c r="N8" s="11"/>
    </row>
    <row r="9" spans="2:14" x14ac:dyDescent="0.3">
      <c r="B9" s="62" t="s">
        <v>19</v>
      </c>
      <c r="C9" s="62"/>
      <c r="D9" s="62"/>
      <c r="E9" s="62"/>
      <c r="F9" s="62"/>
      <c r="G9" s="62"/>
      <c r="H9" s="21">
        <f ca="1">WORKDAY(I8,1)</f>
        <v>45533</v>
      </c>
      <c r="I9" s="21">
        <f ca="1">WORKDAY(H9,(J9-1))</f>
        <v>45532</v>
      </c>
      <c r="J9" s="14">
        <v>0</v>
      </c>
      <c r="K9" s="14"/>
      <c r="L9" s="14"/>
      <c r="M9" s="12">
        <f t="shared" si="0"/>
        <v>0</v>
      </c>
      <c r="N9" s="11"/>
    </row>
    <row r="10" spans="2:14" x14ac:dyDescent="0.3">
      <c r="B10" s="62" t="s">
        <v>20</v>
      </c>
      <c r="C10" s="62"/>
      <c r="D10" s="62"/>
      <c r="E10" s="62"/>
      <c r="F10" s="62"/>
      <c r="G10" s="62"/>
      <c r="H10" s="21">
        <f ca="1">WORKDAY(I9,1)</f>
        <v>45533</v>
      </c>
      <c r="I10" s="21">
        <f ca="1">WORKDAY(H10,(J10-1))</f>
        <v>45532</v>
      </c>
      <c r="J10" s="14">
        <v>0</v>
      </c>
      <c r="K10" s="14"/>
      <c r="L10" s="14"/>
      <c r="M10" s="12">
        <f t="shared" si="0"/>
        <v>0</v>
      </c>
      <c r="N10" s="11"/>
    </row>
    <row r="11" spans="2:14" x14ac:dyDescent="0.3">
      <c r="B11" s="63" t="s">
        <v>21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</row>
    <row r="12" spans="2:14" x14ac:dyDescent="0.3">
      <c r="B12" s="62" t="s">
        <v>22</v>
      </c>
      <c r="C12" s="62"/>
      <c r="D12" s="62"/>
      <c r="E12" s="62"/>
      <c r="F12" s="62"/>
      <c r="G12" s="62"/>
      <c r="H12" s="21">
        <f ca="1">WORKDAY(I10,1)</f>
        <v>45533</v>
      </c>
      <c r="I12" s="21">
        <f ca="1">WORKDAY(H12,(J12-1))</f>
        <v>45532</v>
      </c>
      <c r="J12" s="14">
        <v>0</v>
      </c>
      <c r="K12" s="14"/>
      <c r="L12" s="14"/>
      <c r="M12" s="12">
        <f t="shared" ref="M12:M14" si="1">NETWORKDAYS(K12,L12)</f>
        <v>0</v>
      </c>
      <c r="N12" s="11"/>
    </row>
    <row r="13" spans="2:14" x14ac:dyDescent="0.3">
      <c r="B13" s="62" t="s">
        <v>23</v>
      </c>
      <c r="C13" s="62"/>
      <c r="D13" s="62"/>
      <c r="E13" s="62"/>
      <c r="F13" s="62"/>
      <c r="G13" s="62"/>
      <c r="H13" s="21">
        <f ca="1">WORKDAY(I12,1)</f>
        <v>45533</v>
      </c>
      <c r="I13" s="21">
        <f ca="1">WORKDAY(H13,(J13-1))</f>
        <v>45532</v>
      </c>
      <c r="J13" s="14">
        <v>0</v>
      </c>
      <c r="K13" s="14"/>
      <c r="L13" s="14"/>
      <c r="M13" s="12">
        <f t="shared" si="1"/>
        <v>0</v>
      </c>
      <c r="N13" s="11"/>
    </row>
    <row r="14" spans="2:14" x14ac:dyDescent="0.3">
      <c r="B14" s="62" t="s">
        <v>24</v>
      </c>
      <c r="C14" s="62"/>
      <c r="D14" s="62"/>
      <c r="E14" s="62"/>
      <c r="F14" s="62"/>
      <c r="G14" s="62"/>
      <c r="H14" s="21">
        <f ca="1">WORKDAY(I13,1)</f>
        <v>45533</v>
      </c>
      <c r="I14" s="21">
        <f ca="1">WORKDAY(H14,(J14-1))</f>
        <v>45532</v>
      </c>
      <c r="J14" s="14">
        <v>0</v>
      </c>
      <c r="K14" s="14"/>
      <c r="L14" s="14"/>
      <c r="M14" s="12">
        <f t="shared" si="1"/>
        <v>0</v>
      </c>
      <c r="N14" s="11"/>
    </row>
    <row r="15" spans="2:14" x14ac:dyDescent="0.3">
      <c r="B15" s="63" t="s">
        <v>25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</row>
    <row r="16" spans="2:14" x14ac:dyDescent="0.3">
      <c r="B16" s="62" t="s">
        <v>26</v>
      </c>
      <c r="C16" s="62"/>
      <c r="D16" s="62"/>
      <c r="E16" s="62"/>
      <c r="F16" s="62"/>
      <c r="G16" s="62"/>
      <c r="H16" s="21">
        <f ca="1">WORKDAY(I14,1)</f>
        <v>45533</v>
      </c>
      <c r="I16" s="21">
        <f ca="1">WORKDAY(H16,(J16-1))</f>
        <v>45532</v>
      </c>
      <c r="J16" s="14">
        <v>0</v>
      </c>
      <c r="K16" s="14"/>
      <c r="L16" s="14"/>
      <c r="M16" s="12">
        <f t="shared" ref="M16:M18" si="2">NETWORKDAYS(K16,L16)</f>
        <v>0</v>
      </c>
      <c r="N16" s="11"/>
    </row>
    <row r="17" spans="2:14" x14ac:dyDescent="0.3">
      <c r="B17" s="62" t="s">
        <v>27</v>
      </c>
      <c r="C17" s="62"/>
      <c r="D17" s="62"/>
      <c r="E17" s="62"/>
      <c r="F17" s="62"/>
      <c r="G17" s="62"/>
      <c r="H17" s="21">
        <f ca="1">WORKDAY(I16,1)</f>
        <v>45533</v>
      </c>
      <c r="I17" s="21">
        <f ca="1">WORKDAY(H17,(J17-1))</f>
        <v>45532</v>
      </c>
      <c r="J17" s="14">
        <v>0</v>
      </c>
      <c r="K17" s="14"/>
      <c r="L17" s="14"/>
      <c r="M17" s="12">
        <f t="shared" si="2"/>
        <v>0</v>
      </c>
      <c r="N17" s="11"/>
    </row>
    <row r="18" spans="2:14" x14ac:dyDescent="0.3">
      <c r="B18" s="62" t="s">
        <v>28</v>
      </c>
      <c r="C18" s="62"/>
      <c r="D18" s="62"/>
      <c r="E18" s="62"/>
      <c r="F18" s="62"/>
      <c r="G18" s="62"/>
      <c r="H18" s="21">
        <f ca="1">WORKDAY(I17,1)</f>
        <v>45533</v>
      </c>
      <c r="I18" s="21">
        <f ca="1">WORKDAY(H18,(J18-1))</f>
        <v>45532</v>
      </c>
      <c r="J18" s="14">
        <v>0</v>
      </c>
      <c r="K18" s="14"/>
      <c r="L18" s="14"/>
      <c r="M18" s="12">
        <f t="shared" si="2"/>
        <v>0</v>
      </c>
      <c r="N18" s="11"/>
    </row>
    <row r="19" spans="2:14" x14ac:dyDescent="0.3">
      <c r="B19" s="63" t="s">
        <v>29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</row>
    <row r="20" spans="2:14" x14ac:dyDescent="0.3">
      <c r="B20" s="62" t="s">
        <v>30</v>
      </c>
      <c r="C20" s="62"/>
      <c r="D20" s="62"/>
      <c r="E20" s="62"/>
      <c r="F20" s="62"/>
      <c r="G20" s="62"/>
      <c r="H20" s="21">
        <f ca="1">WORKDAY(I18,1)</f>
        <v>45533</v>
      </c>
      <c r="I20" s="21">
        <f ca="1">WORKDAY(H20,(J20-1))</f>
        <v>45532</v>
      </c>
      <c r="J20" s="14">
        <v>0</v>
      </c>
      <c r="K20" s="14"/>
      <c r="L20" s="14"/>
      <c r="M20" s="12">
        <f t="shared" ref="M20:M22" si="3">NETWORKDAYS(K20,L20)</f>
        <v>0</v>
      </c>
      <c r="N20" s="11"/>
    </row>
    <row r="21" spans="2:14" x14ac:dyDescent="0.3">
      <c r="B21" s="62" t="s">
        <v>31</v>
      </c>
      <c r="C21" s="62"/>
      <c r="D21" s="62"/>
      <c r="E21" s="62"/>
      <c r="F21" s="62"/>
      <c r="G21" s="62"/>
      <c r="H21" s="21">
        <f ca="1">WORKDAY(I20,1)</f>
        <v>45533</v>
      </c>
      <c r="I21" s="21">
        <f ca="1">WORKDAY(H21,(J21-1))</f>
        <v>45532</v>
      </c>
      <c r="J21" s="14">
        <v>0</v>
      </c>
      <c r="K21" s="14"/>
      <c r="L21" s="14"/>
      <c r="M21" s="12">
        <f t="shared" si="3"/>
        <v>0</v>
      </c>
      <c r="N21" s="11"/>
    </row>
    <row r="22" spans="2:14" x14ac:dyDescent="0.3">
      <c r="B22" s="62" t="s">
        <v>32</v>
      </c>
      <c r="C22" s="62"/>
      <c r="D22" s="62"/>
      <c r="E22" s="62"/>
      <c r="F22" s="62"/>
      <c r="G22" s="62"/>
      <c r="H22" s="21">
        <f ca="1">WORKDAY(I21,1)</f>
        <v>45533</v>
      </c>
      <c r="I22" s="21">
        <f ca="1">WORKDAY(H22,(J22-1))</f>
        <v>45532</v>
      </c>
      <c r="J22" s="14">
        <v>0</v>
      </c>
      <c r="K22" s="14"/>
      <c r="L22" s="14"/>
      <c r="M22" s="12">
        <f t="shared" si="3"/>
        <v>0</v>
      </c>
      <c r="N22" s="11"/>
    </row>
    <row r="23" spans="2:14" x14ac:dyDescent="0.3">
      <c r="B23" s="63" t="s">
        <v>33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</row>
    <row r="24" spans="2:14" x14ac:dyDescent="0.3">
      <c r="B24" s="62" t="s">
        <v>34</v>
      </c>
      <c r="C24" s="62"/>
      <c r="D24" s="62"/>
      <c r="E24" s="62"/>
      <c r="F24" s="62"/>
      <c r="G24" s="62"/>
      <c r="H24" s="21">
        <f ca="1">WORKDAY(I22,1)</f>
        <v>45533</v>
      </c>
      <c r="I24" s="21">
        <f ca="1">WORKDAY(H24,(J24-1))</f>
        <v>45532</v>
      </c>
      <c r="J24" s="14">
        <v>0</v>
      </c>
      <c r="K24" s="14"/>
      <c r="L24" s="14"/>
      <c r="M24" s="12">
        <f t="shared" ref="M24:M26" si="4">NETWORKDAYS(K24,L24)</f>
        <v>0</v>
      </c>
      <c r="N24" s="11"/>
    </row>
    <row r="25" spans="2:14" x14ac:dyDescent="0.3">
      <c r="B25" s="62" t="s">
        <v>35</v>
      </c>
      <c r="C25" s="62"/>
      <c r="D25" s="62"/>
      <c r="E25" s="62"/>
      <c r="F25" s="62"/>
      <c r="G25" s="62"/>
      <c r="H25" s="21">
        <f ca="1">WORKDAY(I24,1)</f>
        <v>45533</v>
      </c>
      <c r="I25" s="21">
        <f ca="1">WORKDAY(H25,(J25-1))</f>
        <v>45532</v>
      </c>
      <c r="J25" s="14">
        <v>0</v>
      </c>
      <c r="K25" s="14"/>
      <c r="L25" s="14"/>
      <c r="M25" s="12">
        <f t="shared" si="4"/>
        <v>0</v>
      </c>
      <c r="N25" s="11"/>
    </row>
    <row r="26" spans="2:14" x14ac:dyDescent="0.3">
      <c r="B26" s="62" t="s">
        <v>36</v>
      </c>
      <c r="C26" s="62"/>
      <c r="D26" s="62"/>
      <c r="E26" s="62"/>
      <c r="F26" s="62"/>
      <c r="G26" s="62"/>
      <c r="H26" s="21">
        <f ca="1">WORKDAY(I25,1)</f>
        <v>45533</v>
      </c>
      <c r="I26" s="21">
        <f ca="1">WORKDAY(H26,(J26-1))</f>
        <v>45532</v>
      </c>
      <c r="J26" s="14">
        <v>0</v>
      </c>
      <c r="K26" s="14"/>
      <c r="L26" s="14"/>
      <c r="M26" s="12">
        <f t="shared" si="4"/>
        <v>0</v>
      </c>
      <c r="N26" s="11"/>
    </row>
    <row r="27" spans="2:14" x14ac:dyDescent="0.3">
      <c r="B27" s="63" t="s">
        <v>37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2:14" x14ac:dyDescent="0.3">
      <c r="B28" s="62" t="s">
        <v>38</v>
      </c>
      <c r="C28" s="62"/>
      <c r="D28" s="62"/>
      <c r="E28" s="62"/>
      <c r="F28" s="62"/>
      <c r="G28" s="62"/>
      <c r="H28" s="21">
        <f ca="1">WORKDAY(I26,1)</f>
        <v>45533</v>
      </c>
      <c r="I28" s="21">
        <f ca="1">WORKDAY(H28,(J28-1))</f>
        <v>45532</v>
      </c>
      <c r="J28" s="14">
        <v>0</v>
      </c>
      <c r="K28" s="14"/>
      <c r="L28" s="14"/>
      <c r="M28" s="12">
        <f t="shared" ref="M28:M29" si="5">NETWORKDAYS(K28,L28)</f>
        <v>0</v>
      </c>
      <c r="N28" s="11"/>
    </row>
    <row r="29" spans="2:14" x14ac:dyDescent="0.3">
      <c r="B29" s="62" t="s">
        <v>39</v>
      </c>
      <c r="C29" s="62"/>
      <c r="D29" s="62"/>
      <c r="E29" s="62"/>
      <c r="F29" s="62"/>
      <c r="G29" s="62"/>
      <c r="H29" s="21">
        <f ca="1">WORKDAY(I28,1)</f>
        <v>45533</v>
      </c>
      <c r="I29" s="21">
        <f ca="1">WORKDAY(H29,(J29-1))</f>
        <v>45532</v>
      </c>
      <c r="J29" s="14">
        <v>0</v>
      </c>
      <c r="K29" s="14"/>
      <c r="L29" s="14"/>
      <c r="M29" s="12">
        <f t="shared" si="5"/>
        <v>0</v>
      </c>
      <c r="N29" s="11"/>
    </row>
    <row r="30" spans="2:14" x14ac:dyDescent="0.3">
      <c r="B30" s="62" t="s">
        <v>40</v>
      </c>
      <c r="C30" s="62"/>
      <c r="D30" s="62"/>
      <c r="E30" s="62"/>
      <c r="F30" s="62"/>
      <c r="G30" s="62"/>
      <c r="H30" s="21">
        <f ca="1">WORKDAY(I29,1)</f>
        <v>45533</v>
      </c>
      <c r="I30" s="21">
        <f ca="1">WORKDAY(H30,(J30-1))</f>
        <v>45532</v>
      </c>
      <c r="J30" s="14">
        <v>0</v>
      </c>
      <c r="K30" s="14"/>
      <c r="L30" s="14"/>
      <c r="M30" s="12">
        <f t="shared" ref="M30" si="6">NETWORKDAYS(K30,L30)</f>
        <v>0</v>
      </c>
      <c r="N30" s="11"/>
    </row>
  </sheetData>
  <mergeCells count="25">
    <mergeCell ref="B15:N15"/>
    <mergeCell ref="B11:N11"/>
    <mergeCell ref="B19:N19"/>
    <mergeCell ref="B23:N23"/>
    <mergeCell ref="B27:N27"/>
    <mergeCell ref="B26:G26"/>
    <mergeCell ref="B14:G14"/>
    <mergeCell ref="B16:G16"/>
    <mergeCell ref="B17:G17"/>
    <mergeCell ref="B13:G13"/>
    <mergeCell ref="B30:G30"/>
    <mergeCell ref="B28:G28"/>
    <mergeCell ref="B18:G18"/>
    <mergeCell ref="B20:G20"/>
    <mergeCell ref="B21:G21"/>
    <mergeCell ref="B22:G22"/>
    <mergeCell ref="B24:G24"/>
    <mergeCell ref="B25:G25"/>
    <mergeCell ref="B29:G29"/>
    <mergeCell ref="B6:G6"/>
    <mergeCell ref="B8:G8"/>
    <mergeCell ref="B9:G9"/>
    <mergeCell ref="B10:G10"/>
    <mergeCell ref="B12:G12"/>
    <mergeCell ref="B7:N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134CA17-57AF-40E5-A568-3B96C4C21901}">
          <x14:formula1>
            <xm:f>Sheet1!$A$2:$A$6</xm:f>
          </x14:formula1>
          <xm:sqref>N8:N10 N12:N14 N16:N18 N20:N22 N24:N26 N28:N30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AC73-DDFF-4626-9C3F-06A4331F24E7}">
  <dimension ref="B3"/>
  <sheetViews>
    <sheetView showGridLines="0" workbookViewId="0">
      <selection activeCell="S21" sqref="S21"/>
    </sheetView>
  </sheetViews>
  <sheetFormatPr defaultColWidth="8.88671875" defaultRowHeight="14.4" x14ac:dyDescent="0.3"/>
  <sheetData>
    <row r="3" spans="2:2" ht="23.4" x14ac:dyDescent="0.45">
      <c r="B3" s="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E78-B8FD-4608-89A5-83A876EE6B50}">
  <dimension ref="A1:D6"/>
  <sheetViews>
    <sheetView workbookViewId="0">
      <selection activeCell="D5" sqref="D5"/>
    </sheetView>
  </sheetViews>
  <sheetFormatPr defaultColWidth="8.88671875" defaultRowHeight="14.4" x14ac:dyDescent="0.3"/>
  <cols>
    <col min="1" max="1" width="11.109375" bestFit="1" customWidth="1"/>
  </cols>
  <sheetData>
    <row r="1" spans="1:4" x14ac:dyDescent="0.3">
      <c r="A1" t="s">
        <v>42</v>
      </c>
      <c r="D1" t="s">
        <v>43</v>
      </c>
    </row>
    <row r="2" spans="1:4" x14ac:dyDescent="0.3">
      <c r="A2" t="s">
        <v>44</v>
      </c>
      <c r="D2" t="s">
        <v>45</v>
      </c>
    </row>
    <row r="3" spans="1:4" x14ac:dyDescent="0.3">
      <c r="A3" t="s">
        <v>46</v>
      </c>
      <c r="D3" t="s">
        <v>47</v>
      </c>
    </row>
    <row r="4" spans="1:4" x14ac:dyDescent="0.3">
      <c r="A4" t="s">
        <v>48</v>
      </c>
      <c r="D4" t="s">
        <v>49</v>
      </c>
    </row>
    <row r="5" spans="1:4" x14ac:dyDescent="0.3">
      <c r="A5" t="s">
        <v>50</v>
      </c>
    </row>
    <row r="6" spans="1:4" x14ac:dyDescent="0.3">
      <c r="A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14DF-741C-40F3-9F1C-78D4C4CFF1FF}">
  <dimension ref="A2:Y48"/>
  <sheetViews>
    <sheetView showGridLines="0" tabSelected="1" workbookViewId="0">
      <selection activeCell="P30" sqref="P30"/>
    </sheetView>
  </sheetViews>
  <sheetFormatPr defaultColWidth="8.88671875" defaultRowHeight="14.4" x14ac:dyDescent="0.3"/>
  <cols>
    <col min="1" max="1" width="30.5546875" bestFit="1" customWidth="1"/>
    <col min="2" max="3" width="16.109375" customWidth="1"/>
    <col min="4" max="4" width="22.109375" customWidth="1"/>
    <col min="5" max="5" width="57.109375" customWidth="1"/>
    <col min="9" max="9" width="42.109375" customWidth="1"/>
    <col min="10" max="10" width="20.5546875" bestFit="1" customWidth="1"/>
    <col min="11" max="11" width="86.5546875" bestFit="1" customWidth="1"/>
    <col min="12" max="12" width="25.109375" bestFit="1" customWidth="1"/>
    <col min="13" max="13" width="39.44140625" style="41" bestFit="1" customWidth="1"/>
    <col min="14" max="14" width="1.5546875" style="49" customWidth="1"/>
    <col min="15" max="15" width="8.88671875" style="37"/>
    <col min="16" max="16" width="84.109375" bestFit="1" customWidth="1"/>
    <col min="17" max="17" width="103.6640625" bestFit="1" customWidth="1"/>
    <col min="18" max="18" width="84.109375" bestFit="1" customWidth="1"/>
    <col min="19" max="19" width="53.5546875" bestFit="1" customWidth="1"/>
    <col min="20" max="20" width="40.5546875" bestFit="1" customWidth="1"/>
  </cols>
  <sheetData>
    <row r="2" spans="1:20" ht="23.4" x14ac:dyDescent="0.45">
      <c r="A2" s="9" t="s">
        <v>52</v>
      </c>
      <c r="I2" s="9" t="s">
        <v>53</v>
      </c>
    </row>
    <row r="3" spans="1:20" ht="47.4" customHeight="1" x14ac:dyDescent="0.3">
      <c r="A3" s="17" t="s">
        <v>54</v>
      </c>
      <c r="B3" s="17" t="s">
        <v>55</v>
      </c>
      <c r="C3" s="17" t="s">
        <v>132</v>
      </c>
      <c r="D3" s="17" t="s">
        <v>57</v>
      </c>
      <c r="E3" s="17" t="s">
        <v>58</v>
      </c>
      <c r="I3" s="66" t="s">
        <v>237</v>
      </c>
      <c r="O3" s="38" t="s">
        <v>59</v>
      </c>
    </row>
    <row r="4" spans="1:20" ht="28.8" x14ac:dyDescent="0.3">
      <c r="A4" s="30" t="s">
        <v>125</v>
      </c>
      <c r="B4" s="30" t="s">
        <v>47</v>
      </c>
      <c r="C4" s="30" t="s">
        <v>133</v>
      </c>
      <c r="D4" s="30" t="s">
        <v>126</v>
      </c>
      <c r="E4" s="31" t="s">
        <v>142</v>
      </c>
      <c r="I4" s="17" t="s">
        <v>54</v>
      </c>
      <c r="J4" s="17" t="s">
        <v>60</v>
      </c>
      <c r="K4" s="17" t="s">
        <v>61</v>
      </c>
      <c r="L4" s="17" t="s">
        <v>62</v>
      </c>
      <c r="M4" s="42" t="s">
        <v>58</v>
      </c>
      <c r="N4" s="50"/>
      <c r="O4" s="39" t="s">
        <v>54</v>
      </c>
      <c r="P4" s="17" t="s">
        <v>63</v>
      </c>
      <c r="Q4" s="17" t="s">
        <v>206</v>
      </c>
      <c r="R4" s="17" t="s">
        <v>61</v>
      </c>
      <c r="S4" s="17" t="s">
        <v>58</v>
      </c>
      <c r="T4" s="56"/>
    </row>
    <row r="5" spans="1:20" ht="72" x14ac:dyDescent="0.3">
      <c r="A5" s="30" t="s">
        <v>127</v>
      </c>
      <c r="B5" s="30" t="s">
        <v>47</v>
      </c>
      <c r="C5" s="30" t="s">
        <v>133</v>
      </c>
      <c r="D5" s="30" t="s">
        <v>126</v>
      </c>
      <c r="E5" s="31" t="s">
        <v>143</v>
      </c>
      <c r="I5" s="30">
        <v>1</v>
      </c>
      <c r="J5" s="30" t="s">
        <v>64</v>
      </c>
      <c r="K5" s="30" t="s">
        <v>157</v>
      </c>
      <c r="L5" s="30" t="s">
        <v>161</v>
      </c>
      <c r="M5" s="31" t="s">
        <v>179</v>
      </c>
      <c r="N5" s="51"/>
      <c r="O5" s="30">
        <v>1</v>
      </c>
      <c r="P5" s="30" t="s">
        <v>202</v>
      </c>
      <c r="Q5" s="30" t="s">
        <v>236</v>
      </c>
      <c r="R5" s="30" t="s">
        <v>203</v>
      </c>
      <c r="S5" s="48" t="s">
        <v>204</v>
      </c>
    </row>
    <row r="6" spans="1:20" ht="43.2" x14ac:dyDescent="0.3">
      <c r="A6" s="30" t="s">
        <v>128</v>
      </c>
      <c r="B6" s="30" t="s">
        <v>47</v>
      </c>
      <c r="C6" s="30" t="s">
        <v>133</v>
      </c>
      <c r="D6" s="30" t="s">
        <v>126</v>
      </c>
      <c r="E6" s="31" t="s">
        <v>129</v>
      </c>
      <c r="I6" s="30">
        <v>2</v>
      </c>
      <c r="J6" s="30" t="s">
        <v>64</v>
      </c>
      <c r="K6" s="30" t="s">
        <v>158</v>
      </c>
      <c r="L6" s="30" t="s">
        <v>160</v>
      </c>
      <c r="M6" s="31" t="s">
        <v>159</v>
      </c>
      <c r="N6" s="51"/>
      <c r="O6" s="40"/>
    </row>
    <row r="7" spans="1:20" ht="29.4" thickBot="1" x14ac:dyDescent="0.35">
      <c r="A7" s="34" t="s">
        <v>130</v>
      </c>
      <c r="B7" s="34" t="s">
        <v>47</v>
      </c>
      <c r="C7" s="34" t="s">
        <v>133</v>
      </c>
      <c r="D7" s="34" t="s">
        <v>126</v>
      </c>
      <c r="E7" s="35" t="s">
        <v>131</v>
      </c>
      <c r="I7" s="30">
        <v>3</v>
      </c>
      <c r="J7" s="30" t="s">
        <v>64</v>
      </c>
      <c r="K7" s="30" t="s">
        <v>155</v>
      </c>
      <c r="L7" s="30" t="s">
        <v>162</v>
      </c>
      <c r="M7" s="30" t="s">
        <v>178</v>
      </c>
      <c r="N7" s="52"/>
      <c r="O7" s="40"/>
    </row>
    <row r="8" spans="1:20" ht="28.8" x14ac:dyDescent="0.3">
      <c r="A8" s="32" t="s">
        <v>150</v>
      </c>
      <c r="B8" s="32" t="s">
        <v>47</v>
      </c>
      <c r="C8" s="32" t="s">
        <v>134</v>
      </c>
      <c r="D8" s="32" t="s">
        <v>136</v>
      </c>
      <c r="E8" s="33" t="s">
        <v>151</v>
      </c>
      <c r="I8" s="30">
        <v>4</v>
      </c>
      <c r="J8" s="30" t="s">
        <v>64</v>
      </c>
      <c r="K8" s="30" t="s">
        <v>156</v>
      </c>
      <c r="L8" s="30" t="s">
        <v>163</v>
      </c>
      <c r="M8" s="30" t="s">
        <v>177</v>
      </c>
      <c r="N8" s="52"/>
      <c r="O8" s="40"/>
    </row>
    <row r="9" spans="1:20" ht="28.8" x14ac:dyDescent="0.3">
      <c r="A9" s="30" t="s">
        <v>135</v>
      </c>
      <c r="B9" s="30" t="s">
        <v>47</v>
      </c>
      <c r="C9" s="30" t="s">
        <v>134</v>
      </c>
      <c r="D9" s="30" t="s">
        <v>136</v>
      </c>
      <c r="E9" s="30" t="s">
        <v>137</v>
      </c>
      <c r="I9" s="30">
        <v>5</v>
      </c>
      <c r="J9" s="30" t="s">
        <v>64</v>
      </c>
      <c r="K9" s="30" t="s">
        <v>155</v>
      </c>
      <c r="L9" s="31" t="s">
        <v>165</v>
      </c>
      <c r="M9" s="31" t="s">
        <v>176</v>
      </c>
      <c r="N9" s="51"/>
      <c r="O9" s="40"/>
    </row>
    <row r="10" spans="1:20" ht="28.8" x14ac:dyDescent="0.3">
      <c r="A10" s="30" t="s">
        <v>138</v>
      </c>
      <c r="B10" s="30" t="s">
        <v>47</v>
      </c>
      <c r="C10" s="30" t="s">
        <v>134</v>
      </c>
      <c r="D10" s="30" t="s">
        <v>126</v>
      </c>
      <c r="E10" s="30" t="s">
        <v>140</v>
      </c>
      <c r="I10" s="30">
        <v>6</v>
      </c>
      <c r="J10" s="30" t="s">
        <v>64</v>
      </c>
      <c r="K10" s="30" t="s">
        <v>154</v>
      </c>
      <c r="L10" s="30" t="s">
        <v>164</v>
      </c>
      <c r="M10" s="31" t="s">
        <v>175</v>
      </c>
      <c r="N10" s="51"/>
      <c r="O10" s="40"/>
    </row>
    <row r="11" spans="1:20" ht="57.6" x14ac:dyDescent="0.3">
      <c r="A11" s="30" t="s">
        <v>139</v>
      </c>
      <c r="B11" s="30" t="s">
        <v>47</v>
      </c>
      <c r="C11" s="30" t="s">
        <v>134</v>
      </c>
      <c r="D11" s="30" t="s">
        <v>126</v>
      </c>
      <c r="E11" s="31" t="s">
        <v>141</v>
      </c>
      <c r="I11" s="1"/>
      <c r="J11" s="1"/>
      <c r="K11" s="1"/>
      <c r="L11" s="1"/>
      <c r="M11" s="44"/>
      <c r="N11" s="53"/>
      <c r="O11" s="40"/>
    </row>
    <row r="12" spans="1:20" ht="31.2" x14ac:dyDescent="0.3">
      <c r="A12" s="30" t="s">
        <v>144</v>
      </c>
      <c r="B12" s="30" t="s">
        <v>47</v>
      </c>
      <c r="C12" s="30" t="s">
        <v>134</v>
      </c>
      <c r="D12" s="30" t="s">
        <v>126</v>
      </c>
      <c r="E12" s="30" t="s">
        <v>145</v>
      </c>
      <c r="I12" s="66" t="s">
        <v>238</v>
      </c>
      <c r="K12" s="1"/>
      <c r="L12" s="1"/>
      <c r="M12" s="44"/>
      <c r="N12" s="53"/>
      <c r="O12" s="38" t="s">
        <v>59</v>
      </c>
    </row>
    <row r="13" spans="1:20" ht="28.8" x14ac:dyDescent="0.3">
      <c r="A13" s="30" t="s">
        <v>146</v>
      </c>
      <c r="B13" s="30" t="s">
        <v>47</v>
      </c>
      <c r="C13" s="30" t="s">
        <v>134</v>
      </c>
      <c r="D13" s="30" t="s">
        <v>126</v>
      </c>
      <c r="E13" s="31" t="s">
        <v>147</v>
      </c>
      <c r="I13" s="17" t="s">
        <v>54</v>
      </c>
      <c r="J13" s="17" t="s">
        <v>60</v>
      </c>
      <c r="K13" s="17" t="s">
        <v>61</v>
      </c>
      <c r="L13" s="17" t="s">
        <v>62</v>
      </c>
      <c r="M13" s="42" t="s">
        <v>58</v>
      </c>
      <c r="N13" s="50"/>
      <c r="O13" s="39" t="s">
        <v>54</v>
      </c>
      <c r="P13" s="17" t="s">
        <v>63</v>
      </c>
      <c r="Q13" s="17" t="s">
        <v>206</v>
      </c>
      <c r="R13" s="17" t="s">
        <v>61</v>
      </c>
      <c r="S13" s="17" t="s">
        <v>58</v>
      </c>
    </row>
    <row r="14" spans="1:20" ht="72" x14ac:dyDescent="0.3">
      <c r="A14" s="30" t="s">
        <v>148</v>
      </c>
      <c r="B14" s="30" t="s">
        <v>47</v>
      </c>
      <c r="C14" s="30" t="s">
        <v>134</v>
      </c>
      <c r="D14" s="30" t="s">
        <v>126</v>
      </c>
      <c r="E14" s="31" t="s">
        <v>149</v>
      </c>
      <c r="I14" s="30">
        <v>1</v>
      </c>
      <c r="J14" s="30" t="s">
        <v>167</v>
      </c>
      <c r="K14" s="46" t="s">
        <v>168</v>
      </c>
      <c r="L14" s="31" t="s">
        <v>166</v>
      </c>
      <c r="M14" s="31" t="s">
        <v>174</v>
      </c>
      <c r="N14" s="51"/>
      <c r="O14" s="30">
        <v>1</v>
      </c>
      <c r="P14" s="30" t="s">
        <v>201</v>
      </c>
      <c r="Q14" s="30" t="s">
        <v>210</v>
      </c>
      <c r="R14" s="30" t="s">
        <v>201</v>
      </c>
      <c r="S14" s="30" t="s">
        <v>201</v>
      </c>
    </row>
    <row r="15" spans="1:20" ht="28.8" x14ac:dyDescent="0.3">
      <c r="A15" s="30" t="s">
        <v>152</v>
      </c>
      <c r="B15" s="30" t="s">
        <v>47</v>
      </c>
      <c r="C15" s="30" t="s">
        <v>134</v>
      </c>
      <c r="D15" s="30" t="s">
        <v>126</v>
      </c>
      <c r="E15" s="31" t="s">
        <v>153</v>
      </c>
      <c r="O15" s="40"/>
      <c r="P15" s="28"/>
      <c r="Q15" s="28"/>
      <c r="R15" s="28"/>
      <c r="S15" s="29"/>
    </row>
    <row r="16" spans="1:20" ht="43.8" thickBot="1" x14ac:dyDescent="0.35">
      <c r="A16" s="30" t="s">
        <v>212</v>
      </c>
      <c r="B16" s="30" t="s">
        <v>47</v>
      </c>
      <c r="C16" s="34" t="s">
        <v>133</v>
      </c>
      <c r="D16" s="34" t="s">
        <v>126</v>
      </c>
      <c r="E16" s="31" t="s">
        <v>213</v>
      </c>
      <c r="I16" s="66" t="s">
        <v>239</v>
      </c>
      <c r="K16" s="1"/>
      <c r="L16" s="1"/>
      <c r="M16" s="44"/>
      <c r="N16" s="53"/>
      <c r="O16" s="38" t="s">
        <v>59</v>
      </c>
    </row>
    <row r="17" spans="2:25" x14ac:dyDescent="0.3">
      <c r="B17" s="28"/>
      <c r="I17" s="36" t="s">
        <v>54</v>
      </c>
      <c r="J17" s="36" t="s">
        <v>60</v>
      </c>
      <c r="K17" s="36" t="s">
        <v>61</v>
      </c>
      <c r="L17" s="36" t="s">
        <v>62</v>
      </c>
      <c r="M17" s="45" t="s">
        <v>58</v>
      </c>
      <c r="N17" s="54"/>
      <c r="O17" s="39" t="s">
        <v>54</v>
      </c>
      <c r="P17" s="17" t="s">
        <v>63</v>
      </c>
      <c r="Q17" s="17" t="s">
        <v>206</v>
      </c>
      <c r="R17" s="17" t="s">
        <v>61</v>
      </c>
      <c r="S17" s="17" t="s">
        <v>58</v>
      </c>
    </row>
    <row r="18" spans="2:25" ht="72" x14ac:dyDescent="0.3">
      <c r="B18" s="28"/>
      <c r="I18" s="30">
        <v>1</v>
      </c>
      <c r="J18" s="30" t="s">
        <v>171</v>
      </c>
      <c r="K18" s="46" t="s">
        <v>169</v>
      </c>
      <c r="L18" s="31" t="s">
        <v>170</v>
      </c>
      <c r="M18" s="31" t="s">
        <v>173</v>
      </c>
      <c r="N18" s="51"/>
      <c r="O18" s="30">
        <v>1</v>
      </c>
      <c r="P18" s="30" t="s">
        <v>201</v>
      </c>
      <c r="Q18" s="30" t="s">
        <v>211</v>
      </c>
      <c r="R18" s="30" t="s">
        <v>201</v>
      </c>
      <c r="S18" s="30" t="s">
        <v>201</v>
      </c>
    </row>
    <row r="19" spans="2:25" ht="86.4" x14ac:dyDescent="0.3">
      <c r="B19" s="28"/>
      <c r="I19" s="30">
        <v>2</v>
      </c>
      <c r="J19" s="30" t="s">
        <v>171</v>
      </c>
      <c r="K19" s="30" t="s">
        <v>185</v>
      </c>
      <c r="L19" s="31" t="s">
        <v>186</v>
      </c>
      <c r="M19" s="31" t="s">
        <v>173</v>
      </c>
      <c r="N19" s="51"/>
      <c r="O19" s="30">
        <v>2</v>
      </c>
      <c r="P19" s="30" t="s">
        <v>201</v>
      </c>
      <c r="Q19" s="30" t="s">
        <v>211</v>
      </c>
      <c r="R19" s="30" t="s">
        <v>201</v>
      </c>
      <c r="S19" s="30" t="s">
        <v>201</v>
      </c>
    </row>
    <row r="20" spans="2:25" x14ac:dyDescent="0.3">
      <c r="B20" s="28"/>
    </row>
    <row r="21" spans="2:25" ht="31.2" x14ac:dyDescent="0.3">
      <c r="B21" s="28"/>
      <c r="I21" s="66" t="s">
        <v>240</v>
      </c>
      <c r="K21" s="1"/>
      <c r="L21" s="1"/>
      <c r="M21" s="44"/>
      <c r="N21" s="53"/>
      <c r="O21" s="38" t="s">
        <v>59</v>
      </c>
    </row>
    <row r="22" spans="2:25" x14ac:dyDescent="0.3">
      <c r="B22" s="28"/>
      <c r="I22" s="36" t="s">
        <v>54</v>
      </c>
      <c r="J22" s="36" t="s">
        <v>60</v>
      </c>
      <c r="K22" s="36" t="s">
        <v>183</v>
      </c>
      <c r="L22" s="36" t="s">
        <v>62</v>
      </c>
      <c r="M22" s="45" t="s">
        <v>58</v>
      </c>
      <c r="N22" s="54"/>
      <c r="O22" s="39" t="s">
        <v>54</v>
      </c>
      <c r="P22" s="17" t="s">
        <v>63</v>
      </c>
      <c r="Q22" s="17" t="s">
        <v>206</v>
      </c>
      <c r="R22" s="17" t="s">
        <v>61</v>
      </c>
      <c r="S22" s="17" t="s">
        <v>58</v>
      </c>
    </row>
    <row r="23" spans="2:25" ht="86.4" x14ac:dyDescent="0.3">
      <c r="B23" s="28"/>
      <c r="I23" s="30">
        <v>1</v>
      </c>
      <c r="J23" s="30" t="s">
        <v>134</v>
      </c>
      <c r="K23" s="55" t="s">
        <v>205</v>
      </c>
      <c r="L23" s="31" t="s">
        <v>172</v>
      </c>
      <c r="M23" s="31" t="s">
        <v>182</v>
      </c>
      <c r="O23" s="30">
        <v>1</v>
      </c>
      <c r="P23" s="30" t="s">
        <v>197</v>
      </c>
      <c r="Q23" s="30" t="s">
        <v>123</v>
      </c>
      <c r="R23" s="30" t="s">
        <v>199</v>
      </c>
      <c r="S23" s="31" t="s">
        <v>209</v>
      </c>
    </row>
    <row r="24" spans="2:25" ht="72" x14ac:dyDescent="0.3">
      <c r="B24" s="28"/>
      <c r="I24" s="30">
        <v>2</v>
      </c>
      <c r="J24" s="30" t="s">
        <v>134</v>
      </c>
      <c r="K24" s="55" t="s">
        <v>123</v>
      </c>
      <c r="L24" s="31" t="s">
        <v>180</v>
      </c>
      <c r="M24" s="31" t="s">
        <v>181</v>
      </c>
      <c r="N24" s="51"/>
      <c r="O24" s="30">
        <v>2</v>
      </c>
      <c r="P24" s="30" t="s">
        <v>198</v>
      </c>
      <c r="Q24" s="30" t="s">
        <v>123</v>
      </c>
      <c r="R24" s="30" t="s">
        <v>200</v>
      </c>
      <c r="S24" s="31" t="s">
        <v>208</v>
      </c>
      <c r="T24" s="28"/>
      <c r="U24" s="28"/>
      <c r="V24" s="28"/>
      <c r="W24" s="28"/>
      <c r="X24" s="28"/>
      <c r="Y24" s="28"/>
    </row>
    <row r="25" spans="2:25" x14ac:dyDescent="0.3">
      <c r="B25" s="28"/>
      <c r="N25" s="51"/>
    </row>
    <row r="26" spans="2:25" x14ac:dyDescent="0.3">
      <c r="B26" s="28"/>
    </row>
    <row r="27" spans="2:25" x14ac:dyDescent="0.3">
      <c r="B27" s="28"/>
    </row>
    <row r="29" spans="2:25" ht="31.2" x14ac:dyDescent="0.3">
      <c r="I29" s="66" t="s">
        <v>241</v>
      </c>
      <c r="K29" s="1"/>
      <c r="L29" s="1"/>
      <c r="M29" s="44"/>
      <c r="N29" s="53"/>
      <c r="O29" s="38" t="s">
        <v>59</v>
      </c>
    </row>
    <row r="30" spans="2:25" x14ac:dyDescent="0.3">
      <c r="I30" s="36" t="s">
        <v>54</v>
      </c>
      <c r="J30" s="36" t="s">
        <v>60</v>
      </c>
      <c r="K30" s="36" t="s">
        <v>61</v>
      </c>
      <c r="L30" s="36" t="s">
        <v>62</v>
      </c>
      <c r="M30" s="45" t="s">
        <v>58</v>
      </c>
      <c r="N30" s="54"/>
      <c r="O30" s="39" t="s">
        <v>54</v>
      </c>
      <c r="P30" s="17" t="s">
        <v>63</v>
      </c>
      <c r="Q30" s="17" t="s">
        <v>206</v>
      </c>
      <c r="R30" s="17" t="s">
        <v>61</v>
      </c>
      <c r="S30" s="17" t="s">
        <v>58</v>
      </c>
    </row>
    <row r="31" spans="2:25" ht="43.2" x14ac:dyDescent="0.3">
      <c r="I31" s="30">
        <v>1</v>
      </c>
      <c r="J31" s="30" t="s">
        <v>187</v>
      </c>
      <c r="K31" s="47" t="s">
        <v>158</v>
      </c>
      <c r="L31" s="31" t="s">
        <v>188</v>
      </c>
      <c r="M31" s="31" t="s">
        <v>191</v>
      </c>
      <c r="N31" s="51"/>
      <c r="O31" s="30">
        <v>1</v>
      </c>
      <c r="P31" s="30" t="s">
        <v>194</v>
      </c>
      <c r="Q31" s="57" t="s">
        <v>207</v>
      </c>
      <c r="R31" s="30" t="s">
        <v>195</v>
      </c>
      <c r="S31" s="31" t="s">
        <v>196</v>
      </c>
    </row>
    <row r="32" spans="2:25" ht="43.2" x14ac:dyDescent="0.3">
      <c r="I32" s="30">
        <v>2</v>
      </c>
      <c r="J32" s="30" t="s">
        <v>187</v>
      </c>
      <c r="K32" s="30" t="s">
        <v>155</v>
      </c>
      <c r="L32" s="31" t="s">
        <v>189</v>
      </c>
      <c r="M32" s="31" t="s">
        <v>192</v>
      </c>
      <c r="N32" s="51"/>
      <c r="O32" s="40"/>
    </row>
    <row r="33" spans="9:19" ht="28.8" x14ac:dyDescent="0.3">
      <c r="I33" s="30">
        <v>3</v>
      </c>
      <c r="J33" s="30" t="s">
        <v>187</v>
      </c>
      <c r="K33" s="30" t="s">
        <v>156</v>
      </c>
      <c r="L33" s="31" t="s">
        <v>190</v>
      </c>
      <c r="M33" s="31" t="s">
        <v>193</v>
      </c>
      <c r="N33" s="51"/>
      <c r="O33" s="40"/>
    </row>
    <row r="34" spans="9:19" x14ac:dyDescent="0.3">
      <c r="I34" s="28"/>
      <c r="J34" s="28"/>
      <c r="K34" s="28"/>
      <c r="L34" s="29"/>
      <c r="M34" s="43"/>
      <c r="N34" s="52"/>
      <c r="O34" s="40"/>
    </row>
    <row r="35" spans="9:19" x14ac:dyDescent="0.3">
      <c r="I35" s="28"/>
      <c r="J35" s="28"/>
      <c r="K35" s="28"/>
      <c r="L35" s="28"/>
      <c r="M35" s="43"/>
      <c r="N35" s="52"/>
      <c r="O35" s="40"/>
    </row>
    <row r="36" spans="9:19" x14ac:dyDescent="0.3">
      <c r="I36" s="28"/>
      <c r="J36" s="28"/>
      <c r="K36" s="28"/>
      <c r="L36" s="28"/>
      <c r="M36" s="43"/>
      <c r="N36" s="52"/>
      <c r="O36" s="40"/>
    </row>
    <row r="37" spans="9:19" x14ac:dyDescent="0.3">
      <c r="I37" s="28"/>
      <c r="J37" s="28"/>
      <c r="K37" s="28"/>
      <c r="L37" s="28"/>
      <c r="M37" s="43"/>
      <c r="N37" s="52"/>
      <c r="O37" s="40"/>
    </row>
    <row r="39" spans="9:19" ht="15.6" x14ac:dyDescent="0.3">
      <c r="O39" s="58" t="s">
        <v>235</v>
      </c>
      <c r="Q39" s="17" t="s">
        <v>206</v>
      </c>
      <c r="R39" s="17" t="s">
        <v>61</v>
      </c>
      <c r="S39" s="17" t="s">
        <v>58</v>
      </c>
    </row>
    <row r="40" spans="9:19" ht="43.2" x14ac:dyDescent="0.3">
      <c r="O40" s="30">
        <v>1</v>
      </c>
      <c r="P40" s="30" t="s">
        <v>234</v>
      </c>
      <c r="Q40" s="30" t="s">
        <v>214</v>
      </c>
      <c r="R40" s="30" t="s">
        <v>215</v>
      </c>
      <c r="S40" s="31" t="s">
        <v>216</v>
      </c>
    </row>
    <row r="41" spans="9:19" ht="43.2" x14ac:dyDescent="0.3">
      <c r="O41" s="30">
        <v>2</v>
      </c>
      <c r="P41" s="30" t="s">
        <v>234</v>
      </c>
      <c r="Q41" s="30" t="s">
        <v>214</v>
      </c>
      <c r="R41" s="30" t="s">
        <v>217</v>
      </c>
      <c r="S41" s="31" t="s">
        <v>218</v>
      </c>
    </row>
    <row r="42" spans="9:19" x14ac:dyDescent="0.3">
      <c r="O42" s="30">
        <v>3</v>
      </c>
      <c r="P42" s="30" t="s">
        <v>234</v>
      </c>
      <c r="Q42" s="30" t="s">
        <v>219</v>
      </c>
      <c r="R42" s="30" t="s">
        <v>220</v>
      </c>
      <c r="S42" s="31" t="s">
        <v>221</v>
      </c>
    </row>
    <row r="43" spans="9:19" x14ac:dyDescent="0.3">
      <c r="O43" s="30">
        <v>4</v>
      </c>
      <c r="P43" s="30" t="s">
        <v>234</v>
      </c>
      <c r="Q43" s="30" t="s">
        <v>219</v>
      </c>
      <c r="R43" s="30" t="s">
        <v>222</v>
      </c>
      <c r="S43" s="31" t="s">
        <v>223</v>
      </c>
    </row>
    <row r="44" spans="9:19" x14ac:dyDescent="0.3">
      <c r="O44" s="30">
        <v>5</v>
      </c>
      <c r="P44" s="30" t="s">
        <v>234</v>
      </c>
      <c r="Q44" s="30" t="s">
        <v>219</v>
      </c>
      <c r="R44" s="30" t="s">
        <v>224</v>
      </c>
      <c r="S44" s="31" t="s">
        <v>225</v>
      </c>
    </row>
    <row r="45" spans="9:19" x14ac:dyDescent="0.3">
      <c r="O45" s="30">
        <v>6</v>
      </c>
      <c r="P45" s="30" t="s">
        <v>234</v>
      </c>
      <c r="Q45" s="30" t="s">
        <v>219</v>
      </c>
      <c r="R45" s="30" t="s">
        <v>226</v>
      </c>
      <c r="S45" s="31" t="s">
        <v>227</v>
      </c>
    </row>
    <row r="46" spans="9:19" ht="28.8" x14ac:dyDescent="0.3">
      <c r="O46" s="30">
        <v>7</v>
      </c>
      <c r="P46" s="30" t="s">
        <v>234</v>
      </c>
      <c r="Q46" s="30" t="s">
        <v>219</v>
      </c>
      <c r="R46" s="30" t="s">
        <v>228</v>
      </c>
      <c r="S46" s="31" t="s">
        <v>229</v>
      </c>
    </row>
    <row r="47" spans="9:19" x14ac:dyDescent="0.3">
      <c r="O47" s="30">
        <v>8</v>
      </c>
      <c r="P47" s="30" t="s">
        <v>234</v>
      </c>
      <c r="Q47" s="30" t="s">
        <v>219</v>
      </c>
      <c r="R47" s="30" t="s">
        <v>230</v>
      </c>
      <c r="S47" s="31" t="s">
        <v>231</v>
      </c>
    </row>
    <row r="48" spans="9:19" ht="28.8" x14ac:dyDescent="0.3">
      <c r="O48" s="30">
        <v>9</v>
      </c>
      <c r="P48" s="30" t="s">
        <v>234</v>
      </c>
      <c r="Q48" s="30" t="s">
        <v>219</v>
      </c>
      <c r="R48" s="30" t="s">
        <v>232</v>
      </c>
      <c r="S48" s="31" t="s">
        <v>233</v>
      </c>
    </row>
  </sheetData>
  <conditionalFormatting sqref="B4:B27">
    <cfRule type="cellIs" dxfId="2" priority="1" operator="equal">
      <formula>"Needs Discussion"</formula>
    </cfRule>
    <cfRule type="cellIs" dxfId="1" priority="2" operator="equal">
      <formula>"Aligned"</formula>
    </cfRule>
    <cfRule type="cellIs" dxfId="0" priority="3" operator="equal">
      <formula>"Risk"</formula>
    </cfRule>
  </conditionalFormatting>
  <hyperlinks>
    <hyperlink ref="K18" r:id="rId1" xr:uid="{397AC960-3A1A-4D33-98D4-86F6B6D981AC}"/>
    <hyperlink ref="K14" r:id="rId2" xr:uid="{17BC1496-7F43-40D0-A381-553FE8CC4208}"/>
    <hyperlink ref="K23" r:id="rId3" xr:uid="{17FDD817-CE46-46AF-9E25-4DA7A0E36386}"/>
    <hyperlink ref="K24" r:id="rId4" xr:uid="{54611EE2-43AB-4524-B735-E3B916913489}"/>
    <hyperlink ref="Q31" r:id="rId5" xr:uid="{1EF125F5-3219-4B53-9A64-97F91DBE4404}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D019D5C-7251-45E5-A0BB-57A83B5D16B0}">
          <x14:formula1>
            <xm:f>Sheet1!$D$2:$D$4</xm:f>
          </x14:formula1>
          <xm:sqref>B4:B27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66A6-0340-4F87-8089-6580E98A53F0}">
  <dimension ref="B3:I30"/>
  <sheetViews>
    <sheetView showGridLines="0" topLeftCell="A13" zoomScale="80" zoomScaleNormal="80" workbookViewId="0">
      <selection activeCell="I16" sqref="I16"/>
    </sheetView>
  </sheetViews>
  <sheetFormatPr defaultColWidth="8.88671875" defaultRowHeight="14.4" x14ac:dyDescent="0.3"/>
  <sheetData>
    <row r="3" spans="2:2" ht="23.4" x14ac:dyDescent="0.45">
      <c r="B3" s="9" t="s">
        <v>65</v>
      </c>
    </row>
    <row r="30" spans="9:9" x14ac:dyDescent="0.3">
      <c r="I30" t="s">
        <v>184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A12-243E-4370-8AF8-07C6245D3BBA}">
  <dimension ref="B2:H25"/>
  <sheetViews>
    <sheetView workbookViewId="0">
      <selection activeCell="B6" sqref="B6"/>
    </sheetView>
  </sheetViews>
  <sheetFormatPr defaultColWidth="8.88671875" defaultRowHeight="14.4" x14ac:dyDescent="0.3"/>
  <cols>
    <col min="2" max="2" width="77" bestFit="1" customWidth="1"/>
  </cols>
  <sheetData>
    <row r="2" spans="2:2" ht="23.4" x14ac:dyDescent="0.45">
      <c r="B2" s="9" t="s">
        <v>66</v>
      </c>
    </row>
    <row r="3" spans="2:2" ht="23.4" x14ac:dyDescent="0.45">
      <c r="B3" s="9"/>
    </row>
    <row r="5" spans="2:2" ht="23.4" x14ac:dyDescent="0.45">
      <c r="B5" s="9" t="s">
        <v>67</v>
      </c>
    </row>
    <row r="6" spans="2:2" x14ac:dyDescent="0.3">
      <c r="B6" s="27" t="s">
        <v>124</v>
      </c>
    </row>
    <row r="17" spans="2:8" ht="23.4" x14ac:dyDescent="0.45">
      <c r="B17" s="9" t="s">
        <v>68</v>
      </c>
    </row>
    <row r="18" spans="2:8" x14ac:dyDescent="0.3">
      <c r="B18" s="26" t="s">
        <v>123</v>
      </c>
    </row>
    <row r="25" spans="2:8" x14ac:dyDescent="0.3">
      <c r="H25" s="26"/>
    </row>
  </sheetData>
  <hyperlinks>
    <hyperlink ref="B6" r:id="rId1" xr:uid="{E26C9DB2-715A-4E46-8198-BA76F0C90C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F84E-6F86-4F6E-AFF3-E285DFC1BD14}">
  <dimension ref="B2:C25"/>
  <sheetViews>
    <sheetView showGridLines="0" workbookViewId="0">
      <selection activeCell="R17" sqref="R17"/>
    </sheetView>
  </sheetViews>
  <sheetFormatPr defaultColWidth="8.88671875" defaultRowHeight="14.4" x14ac:dyDescent="0.3"/>
  <cols>
    <col min="2" max="2" width="4.109375" customWidth="1"/>
  </cols>
  <sheetData>
    <row r="2" spans="2:3" ht="23.4" x14ac:dyDescent="0.45">
      <c r="B2" s="9" t="s">
        <v>69</v>
      </c>
    </row>
    <row r="3" spans="2:3" x14ac:dyDescent="0.3">
      <c r="B3" s="8" t="s">
        <v>70</v>
      </c>
    </row>
    <row r="4" spans="2:3" x14ac:dyDescent="0.3">
      <c r="C4" t="s">
        <v>71</v>
      </c>
    </row>
    <row r="5" spans="2:3" x14ac:dyDescent="0.3">
      <c r="C5" t="s">
        <v>72</v>
      </c>
    </row>
    <row r="6" spans="2:3" x14ac:dyDescent="0.3">
      <c r="C6" t="s">
        <v>73</v>
      </c>
    </row>
    <row r="7" spans="2:3" x14ac:dyDescent="0.3">
      <c r="C7" t="s">
        <v>74</v>
      </c>
    </row>
    <row r="9" spans="2:3" x14ac:dyDescent="0.3">
      <c r="B9" s="8" t="s">
        <v>75</v>
      </c>
    </row>
    <row r="10" spans="2:3" x14ac:dyDescent="0.3">
      <c r="C10" t="s">
        <v>76</v>
      </c>
    </row>
    <row r="11" spans="2:3" x14ac:dyDescent="0.3">
      <c r="C11" t="s">
        <v>77</v>
      </c>
    </row>
    <row r="12" spans="2:3" x14ac:dyDescent="0.3">
      <c r="C12" t="s">
        <v>78</v>
      </c>
    </row>
    <row r="13" spans="2:3" x14ac:dyDescent="0.3">
      <c r="C13" t="s">
        <v>79</v>
      </c>
    </row>
    <row r="14" spans="2:3" x14ac:dyDescent="0.3">
      <c r="C14" t="s">
        <v>80</v>
      </c>
    </row>
    <row r="15" spans="2:3" x14ac:dyDescent="0.3">
      <c r="C15" t="s">
        <v>81</v>
      </c>
    </row>
    <row r="16" spans="2:3" x14ac:dyDescent="0.3">
      <c r="C16" t="s">
        <v>82</v>
      </c>
    </row>
    <row r="17" spans="2:3" x14ac:dyDescent="0.3">
      <c r="C17" t="s">
        <v>83</v>
      </c>
    </row>
    <row r="18" spans="2:3" x14ac:dyDescent="0.3">
      <c r="C18" t="s">
        <v>84</v>
      </c>
    </row>
    <row r="21" spans="2:3" x14ac:dyDescent="0.3">
      <c r="B21" s="8" t="s">
        <v>85</v>
      </c>
    </row>
    <row r="22" spans="2:3" x14ac:dyDescent="0.3">
      <c r="C22" t="s">
        <v>86</v>
      </c>
    </row>
    <row r="23" spans="2:3" x14ac:dyDescent="0.3">
      <c r="C23" t="s">
        <v>87</v>
      </c>
    </row>
    <row r="24" spans="2:3" x14ac:dyDescent="0.3">
      <c r="C24" t="s">
        <v>88</v>
      </c>
    </row>
    <row r="25" spans="2:3" x14ac:dyDescent="0.3">
      <c r="C25" t="s">
        <v>89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3" name="Check Box 2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7620</xdr:rowOff>
                  </from>
                  <to>
                    <xdr:col>1</xdr:col>
                    <xdr:colOff>236220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4" name="Check Box 3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7620</xdr:rowOff>
                  </from>
                  <to>
                    <xdr:col>1</xdr:col>
                    <xdr:colOff>236220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Check Box 4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7620</xdr:rowOff>
                  </from>
                  <to>
                    <xdr:col>1</xdr:col>
                    <xdr:colOff>236220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Check Box 5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7620</xdr:rowOff>
                  </from>
                  <to>
                    <xdr:col>1</xdr:col>
                    <xdr:colOff>236220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7" name="Check Box 6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7620</xdr:rowOff>
                  </from>
                  <to>
                    <xdr:col>1</xdr:col>
                    <xdr:colOff>236220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8" name="Check Box 7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7620</xdr:rowOff>
                  </from>
                  <to>
                    <xdr:col>1</xdr:col>
                    <xdr:colOff>236220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9" name="Check Box 8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7620</xdr:rowOff>
                  </from>
                  <to>
                    <xdr:col>1</xdr:col>
                    <xdr:colOff>236220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0" name="Check Box 9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7620</xdr:rowOff>
                  </from>
                  <to>
                    <xdr:col>1</xdr:col>
                    <xdr:colOff>236220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1" name="Check Box 10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7620</xdr:rowOff>
                  </from>
                  <to>
                    <xdr:col>1</xdr:col>
                    <xdr:colOff>236220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2" name="Check Box 11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7620</xdr:rowOff>
                  </from>
                  <to>
                    <xdr:col>1</xdr:col>
                    <xdr:colOff>236220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3" name="Check Box 12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7620</xdr:rowOff>
                  </from>
                  <to>
                    <xdr:col>1</xdr:col>
                    <xdr:colOff>236220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4" name="Check Box 13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7620</xdr:rowOff>
                  </from>
                  <to>
                    <xdr:col>1</xdr:col>
                    <xdr:colOff>236220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5" name="Check Box 14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7620</xdr:rowOff>
                  </from>
                  <to>
                    <xdr:col>1</xdr:col>
                    <xdr:colOff>236220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6" name="Check Box 15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7620</xdr:rowOff>
                  </from>
                  <to>
                    <xdr:col>1</xdr:col>
                    <xdr:colOff>236220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7" name="Check Box 16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7620</xdr:rowOff>
                  </from>
                  <to>
                    <xdr:col>1</xdr:col>
                    <xdr:colOff>236220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8" name="Check Box 17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7620</xdr:rowOff>
                  </from>
                  <to>
                    <xdr:col>1</xdr:col>
                    <xdr:colOff>236220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9" name="Check Box 18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7620</xdr:rowOff>
                  </from>
                  <to>
                    <xdr:col>1</xdr:col>
                    <xdr:colOff>236220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0" name="Check Box 19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7620</xdr:rowOff>
                  </from>
                  <to>
                    <xdr:col>1</xdr:col>
                    <xdr:colOff>236220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1" name="Check Box 20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7620</xdr:rowOff>
                  </from>
                  <to>
                    <xdr:col>1</xdr:col>
                    <xdr:colOff>236220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2" name="Check Box 21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7620</xdr:rowOff>
                  </from>
                  <to>
                    <xdr:col>1</xdr:col>
                    <xdr:colOff>236220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3" name="Check Box 22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7620</xdr:rowOff>
                  </from>
                  <to>
                    <xdr:col>1</xdr:col>
                    <xdr:colOff>236220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4" name="Check Box 23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7620</xdr:rowOff>
                  </from>
                  <to>
                    <xdr:col>1</xdr:col>
                    <xdr:colOff>236220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5" name="Check Box 24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7620</xdr:rowOff>
                  </from>
                  <to>
                    <xdr:col>1</xdr:col>
                    <xdr:colOff>236220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6" name="Check Box 25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7620</xdr:rowOff>
                  </from>
                  <to>
                    <xdr:col>1</xdr:col>
                    <xdr:colOff>236220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7" name="Check Box 26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7620</xdr:rowOff>
                  </from>
                  <to>
                    <xdr:col>1</xdr:col>
                    <xdr:colOff>236220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8" name="Check Box 27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7620</xdr:rowOff>
                  </from>
                  <to>
                    <xdr:col>1</xdr:col>
                    <xdr:colOff>236220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9" name="Check Box 28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7620</xdr:rowOff>
                  </from>
                  <to>
                    <xdr:col>1</xdr:col>
                    <xdr:colOff>236220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012-B615-4AB0-94A5-5E1CC71B62A0}">
  <dimension ref="A2:I20"/>
  <sheetViews>
    <sheetView workbookViewId="0">
      <selection activeCell="B20" sqref="B20"/>
    </sheetView>
  </sheetViews>
  <sheetFormatPr defaultColWidth="8.88671875" defaultRowHeight="14.4" x14ac:dyDescent="0.3"/>
  <cols>
    <col min="1" max="1" width="14.6640625" bestFit="1" customWidth="1"/>
    <col min="2" max="2" width="21.33203125" customWidth="1"/>
    <col min="3" max="3" width="79.109375" bestFit="1" customWidth="1"/>
    <col min="4" max="4" width="11.6640625" bestFit="1" customWidth="1"/>
    <col min="5" max="5" width="15" bestFit="1" customWidth="1"/>
    <col min="6" max="6" width="11.88671875" bestFit="1" customWidth="1"/>
    <col min="7" max="7" width="15.109375" bestFit="1" customWidth="1"/>
    <col min="8" max="8" width="10.6640625" customWidth="1"/>
    <col min="9" max="9" width="33.109375" customWidth="1"/>
  </cols>
  <sheetData>
    <row r="2" spans="1:9" ht="23.4" x14ac:dyDescent="0.45">
      <c r="B2" s="9" t="s">
        <v>90</v>
      </c>
    </row>
    <row r="4" spans="1:9" ht="15.6" x14ac:dyDescent="0.3">
      <c r="A4" s="20" t="s">
        <v>91</v>
      </c>
      <c r="B4" s="20" t="s">
        <v>92</v>
      </c>
      <c r="C4" s="20" t="s">
        <v>58</v>
      </c>
      <c r="D4" s="24" t="s">
        <v>93</v>
      </c>
      <c r="E4" s="24" t="s">
        <v>94</v>
      </c>
      <c r="F4" s="23" t="s">
        <v>95</v>
      </c>
      <c r="G4" s="23" t="s">
        <v>96</v>
      </c>
      <c r="H4" s="23" t="s">
        <v>97</v>
      </c>
      <c r="I4" s="23" t="s">
        <v>98</v>
      </c>
    </row>
    <row r="5" spans="1:9" x14ac:dyDescent="0.3">
      <c r="A5" t="s">
        <v>99</v>
      </c>
    </row>
    <row r="6" spans="1:9" x14ac:dyDescent="0.3">
      <c r="A6">
        <v>1.1000000000000001</v>
      </c>
      <c r="B6" t="s">
        <v>100</v>
      </c>
      <c r="C6" t="s">
        <v>101</v>
      </c>
    </row>
    <row r="7" spans="1:9" x14ac:dyDescent="0.3">
      <c r="A7">
        <v>1.2</v>
      </c>
      <c r="B7" t="s">
        <v>102</v>
      </c>
      <c r="C7" t="s">
        <v>103</v>
      </c>
    </row>
    <row r="8" spans="1:9" x14ac:dyDescent="0.3">
      <c r="A8">
        <v>1.3</v>
      </c>
      <c r="B8" t="s">
        <v>104</v>
      </c>
      <c r="C8" t="s">
        <v>105</v>
      </c>
    </row>
    <row r="9" spans="1:9" x14ac:dyDescent="0.3">
      <c r="A9">
        <v>1.4</v>
      </c>
      <c r="B9" t="s">
        <v>56</v>
      </c>
      <c r="C9" t="s">
        <v>106</v>
      </c>
    </row>
    <row r="10" spans="1:9" x14ac:dyDescent="0.3">
      <c r="A10">
        <v>1.5</v>
      </c>
      <c r="B10" t="s">
        <v>107</v>
      </c>
      <c r="C10" t="s">
        <v>108</v>
      </c>
    </row>
    <row r="11" spans="1:9" x14ac:dyDescent="0.3">
      <c r="A11">
        <v>1.6</v>
      </c>
      <c r="B11" t="s">
        <v>107</v>
      </c>
      <c r="C11" t="s">
        <v>109</v>
      </c>
    </row>
    <row r="13" spans="1:9" x14ac:dyDescent="0.3">
      <c r="A13" t="s">
        <v>110</v>
      </c>
    </row>
    <row r="14" spans="1:9" x14ac:dyDescent="0.3">
      <c r="A14">
        <v>2.1</v>
      </c>
      <c r="B14" t="s">
        <v>111</v>
      </c>
      <c r="C14" t="s">
        <v>112</v>
      </c>
    </row>
    <row r="15" spans="1:9" x14ac:dyDescent="0.3">
      <c r="A15">
        <v>2.2000000000000002</v>
      </c>
      <c r="B15" t="s">
        <v>113</v>
      </c>
      <c r="C15" t="s">
        <v>114</v>
      </c>
    </row>
    <row r="16" spans="1:9" x14ac:dyDescent="0.3">
      <c r="A16">
        <v>2.2999999999999998</v>
      </c>
      <c r="B16" t="s">
        <v>115</v>
      </c>
      <c r="C16" t="s">
        <v>116</v>
      </c>
    </row>
    <row r="17" spans="1:3" x14ac:dyDescent="0.3">
      <c r="A17">
        <v>2.4</v>
      </c>
      <c r="B17" t="s">
        <v>117</v>
      </c>
      <c r="C17" t="s">
        <v>118</v>
      </c>
    </row>
    <row r="19" spans="1:3" x14ac:dyDescent="0.3">
      <c r="A19" t="s">
        <v>119</v>
      </c>
    </row>
    <row r="20" spans="1:3" x14ac:dyDescent="0.3">
      <c r="A20">
        <v>3.1</v>
      </c>
      <c r="B20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492e40-5cfa-4233-94a6-654fb5ff1d9f">
      <Terms xmlns="http://schemas.microsoft.com/office/infopath/2007/PartnerControls"/>
    </lcf76f155ced4ddcb4097134ff3c332f>
    <TaxCatchAll xmlns="5c801c27-1a67-42b9-b7e9-5cda40cc31e5" xsi:nil="true"/>
    <SharedWithUsers xmlns="9632185d-2dd8-428b-8414-a80c25a468f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17AEB065FAF44ABC5E6D222F4D039" ma:contentTypeVersion="18" ma:contentTypeDescription="Create a new document." ma:contentTypeScope="" ma:versionID="1cea79e8908ea82179197b1883cff9fd">
  <xsd:schema xmlns:xsd="http://www.w3.org/2001/XMLSchema" xmlns:xs="http://www.w3.org/2001/XMLSchema" xmlns:p="http://schemas.microsoft.com/office/2006/metadata/properties" xmlns:ns2="5c801c27-1a67-42b9-b7e9-5cda40cc31e5" xmlns:ns3="38492e40-5cfa-4233-94a6-654fb5ff1d9f" xmlns:ns4="9632185d-2dd8-428b-8414-a80c25a468fc" targetNamespace="http://schemas.microsoft.com/office/2006/metadata/properties" ma:root="true" ma:fieldsID="cf755d0ba657ecec11d5b076791b5ec5" ns2:_="" ns3:_="" ns4:_="">
    <xsd:import namespace="5c801c27-1a67-42b9-b7e9-5cda40cc31e5"/>
    <xsd:import namespace="38492e40-5cfa-4233-94a6-654fb5ff1d9f"/>
    <xsd:import namespace="9632185d-2dd8-428b-8414-a80c25a468f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acaf3d1d-f40b-4ce6-bbda-2e1938ca3419}" ma:internalName="TaxCatchAll" ma:showField="CatchAllData" ma:web="9632185d-2dd8-428b-8414-a80c25a46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acaf3d1d-f40b-4ce6-bbda-2e1938ca3419}" ma:internalName="TaxCatchAllLabel" ma:readOnly="true" ma:showField="CatchAllDataLabel" ma:web="9632185d-2dd8-428b-8414-a80c25a46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2e40-5cfa-4233-94a6-654fb5ff1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2185d-2dd8-428b-8414-a80c25a468f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54370-8F7E-4008-A5C5-4CFC78FE9384}">
  <ds:schemaRefs>
    <ds:schemaRef ds:uri="9632185d-2dd8-428b-8414-a80c25a468fc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8492e40-5cfa-4233-94a6-654fb5ff1d9f"/>
    <ds:schemaRef ds:uri="5c801c27-1a67-42b9-b7e9-5cda40cc31e5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48BD14-96E9-4659-8622-9FB1939809A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1B16A50-52B8-48E0-A814-F838FCEF7B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23A22C5-54A2-4A0F-94D3-CEB210F63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01c27-1a67-42b9-b7e9-5cda40cc31e5"/>
    <ds:schemaRef ds:uri="38492e40-5cfa-4233-94a6-654fb5ff1d9f"/>
    <ds:schemaRef ds:uri="9632185d-2dd8-428b-8414-a80c25a46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Overview</vt:lpstr>
      <vt:lpstr>Timeline</vt:lpstr>
      <vt:lpstr>Wireframe</vt:lpstr>
      <vt:lpstr>Sheet1</vt:lpstr>
      <vt:lpstr>Data and Assumptions</vt:lpstr>
      <vt:lpstr>Data Flow</vt:lpstr>
      <vt:lpstr>Code &amp; Resources</vt:lpstr>
      <vt:lpstr>Unit Test Checklist</vt:lpstr>
      <vt:lpstr>UAT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Parra, Carlos</dc:creator>
  <cp:keywords/>
  <dc:description/>
  <cp:lastModifiedBy>Waite, Robby T</cp:lastModifiedBy>
  <cp:revision/>
  <dcterms:created xsi:type="dcterms:W3CDTF">2024-05-29T16:45:56Z</dcterms:created>
  <dcterms:modified xsi:type="dcterms:W3CDTF">2024-08-28T13:33:30Z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0x010100D8D17AEB065FAF44ABC5E6D222F4D039</vt:lpwstr>
  </property>
  <property fmtid="{D5CDD505-2E9C-101B-9397-08002B2CF9AE}" pid="3" name="Order">
    <vt:r8>115600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