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5600" windowHeight="14080" tabRatio="500"/>
  </bookViews>
  <sheets>
    <sheet name="Sheet2" sheetId="2" r:id="rId1"/>
    <sheet name="Sheet1" sheetId="4" r:id="rId2"/>
    <sheet name="Sheet3" sheetId="3" r:id="rId3"/>
  </sheets>
  <definedNames>
    <definedName name="_xlnm._FilterDatabase" localSheetId="1" hidden="1">Sheet1!$C$1:$C$54</definedName>
    <definedName name="_xlnm._FilterDatabase" localSheetId="0" hidden="1">Sheet2!$F$1:$F$54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27" i="3" l="1"/>
  <c r="B26" i="3"/>
  <c r="B25" i="3"/>
  <c r="B24" i="3"/>
  <c r="B22" i="3"/>
  <c r="B23" i="3"/>
  <c r="B21" i="3"/>
  <c r="B20" i="3"/>
  <c r="B19" i="3"/>
  <c r="B15" i="3"/>
  <c r="B14" i="3"/>
  <c r="B13" i="3"/>
  <c r="B12" i="3"/>
  <c r="B1" i="3"/>
  <c r="B2" i="3"/>
  <c r="B3" i="3"/>
  <c r="B4" i="3"/>
  <c r="B5" i="3"/>
  <c r="B6" i="3"/>
  <c r="B7" i="3"/>
  <c r="B8" i="3"/>
</calcChain>
</file>

<file path=xl/comments1.xml><?xml version="1.0" encoding="utf-8"?>
<comments xmlns="http://schemas.openxmlformats.org/spreadsheetml/2006/main">
  <authors>
    <author>Ryan Watson</author>
  </authors>
  <commentList>
    <comment ref="B2" authorId="0">
      <text>
        <r>
          <rPr>
            <b/>
            <sz val="9"/>
            <color indexed="81"/>
            <rFont val="Calibri"/>
            <family val="2"/>
          </rPr>
          <t>Ryan Watson:</t>
        </r>
        <r>
          <rPr>
            <sz val="9"/>
            <color indexed="81"/>
            <rFont val="Calibri"/>
            <family val="2"/>
          </rPr>
          <t xml:space="preserve">
TSAT is a dual mission using the GlobalStar satellite communication modem to demonstrate a reliable and global nanosat network and a Space Weather bus design consisting of a plasma probe, 3-axis magnetometer, and 3 ultraviolet photodiodes.</t>
        </r>
      </text>
    </comment>
    <comment ref="L2" authorId="0">
      <text>
        <r>
          <rPr>
            <b/>
            <sz val="9"/>
            <color indexed="81"/>
            <rFont val="Calibri"/>
            <family val="2"/>
          </rPr>
          <t>Ryan Watson:</t>
        </r>
        <r>
          <rPr>
            <sz val="9"/>
            <color indexed="81"/>
            <rFont val="Calibri"/>
            <family val="2"/>
          </rPr>
          <t xml:space="preserve">
650 km, Polar</t>
        </r>
      </text>
    </comment>
    <comment ref="S2" authorId="0">
      <text>
        <r>
          <rPr>
            <b/>
            <sz val="9"/>
            <color indexed="81"/>
            <rFont val="Calibri"/>
            <family val="2"/>
          </rPr>
          <t>Ryan Watson:</t>
        </r>
        <r>
          <rPr>
            <sz val="9"/>
            <color indexed="81"/>
            <rFont val="Calibri"/>
            <family val="2"/>
          </rPr>
          <t xml:space="preserve">
Langmuir probe</t>
        </r>
      </text>
    </comment>
    <comment ref="B3" authorId="0">
      <text>
        <r>
          <rPr>
            <b/>
            <sz val="9"/>
            <color indexed="81"/>
            <rFont val="Calibri"/>
            <family val="2"/>
          </rPr>
          <t>Ryan Watson:</t>
        </r>
        <r>
          <rPr>
            <sz val="9"/>
            <color indexed="81"/>
            <rFont val="Calibri"/>
            <family val="2"/>
          </rPr>
          <t xml:space="preserve">
To determine if there were any ultra low frequency (ULF) magnetic signals, associated with large earthquakes, that could be detected using a satellite-based induction magnetometer flying in low earth orbit (LEO).</t>
        </r>
      </text>
    </comment>
    <comment ref="L3" authorId="0">
      <text>
        <r>
          <rPr>
            <b/>
            <sz val="9"/>
            <color indexed="81"/>
            <rFont val="Calibri"/>
            <family val="2"/>
          </rPr>
          <t>Ryan Watson:</t>
        </r>
        <r>
          <rPr>
            <sz val="9"/>
            <color indexed="81"/>
            <rFont val="Calibri"/>
            <family val="2"/>
          </rPr>
          <t xml:space="preserve">
819 km x 932 km, 98.7 deg</t>
        </r>
      </text>
    </comment>
    <comment ref="O3" authorId="0">
      <text>
        <r>
          <rPr>
            <b/>
            <sz val="9"/>
            <color indexed="81"/>
            <rFont val="Calibri"/>
            <family val="2"/>
          </rPr>
          <t>Ryan Watson:</t>
        </r>
        <r>
          <rPr>
            <sz val="9"/>
            <color indexed="81"/>
            <rFont val="Calibri"/>
            <family val="2"/>
          </rPr>
          <t xml:space="preserve">
436.675 MHz Uplink &amp; Downlink</t>
        </r>
      </text>
    </comment>
    <comment ref="B4"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4" authorId="0">
      <text>
        <r>
          <rPr>
            <b/>
            <sz val="9"/>
            <color indexed="81"/>
            <rFont val="Calibri"/>
            <family val="2"/>
          </rPr>
          <t>Ryan Watson:</t>
        </r>
        <r>
          <rPr>
            <sz val="9"/>
            <color indexed="81"/>
            <rFont val="Calibri"/>
            <family val="2"/>
          </rPr>
          <t xml:space="preserve">
"similar to CP-3"</t>
        </r>
      </text>
    </comment>
    <comment ref="B5"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5" authorId="0">
      <text>
        <r>
          <rPr>
            <b/>
            <sz val="9"/>
            <color indexed="81"/>
            <rFont val="Calibri"/>
            <family val="2"/>
          </rPr>
          <t>Ryan Watson:</t>
        </r>
        <r>
          <rPr>
            <sz val="9"/>
            <color indexed="81"/>
            <rFont val="Calibri"/>
            <family val="2"/>
          </rPr>
          <t xml:space="preserve">
"similar to CP-3"</t>
        </r>
      </text>
    </comment>
    <comment ref="B6" authorId="0">
      <text>
        <r>
          <rPr>
            <b/>
            <sz val="9"/>
            <color indexed="81"/>
            <rFont val="Calibri"/>
            <family val="2"/>
          </rPr>
          <t>Ryan Watson:</t>
        </r>
        <r>
          <rPr>
            <sz val="9"/>
            <color indexed="81"/>
            <rFont val="Calibri"/>
            <family val="2"/>
          </rPr>
          <t xml:space="preserve">
To measure oxygen airglow emissions from the Earth’s mesosphere</t>
        </r>
      </text>
    </comment>
    <comment ref="L6" authorId="0">
      <text>
        <r>
          <rPr>
            <b/>
            <sz val="9"/>
            <color indexed="81"/>
            <rFont val="Calibri"/>
            <family val="2"/>
          </rPr>
          <t>Ryan Watson:</t>
        </r>
        <r>
          <rPr>
            <sz val="9"/>
            <color indexed="81"/>
            <rFont val="Calibri"/>
            <family val="2"/>
          </rPr>
          <t xml:space="preserve">
500 km circular orbit, 40.5 deg</t>
        </r>
      </text>
    </comment>
    <comment ref="N6" authorId="0">
      <text>
        <r>
          <rPr>
            <b/>
            <sz val="9"/>
            <color indexed="81"/>
            <rFont val="Calibri"/>
            <family val="2"/>
          </rPr>
          <t>Ryan Watson:</t>
        </r>
        <r>
          <rPr>
            <sz val="9"/>
            <color indexed="81"/>
            <rFont val="Calibri"/>
            <family val="2"/>
          </rPr>
          <t xml:space="preserve">
(Small Integrated Datalogger)</t>
        </r>
      </text>
    </comment>
    <comment ref="S6" authorId="0">
      <text>
        <r>
          <rPr>
            <b/>
            <sz val="9"/>
            <color indexed="81"/>
            <rFont val="Calibri"/>
            <family val="2"/>
          </rPr>
          <t>Ryan Watson:</t>
        </r>
        <r>
          <rPr>
            <sz val="9"/>
            <color indexed="81"/>
            <rFont val="Calibri"/>
            <family val="2"/>
          </rPr>
          <t xml:space="preserve">
Photomultiplier Tube (PMT), CMOS Camera, Experimental Micro-Vacuum Arc Thrusters</t>
        </r>
      </text>
    </comment>
    <comment ref="B7" authorId="0">
      <text>
        <r>
          <rPr>
            <b/>
            <sz val="9"/>
            <color indexed="81"/>
            <rFont val="Calibri"/>
            <family val="2"/>
          </rPr>
          <t>Ryan Watson:</t>
        </r>
        <r>
          <rPr>
            <sz val="9"/>
            <color indexed="81"/>
            <rFont val="Calibri"/>
            <family val="2"/>
          </rPr>
          <t xml:space="preserve">
To take measurements of the Van Allen Radiation Belt.</t>
        </r>
      </text>
    </comment>
    <comment ref="O7" authorId="0">
      <text>
        <r>
          <rPr>
            <b/>
            <sz val="9"/>
            <color indexed="81"/>
            <rFont val="Calibri"/>
            <family val="2"/>
          </rPr>
          <t>Ryan Watson:</t>
        </r>
        <r>
          <rPr>
            <sz val="9"/>
            <color indexed="81"/>
            <rFont val="Calibri"/>
            <family val="2"/>
          </rPr>
          <t xml:space="preserve">
145MHz downlink/430MHz uplink.
     Used on-site student developed ground station.
     Modified COTS hand-held transceiver (Yaesu VX-1)</t>
        </r>
      </text>
    </comment>
    <comment ref="L8" authorId="0">
      <text>
        <r>
          <rPr>
            <b/>
            <sz val="9"/>
            <color indexed="81"/>
            <rFont val="Calibri"/>
            <family val="2"/>
          </rPr>
          <t>Ryan Watson:</t>
        </r>
        <r>
          <rPr>
            <sz val="9"/>
            <color indexed="81"/>
            <rFont val="Calibri"/>
            <family val="2"/>
          </rPr>
          <t xml:space="preserve">
410 km x 410 km, 40 deg</t>
        </r>
      </text>
    </comment>
    <comment ref="O8" authorId="0">
      <text>
        <r>
          <rPr>
            <b/>
            <sz val="9"/>
            <color indexed="81"/>
            <rFont val="Calibri"/>
            <family val="2"/>
          </rPr>
          <t>Ryan Watson:</t>
        </r>
        <r>
          <rPr>
            <sz val="9"/>
            <color indexed="81"/>
            <rFont val="Calibri"/>
            <family val="2"/>
          </rPr>
          <t xml:space="preserve">
2.4 GHz Microhard plus ham beacon, stanford 12 meter dish</t>
        </r>
      </text>
    </comment>
    <comment ref="B9"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9" authorId="0">
      <text>
        <r>
          <rPr>
            <b/>
            <sz val="9"/>
            <color indexed="81"/>
            <rFont val="Calibri"/>
            <family val="2"/>
          </rPr>
          <t>Ryan Watson:</t>
        </r>
        <r>
          <rPr>
            <sz val="9"/>
            <color indexed="81"/>
            <rFont val="Calibri"/>
            <family val="2"/>
          </rPr>
          <t xml:space="preserve">
436.845 MHz, UHF uplink/downlink, CC1000 transceiver on board, standard amateur radio equipment on the ground</t>
        </r>
      </text>
    </comment>
    <comment ref="B10"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0" authorId="0">
      <text>
        <r>
          <rPr>
            <b/>
            <sz val="9"/>
            <color indexed="81"/>
            <rFont val="Calibri"/>
            <family val="2"/>
          </rPr>
          <t>Ryan Watson:</t>
        </r>
        <r>
          <rPr>
            <sz val="9"/>
            <color indexed="81"/>
            <rFont val="Calibri"/>
            <family val="2"/>
          </rPr>
          <t xml:space="preserve">
437.325 MHz, UHF uplink/downlink, CC1000 transceiver on board, standard amateur radio equipment on the ground</t>
        </r>
      </text>
    </comment>
    <comment ref="B11" authorId="0">
      <text>
        <r>
          <rPr>
            <b/>
            <sz val="9"/>
            <color indexed="81"/>
            <rFont val="Calibri"/>
            <family val="2"/>
          </rPr>
          <t>Ryan Watson:</t>
        </r>
        <r>
          <rPr>
            <sz val="9"/>
            <color indexed="81"/>
            <rFont val="Calibri"/>
            <family val="2"/>
          </rPr>
          <t xml:space="preserve">
To obtain data on tether performance, survivability, and dynamics.</t>
        </r>
      </text>
    </comment>
    <comment ref="L11" authorId="0">
      <text>
        <r>
          <rPr>
            <b/>
            <sz val="9"/>
            <color indexed="81"/>
            <rFont val="Calibri"/>
            <family val="2"/>
          </rPr>
          <t>Ryan Watson:</t>
        </r>
        <r>
          <rPr>
            <sz val="9"/>
            <color indexed="81"/>
            <rFont val="Calibri"/>
            <family val="2"/>
          </rPr>
          <t xml:space="preserve">
98°, 647 x 782 km orbit</t>
        </r>
      </text>
    </comment>
    <comment ref="B12"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2" authorId="0">
      <text>
        <r>
          <rPr>
            <b/>
            <sz val="9"/>
            <color indexed="81"/>
            <rFont val="Calibri"/>
            <family val="2"/>
          </rPr>
          <t>Ryan Watson:</t>
        </r>
        <r>
          <rPr>
            <sz val="9"/>
            <color indexed="81"/>
            <rFont val="Calibri"/>
            <family val="2"/>
          </rPr>
          <t xml:space="preserve">
437.365 MHz, UHF uplink/downlink, CC1000 transceiver on board, standard amateur radio equipment on the ground</t>
        </r>
      </text>
    </comment>
    <comment ref="B13" authorId="0">
      <text>
        <r>
          <rPr>
            <b/>
            <sz val="9"/>
            <color indexed="81"/>
            <rFont val="Calibri"/>
            <family val="2"/>
          </rPr>
          <t>Ryan Watson:</t>
        </r>
        <r>
          <rPr>
            <sz val="9"/>
            <color indexed="81"/>
            <rFont val="Calibri"/>
            <family val="2"/>
          </rPr>
          <t xml:space="preserve">
To study large plasma formations in the ionosphere.</t>
        </r>
      </text>
    </comment>
    <comment ref="L13" authorId="0">
      <text>
        <r>
          <rPr>
            <b/>
            <sz val="9"/>
            <color indexed="81"/>
            <rFont val="Calibri"/>
            <family val="2"/>
          </rPr>
          <t>Ryan Watson:</t>
        </r>
        <r>
          <rPr>
            <sz val="9"/>
            <color indexed="81"/>
            <rFont val="Calibri"/>
            <family val="2"/>
          </rPr>
          <t xml:space="preserve">
650 km circular orbit, 72 deg</t>
        </r>
      </text>
    </comment>
    <comment ref="O14" author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B15" authorId="0">
      <text>
        <r>
          <rPr>
            <b/>
            <sz val="9"/>
            <color indexed="81"/>
            <rFont val="Calibri"/>
            <family val="2"/>
          </rPr>
          <t>Ryan Watson:</t>
        </r>
        <r>
          <rPr>
            <sz val="9"/>
            <color indexed="81"/>
            <rFont val="Calibri"/>
            <family val="2"/>
          </rPr>
          <t xml:space="preserve">
To measure the intensity and variability of energetic electrons in LEO (Low Earth Orbit).</t>
        </r>
      </text>
    </comment>
    <comment ref="L15" authorId="0">
      <text>
        <r>
          <rPr>
            <b/>
            <sz val="9"/>
            <color indexed="81"/>
            <rFont val="Calibri"/>
            <family val="2"/>
          </rPr>
          <t>Ryan Watson:</t>
        </r>
        <r>
          <rPr>
            <sz val="9"/>
            <color indexed="81"/>
            <rFont val="Calibri"/>
            <family val="2"/>
          </rPr>
          <t xml:space="preserve">
824 km x 350 km sun synchronous, 98.7 deg</t>
        </r>
      </text>
    </comment>
    <comment ref="O15" authorId="0">
      <text>
        <r>
          <rPr>
            <b/>
            <sz val="9"/>
            <color indexed="81"/>
            <rFont val="Calibri"/>
            <family val="2"/>
          </rPr>
          <t>Ryan Watson:</t>
        </r>
        <r>
          <rPr>
            <sz val="9"/>
            <color indexed="81"/>
            <rFont val="Calibri"/>
            <family val="2"/>
          </rPr>
          <t xml:space="preserve">
435.505 MHz DL, 437.305 MHz UL</t>
        </r>
      </text>
    </comment>
    <comment ref="P15" authorId="0">
      <text>
        <r>
          <rPr>
            <b/>
            <sz val="9"/>
            <color indexed="81"/>
            <rFont val="Calibri"/>
            <family val="2"/>
          </rPr>
          <t>Ryan Watson:</t>
        </r>
        <r>
          <rPr>
            <sz val="9"/>
            <color indexed="81"/>
            <rFont val="Calibri"/>
            <family val="2"/>
          </rPr>
          <t xml:space="preserve">
Ratio of electrical current from adjacent solar cells used to find direction of sun, STK simulation until data matches</t>
        </r>
      </text>
    </comment>
    <comment ref="B16" authorId="0">
      <text>
        <r>
          <rPr>
            <b/>
            <sz val="9"/>
            <color indexed="81"/>
            <rFont val="Calibri"/>
            <family val="2"/>
          </rPr>
          <t>Ryan Watson:</t>
        </r>
        <r>
          <rPr>
            <sz val="9"/>
            <color indexed="81"/>
            <rFont val="Calibri"/>
            <family val="2"/>
          </rPr>
          <t xml:space="preserve">
To flight qualify a new radiation hardened FPGA system developed at JPL and to correct a solar panel failure on RAX-1 and continue the scientific mission.</t>
        </r>
      </text>
    </comment>
    <comment ref="L16" authorId="0">
      <text>
        <r>
          <rPr>
            <b/>
            <sz val="9"/>
            <color indexed="81"/>
            <rFont val="Calibri"/>
            <family val="2"/>
          </rPr>
          <t>Ryan Watson:</t>
        </r>
        <r>
          <rPr>
            <sz val="9"/>
            <color indexed="81"/>
            <rFont val="Calibri"/>
            <family val="2"/>
          </rPr>
          <t xml:space="preserve">
824 km x 350 km sun synchronous, 98.7 deg
</t>
        </r>
      </text>
    </comment>
    <comment ref="B17" authorId="0">
      <text>
        <r>
          <rPr>
            <b/>
            <sz val="9"/>
            <color indexed="81"/>
            <rFont val="Calibri"/>
            <family val="2"/>
          </rPr>
          <t>Ryan Watson:</t>
        </r>
        <r>
          <rPr>
            <sz val="9"/>
            <color indexed="81"/>
            <rFont val="Calibri"/>
            <family val="2"/>
          </rPr>
          <t xml:space="preserve">
To obtain a mid resolution image to date of Earth with at least 60% land mass and a maximum of 20% cloud coverage from a single cubesat platform.</t>
        </r>
      </text>
    </comment>
    <comment ref="L17" authorId="0">
      <text>
        <r>
          <rPr>
            <b/>
            <sz val="9"/>
            <color indexed="81"/>
            <rFont val="Calibri"/>
            <family val="2"/>
          </rPr>
          <t>Ryan Watson:</t>
        </r>
        <r>
          <rPr>
            <sz val="9"/>
            <color indexed="81"/>
            <rFont val="Calibri"/>
            <family val="2"/>
          </rPr>
          <t xml:space="preserve">
824 km x 350 km sun synchronous, 98.7 deg</t>
        </r>
      </text>
    </comment>
    <comment ref="O17" authorId="0">
      <text>
        <r>
          <rPr>
            <b/>
            <sz val="9"/>
            <color indexed="81"/>
            <rFont val="Calibri"/>
            <family val="2"/>
          </rPr>
          <t>Ryan Watson:</t>
        </r>
        <r>
          <rPr>
            <sz val="9"/>
            <color indexed="81"/>
            <rFont val="Calibri"/>
            <family val="2"/>
          </rPr>
          <t xml:space="preserve">
144 MHz UL, 430 MHz DL</t>
        </r>
      </text>
    </comment>
    <comment ref="B18" authorId="0">
      <text>
        <r>
          <rPr>
            <b/>
            <sz val="9"/>
            <color indexed="81"/>
            <rFont val="Calibri"/>
            <family val="2"/>
          </rPr>
          <t>Ryan Watson:</t>
        </r>
        <r>
          <rPr>
            <sz val="9"/>
            <color indexed="81"/>
            <rFont val="Calibri"/>
            <family val="2"/>
          </rPr>
          <t xml:space="preserve">
To map changes in the Earth's Plasmasphere caused by Geomagnetic storms.</t>
        </r>
      </text>
    </comment>
    <comment ref="L18" authorId="0">
      <text>
        <r>
          <rPr>
            <b/>
            <sz val="9"/>
            <color indexed="81"/>
            <rFont val="Calibri"/>
            <family val="2"/>
          </rPr>
          <t>Ryan Watson:</t>
        </r>
        <r>
          <rPr>
            <sz val="9"/>
            <color indexed="81"/>
            <rFont val="Calibri"/>
            <family val="2"/>
          </rPr>
          <t xml:space="preserve">
824 km x 350 km sun synchronous, 98.7 deg</t>
        </r>
      </text>
    </comment>
    <comment ref="O18" authorId="0">
      <text>
        <r>
          <rPr>
            <b/>
            <sz val="9"/>
            <color indexed="81"/>
            <rFont val="Calibri"/>
            <family val="2"/>
          </rPr>
          <t>Ryan Watson:</t>
        </r>
        <r>
          <rPr>
            <sz val="9"/>
            <color indexed="81"/>
            <rFont val="Calibri"/>
            <family val="2"/>
          </rPr>
          <t xml:space="preserve">
450 MHz UP, 465 MHz DL, Downlink 1.5 Mbit/s, Uplink 19.2 Mbit/s</t>
        </r>
      </text>
    </comment>
    <comment ref="S18" authorId="0">
      <text>
        <r>
          <rPr>
            <b/>
            <sz val="9"/>
            <color indexed="81"/>
            <rFont val="Calibri"/>
            <family val="2"/>
          </rPr>
          <t>Ryan Watson:</t>
        </r>
        <r>
          <rPr>
            <sz val="9"/>
            <color indexed="81"/>
            <rFont val="Calibri"/>
            <family val="2"/>
          </rPr>
          <t xml:space="preserve">
4 Electric Field Probe sensors, 2 DC Langmui Probes</t>
        </r>
      </text>
    </comment>
    <comment ref="B19"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19" authorId="0">
      <text>
        <r>
          <rPr>
            <b/>
            <sz val="9"/>
            <color indexed="81"/>
            <rFont val="Calibri"/>
            <family val="2"/>
          </rPr>
          <t>Ryan Watson:</t>
        </r>
        <r>
          <rPr>
            <sz val="9"/>
            <color indexed="81"/>
            <rFont val="Calibri"/>
            <family val="2"/>
          </rPr>
          <t xml:space="preserve">
37.405 MHz, UHF uplink/downlink, CC1000 transceiver on board, standard amateur radio equipment on the ground</t>
        </r>
      </text>
    </comment>
    <comment ref="B20" authorId="0">
      <text>
        <r>
          <rPr>
            <b/>
            <sz val="9"/>
            <color indexed="81"/>
            <rFont val="Calibri"/>
            <family val="2"/>
          </rPr>
          <t>Ryan Watson:</t>
        </r>
        <r>
          <rPr>
            <sz val="9"/>
            <color indexed="81"/>
            <rFont val="Calibri"/>
            <family val="2"/>
          </rPr>
          <t xml:space="preserve">
To increase the precision of measurements of the Cosmic X-Ray Background (CXRB) in the 30-50 keV range.</t>
        </r>
      </text>
    </comment>
    <comment ref="L20" authorId="0">
      <text>
        <r>
          <rPr>
            <b/>
            <sz val="9"/>
            <color indexed="81"/>
            <rFont val="Calibri"/>
            <family val="2"/>
          </rPr>
          <t>Ryan Watson:</t>
        </r>
        <r>
          <rPr>
            <sz val="9"/>
            <color indexed="81"/>
            <rFont val="Calibri"/>
            <family val="2"/>
          </rPr>
          <t xml:space="preserve">
770 km x 480 km, 64 deg</t>
        </r>
      </text>
    </comment>
    <comment ref="O20" authorId="0">
      <text>
        <r>
          <rPr>
            <b/>
            <sz val="9"/>
            <color indexed="81"/>
            <rFont val="Calibri"/>
            <family val="2"/>
          </rPr>
          <t>Ryan Watson:</t>
        </r>
        <r>
          <rPr>
            <sz val="9"/>
            <color indexed="81"/>
            <rFont val="Calibri"/>
            <family val="2"/>
          </rPr>
          <t xml:space="preserve">
UHF/VHF capabilities</t>
        </r>
      </text>
    </comment>
    <comment ref="B21" authorId="0">
      <text>
        <r>
          <rPr>
            <b/>
            <sz val="9"/>
            <color indexed="81"/>
            <rFont val="Calibri"/>
            <family val="2"/>
          </rPr>
          <t>Ryan Watson:</t>
        </r>
        <r>
          <rPr>
            <sz val="9"/>
            <color indexed="81"/>
            <rFont val="Calibri"/>
            <family val="2"/>
          </rPr>
          <t xml:space="preserve">
contains various “first of a kind” mission technologies, including solar panel wings that close and open to tune the ballistic coefficient enabling efficient formation flying, three-axis attitude control to 1º absolute accuracy.</t>
        </r>
      </text>
    </comment>
    <comment ref="L21" authorId="0">
      <text>
        <r>
          <rPr>
            <b/>
            <sz val="9"/>
            <color indexed="81"/>
            <rFont val="Calibri"/>
            <family val="2"/>
          </rPr>
          <t>Ryan Watson:</t>
        </r>
        <r>
          <rPr>
            <sz val="9"/>
            <color indexed="81"/>
            <rFont val="Calibri"/>
            <family val="2"/>
          </rPr>
          <t xml:space="preserve">
770 km x 480 km, 64 deg</t>
        </r>
      </text>
    </comment>
    <comment ref="O21" authorId="0">
      <text>
        <r>
          <rPr>
            <b/>
            <sz val="9"/>
            <color indexed="81"/>
            <rFont val="Calibri"/>
            <family val="2"/>
          </rPr>
          <t>Ryan Watson:</t>
        </r>
        <r>
          <rPr>
            <sz val="9"/>
            <color indexed="81"/>
            <rFont val="Calibri"/>
            <family val="2"/>
          </rPr>
          <t xml:space="preserve">
914.7 MHz up and down (half duplex); our ground station network of 2m diameter tracking dishes; Freewave radio (MM2); Backup radio that we made here.</t>
        </r>
      </text>
    </comment>
    <comment ref="S21" authorId="0">
      <text>
        <r>
          <rPr>
            <b/>
            <sz val="9"/>
            <color indexed="81"/>
            <rFont val="Calibri"/>
            <family val="2"/>
          </rPr>
          <t>Ryan Watson:</t>
        </r>
        <r>
          <rPr>
            <sz val="9"/>
            <color indexed="81"/>
            <rFont val="Calibri"/>
            <family val="2"/>
          </rPr>
          <t xml:space="preserve">
Solar panel wings to tune ballistic coefficient enabling efficient formation flying</t>
        </r>
      </text>
    </comment>
    <comment ref="B22" authorId="0">
      <text>
        <r>
          <rPr>
            <b/>
            <sz val="9"/>
            <color indexed="81"/>
            <rFont val="Calibri"/>
            <family val="2"/>
          </rPr>
          <t>Ryan Watson:</t>
        </r>
        <r>
          <rPr>
            <sz val="9"/>
            <color indexed="81"/>
            <rFont val="Calibri"/>
            <family val="2"/>
          </rPr>
          <t xml:space="preserve">
To provide critical space weather measurements, including unique high sensitivity mapping of ENAs (Energetic Neutral Atoms), and high cadence movies of ring current ENAs in stereo from low Earth orbit.</t>
        </r>
      </text>
    </comment>
    <comment ref="L22" authorId="0">
      <text>
        <r>
          <rPr>
            <b/>
            <sz val="9"/>
            <color indexed="81"/>
            <rFont val="Calibri"/>
            <family val="2"/>
          </rPr>
          <t>Ryan Watson:</t>
        </r>
        <r>
          <rPr>
            <sz val="9"/>
            <color indexed="81"/>
            <rFont val="Calibri"/>
            <family val="2"/>
          </rPr>
          <t xml:space="preserve">
770 km x 480 km, 64 deg</t>
        </r>
      </text>
    </comment>
    <comment ref="B23" authorId="0">
      <text>
        <r>
          <rPr>
            <b/>
            <sz val="9"/>
            <color indexed="81"/>
            <rFont val="Calibri"/>
            <family val="2"/>
          </rPr>
          <t>Ryan Watson:</t>
        </r>
        <r>
          <rPr>
            <sz val="9"/>
            <color indexed="81"/>
            <rFont val="Calibri"/>
            <family val="2"/>
          </rPr>
          <t xml:space="preserve">
The objective of the science mission is to address fundamental questions pertaining to the relationship between solar flares and energetic particles.
</t>
        </r>
      </text>
    </comment>
    <comment ref="O23" authorId="0">
      <text>
        <r>
          <rPr>
            <b/>
            <sz val="9"/>
            <color indexed="81"/>
            <rFont val="Calibri"/>
            <family val="2"/>
          </rPr>
          <t>Ryan Watson:</t>
        </r>
        <r>
          <rPr>
            <sz val="9"/>
            <color indexed="81"/>
            <rFont val="Calibri"/>
            <family val="2"/>
          </rPr>
          <t xml:space="preserve">
433 MHz</t>
        </r>
      </text>
    </comment>
    <comment ref="B24" authorId="0">
      <text>
        <r>
          <rPr>
            <b/>
            <sz val="9"/>
            <color indexed="81"/>
            <rFont val="Calibri"/>
            <family val="2"/>
          </rPr>
          <t>Ryan Watson:</t>
        </r>
        <r>
          <rPr>
            <sz val="9"/>
            <color indexed="81"/>
            <rFont val="Calibri"/>
            <family val="2"/>
          </rPr>
          <t xml:space="preserve">
To track the location cargo containers on a global scale</t>
        </r>
      </text>
    </comment>
    <comment ref="L24" authorId="0">
      <text>
        <r>
          <rPr>
            <b/>
            <sz val="9"/>
            <color indexed="81"/>
            <rFont val="Calibri"/>
            <family val="2"/>
          </rPr>
          <t>Ryan Watson:</t>
        </r>
        <r>
          <rPr>
            <sz val="9"/>
            <color indexed="81"/>
            <rFont val="Calibri"/>
            <family val="2"/>
          </rPr>
          <t xml:space="preserve">
770 km x 480 km, 64 deg</t>
        </r>
      </text>
    </comment>
    <comment ref="S24" authorId="0">
      <text>
        <r>
          <rPr>
            <b/>
            <sz val="9"/>
            <color indexed="81"/>
            <rFont val="Calibri"/>
            <family val="2"/>
          </rPr>
          <t>Ryan Watson:</t>
        </r>
        <r>
          <rPr>
            <sz val="9"/>
            <color indexed="81"/>
            <rFont val="Calibri"/>
            <family val="2"/>
          </rPr>
          <t xml:space="preserve">
Deployable parabolic antenna</t>
        </r>
      </text>
    </comment>
    <comment ref="B25"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5" authorId="0">
      <text>
        <r>
          <rPr>
            <b/>
            <sz val="9"/>
            <color indexed="81"/>
            <rFont val="Calibri"/>
            <family val="2"/>
          </rPr>
          <t>Ryan Watson:</t>
        </r>
        <r>
          <rPr>
            <sz val="9"/>
            <color indexed="81"/>
            <rFont val="Calibri"/>
            <family val="2"/>
          </rPr>
          <t xml:space="preserve">
No solar panels, 12 Li-Ion batteries</t>
        </r>
      </text>
    </comment>
    <comment ref="B26"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6" authorId="0">
      <text>
        <r>
          <rPr>
            <b/>
            <sz val="9"/>
            <color indexed="81"/>
            <rFont val="Calibri"/>
            <family val="2"/>
          </rPr>
          <t>Ryan Watson:</t>
        </r>
        <r>
          <rPr>
            <sz val="9"/>
            <color indexed="81"/>
            <rFont val="Calibri"/>
            <family val="2"/>
          </rPr>
          <t xml:space="preserve">
Iridium transceiver</t>
        </r>
      </text>
    </comment>
    <comment ref="B27" authorId="0">
      <text>
        <r>
          <rPr>
            <b/>
            <sz val="9"/>
            <color indexed="81"/>
            <rFont val="Calibri"/>
            <family val="2"/>
          </rPr>
          <t>Ryan Watson:</t>
        </r>
        <r>
          <rPr>
            <sz val="9"/>
            <color indexed="81"/>
            <rFont val="Calibri"/>
            <family val="2"/>
          </rPr>
          <t xml:space="preserve">
To send digital imagery of the Earth and space via its camera back to Earth as well as information regarding the satellite's health</t>
        </r>
      </text>
    </comment>
    <comment ref="S27" authorId="0">
      <text>
        <r>
          <rPr>
            <b/>
            <sz val="9"/>
            <color indexed="81"/>
            <rFont val="Calibri"/>
            <family val="2"/>
          </rPr>
          <t>Ryan Watson:</t>
        </r>
        <r>
          <rPr>
            <sz val="9"/>
            <color indexed="81"/>
            <rFont val="Calibri"/>
            <family val="2"/>
          </rPr>
          <t xml:space="preserve">
Solar panels and batteries</t>
        </r>
      </text>
    </comment>
    <comment ref="B28" authorId="0">
      <text>
        <r>
          <rPr>
            <b/>
            <sz val="9"/>
            <color indexed="81"/>
            <rFont val="Calibri"/>
            <family val="2"/>
          </rPr>
          <t>Ryan Watson:</t>
        </r>
        <r>
          <rPr>
            <sz val="9"/>
            <color indexed="81"/>
            <rFont val="Calibri"/>
            <family val="2"/>
          </rPr>
          <t xml:space="preserve">
To study the use of a microbolometer array in LEO (Low Earth Orbit) for taking infrared images of propulsion system plumes as well as Earth's atmospheric and oceanic conditions.T</t>
        </r>
      </text>
    </comment>
    <comment ref="L28" authorId="0">
      <text>
        <r>
          <rPr>
            <b/>
            <sz val="9"/>
            <color indexed="81"/>
            <rFont val="Calibri"/>
            <family val="2"/>
          </rPr>
          <t>Ryan Watson:</t>
        </r>
        <r>
          <rPr>
            <sz val="9"/>
            <color indexed="81"/>
            <rFont val="Calibri"/>
            <family val="2"/>
          </rPr>
          <t xml:space="preserve">
500 km circular orbit, 40.5 deg</t>
        </r>
      </text>
    </comment>
    <comment ref="O28" authorId="0">
      <text>
        <r>
          <rPr>
            <b/>
            <sz val="9"/>
            <color indexed="81"/>
            <rFont val="Calibri"/>
            <family val="2"/>
          </rPr>
          <t>Ryan Watson:</t>
        </r>
        <r>
          <rPr>
            <sz val="9"/>
            <color indexed="81"/>
            <rFont val="Calibri"/>
            <family val="2"/>
          </rPr>
          <t xml:space="preserve">
437.290 MHz</t>
        </r>
      </text>
    </comment>
    <comment ref="B29" authorId="0">
      <text>
        <r>
          <rPr>
            <b/>
            <sz val="9"/>
            <color indexed="81"/>
            <rFont val="Calibri"/>
            <family val="2"/>
          </rPr>
          <t>Ryan Watson:</t>
        </r>
        <r>
          <rPr>
            <sz val="9"/>
            <color indexed="81"/>
            <rFont val="Calibri"/>
            <family val="2"/>
          </rPr>
          <t xml:space="preserve">
To demonstrate three key technologies. A gravity gradient stabilization system will passively orient the spacecraft along the nadir axis. Four deployable solar panels will nearly double the power input to the spacecraft. They will also shape the gain pattern of a nadir-facing monopole antenna, allowing horizon to horizon communications.</t>
        </r>
      </text>
    </comment>
    <comment ref="L29" authorId="0">
      <text>
        <r>
          <rPr>
            <b/>
            <sz val="9"/>
            <color indexed="81"/>
            <rFont val="Calibri"/>
            <family val="2"/>
          </rPr>
          <t>Ryan Watson:</t>
        </r>
        <r>
          <rPr>
            <sz val="9"/>
            <color indexed="81"/>
            <rFont val="Calibri"/>
            <family val="2"/>
          </rPr>
          <t xml:space="preserve">
500 km circular orbit, 40.5 deg</t>
        </r>
      </text>
    </comment>
    <comment ref="O29" authorId="0">
      <text>
        <r>
          <rPr>
            <b/>
            <sz val="9"/>
            <color indexed="81"/>
            <rFont val="Calibri"/>
            <family val="2"/>
          </rPr>
          <t>Ryan Watson:</t>
        </r>
        <r>
          <rPr>
            <sz val="9"/>
            <color indexed="81"/>
            <rFont val="Calibri"/>
            <family val="2"/>
          </rPr>
          <t xml:space="preserve">
437.405 MHz</t>
        </r>
      </text>
    </comment>
    <comment ref="B30" authorId="0">
      <text>
        <r>
          <rPr>
            <b/>
            <sz val="9"/>
            <color indexed="81"/>
            <rFont val="Calibri"/>
            <family val="2"/>
          </rPr>
          <t>Ryan Watson:</t>
        </r>
        <r>
          <rPr>
            <sz val="9"/>
            <color indexed="81"/>
            <rFont val="Calibri"/>
            <family val="2"/>
          </rPr>
          <t xml:space="preserve">
To advance the TRL (Technology Readiness Level) of CMGs (Control Moment Gyroscopes) appropriate for smallsats.</t>
        </r>
      </text>
    </comment>
    <comment ref="L30" authorId="0">
      <text>
        <r>
          <rPr>
            <b/>
            <sz val="9"/>
            <color indexed="81"/>
            <rFont val="Calibri"/>
            <family val="2"/>
          </rPr>
          <t>Ryan Watson:</t>
        </r>
        <r>
          <rPr>
            <sz val="9"/>
            <color indexed="81"/>
            <rFont val="Calibri"/>
            <family val="2"/>
          </rPr>
          <t xml:space="preserve">
500 km circular orbit, 40.5 deg</t>
        </r>
      </text>
    </comment>
    <comment ref="O30" authorId="0">
      <text>
        <r>
          <rPr>
            <b/>
            <sz val="9"/>
            <color indexed="81"/>
            <rFont val="Calibri"/>
            <family val="2"/>
          </rPr>
          <t>Ryan Watson:</t>
        </r>
        <r>
          <rPr>
            <sz val="9"/>
            <color indexed="81"/>
            <rFont val="Calibri"/>
            <family val="2"/>
          </rPr>
          <t xml:space="preserve">
437.385 MHz UL and DL</t>
        </r>
      </text>
    </comment>
    <comment ref="B31" authorId="0">
      <text>
        <r>
          <rPr>
            <b/>
            <sz val="9"/>
            <color indexed="81"/>
            <rFont val="Calibri"/>
            <family val="2"/>
          </rPr>
          <t>Ryan Watson:</t>
        </r>
        <r>
          <rPr>
            <sz val="9"/>
            <color indexed="81"/>
            <rFont val="Calibri"/>
            <family val="2"/>
          </rPr>
          <t xml:space="preserve">
The primary mission is educational outreach to both the university students who worked on the satellite and to K-12 students and teachers, ultimately providing opportunities for hands-on learning in the STEM (Science, Technology, Engineering, and Math) disciplines. A goal of the KySat-2 project is to take a picture of the Earth while in orbit and return the picture to the ground.</t>
        </r>
      </text>
    </comment>
    <comment ref="O31" authorId="0">
      <text>
        <r>
          <rPr>
            <b/>
            <sz val="9"/>
            <color indexed="81"/>
            <rFont val="Calibri"/>
            <family val="2"/>
          </rPr>
          <t>Ryan Watson:</t>
        </r>
        <r>
          <rPr>
            <sz val="9"/>
            <color indexed="81"/>
            <rFont val="Calibri"/>
            <family val="2"/>
          </rPr>
          <t xml:space="preserve">
437.405 MHz</t>
        </r>
      </text>
    </comment>
    <comment ref="S31" authorId="0">
      <text>
        <r>
          <rPr>
            <b/>
            <sz val="9"/>
            <color indexed="81"/>
            <rFont val="Calibri"/>
            <family val="2"/>
          </rPr>
          <t>Ryan Watson:</t>
        </r>
        <r>
          <rPr>
            <sz val="9"/>
            <color indexed="81"/>
            <rFont val="Calibri"/>
            <family val="2"/>
          </rPr>
          <t xml:space="preserve">
Aptina MT9P031 5 Mpixel CMOS Sensor</t>
        </r>
      </text>
    </comment>
    <comment ref="B32" authorId="0">
      <text>
        <r>
          <rPr>
            <b/>
            <sz val="9"/>
            <color indexed="81"/>
            <rFont val="Calibri"/>
            <family val="2"/>
          </rPr>
          <t>Ryan Watson:</t>
        </r>
        <r>
          <rPr>
            <sz val="9"/>
            <color indexed="81"/>
            <rFont val="Calibri"/>
            <family val="2"/>
          </rPr>
          <t xml:space="preserve">
The Trailblazer mission has two key goals. The first is a proof-of-concept for SPA and the second is the flight of a series of space weather experiments. </t>
        </r>
      </text>
    </comment>
    <comment ref="O32" authorId="0">
      <text>
        <r>
          <rPr>
            <b/>
            <sz val="9"/>
            <color indexed="81"/>
            <rFont val="Calibri"/>
            <family val="2"/>
          </rPr>
          <t>Ryan Watson:</t>
        </r>
        <r>
          <rPr>
            <sz val="9"/>
            <color indexed="81"/>
            <rFont val="Calibri"/>
            <family val="2"/>
          </rPr>
          <t xml:space="preserve">
UHF downlink, VHF Uplink</t>
        </r>
      </text>
    </comment>
    <comment ref="O33" authorId="0">
      <text>
        <r>
          <rPr>
            <b/>
            <sz val="9"/>
            <color indexed="81"/>
            <rFont val="Calibri"/>
            <family val="2"/>
          </rPr>
          <t>Ryan Watson:</t>
        </r>
        <r>
          <rPr>
            <sz val="9"/>
            <color indexed="81"/>
            <rFont val="Calibri"/>
            <family val="2"/>
          </rPr>
          <t xml:space="preserve">
UHF up, VHF down using AstroDev He</t>
        </r>
      </text>
    </comment>
    <comment ref="B34" authorId="0">
      <text>
        <r>
          <rPr>
            <b/>
            <sz val="9"/>
            <color indexed="81"/>
            <rFont val="Calibri"/>
            <family val="2"/>
          </rPr>
          <t>Ryan Watson:</t>
        </r>
        <r>
          <rPr>
            <sz val="9"/>
            <color indexed="81"/>
            <rFont val="Calibri"/>
            <family val="2"/>
          </rPr>
          <t xml:space="preserve">
To develop the prototype technologies for a triple CubeSat that will be self propelled (chemical rockets, or ion drive) from a geosynchronous piggy-back launch to the moon.</t>
        </r>
      </text>
    </comment>
    <comment ref="L35" authorId="0">
      <text>
        <r>
          <rPr>
            <b/>
            <sz val="9"/>
            <color indexed="81"/>
            <rFont val="Calibri"/>
            <family val="2"/>
          </rPr>
          <t>Ryan Watson:</t>
        </r>
        <r>
          <rPr>
            <sz val="9"/>
            <color indexed="81"/>
            <rFont val="Calibri"/>
            <family val="2"/>
          </rPr>
          <t xml:space="preserve">
500 km circular orbit, 40.5 deg</t>
        </r>
      </text>
    </comment>
    <comment ref="O35" authorId="0">
      <text>
        <r>
          <rPr>
            <b/>
            <sz val="9"/>
            <color indexed="81"/>
            <rFont val="Calibri"/>
            <family val="2"/>
          </rPr>
          <t>Ryan Watson:</t>
        </r>
        <r>
          <rPr>
            <sz val="9"/>
            <color indexed="81"/>
            <rFont val="Calibri"/>
            <family val="2"/>
          </rPr>
          <t xml:space="preserve">
437.525 UHF up/down (up at 600 baud, down at 1200 baud) custom board
Microhard MHX2400 spread spectrum transceiver in 2.4 GHz at 9600 baud</t>
        </r>
      </text>
    </comment>
    <comment ref="B36" authorId="0">
      <text>
        <r>
          <rPr>
            <b/>
            <sz val="9"/>
            <color indexed="81"/>
            <rFont val="Calibri"/>
            <family val="2"/>
          </rPr>
          <t>Ryan Watson:</t>
        </r>
        <r>
          <rPr>
            <sz val="9"/>
            <color indexed="81"/>
            <rFont val="Calibri"/>
            <family val="2"/>
          </rPr>
          <t xml:space="preserve">
The mission will demonstrate the operation of autonomous instrument processing, downlink operations, and ground station operations to validate a reduction in data product downlink.</t>
        </r>
      </text>
    </comment>
    <comment ref="O36"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S36" authorId="0">
      <text>
        <r>
          <rPr>
            <b/>
            <sz val="9"/>
            <color indexed="81"/>
            <rFont val="Calibri"/>
            <family val="2"/>
          </rPr>
          <t>Ryan Watson:</t>
        </r>
        <r>
          <rPr>
            <sz val="9"/>
            <color indexed="81"/>
            <rFont val="Calibri"/>
            <family val="2"/>
          </rPr>
          <t xml:space="preserve">
5 omnivision OV3642 cameras</t>
        </r>
      </text>
    </comment>
    <comment ref="B37" author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O37" authorId="0">
      <text>
        <r>
          <rPr>
            <b/>
            <sz val="9"/>
            <color indexed="81"/>
            <rFont val="Calibri"/>
            <family val="2"/>
          </rPr>
          <t>Ryan Watson:</t>
        </r>
        <r>
          <rPr>
            <sz val="9"/>
            <color indexed="81"/>
            <rFont val="Calibri"/>
            <family val="2"/>
          </rPr>
          <t xml:space="preserve">
Uplink 437.405 MHz, Downlink 437.230 MHz</t>
        </r>
      </text>
    </comment>
    <comment ref="B38" authorId="0">
      <text>
        <r>
          <rPr>
            <b/>
            <sz val="9"/>
            <color indexed="81"/>
            <rFont val="Calibri"/>
            <family val="2"/>
          </rPr>
          <t>Ryan Watson:</t>
        </r>
        <r>
          <rPr>
            <sz val="9"/>
            <color indexed="81"/>
            <rFont val="Calibri"/>
            <family val="2"/>
          </rPr>
          <t xml:space="preserve">
The mission objective is to assess the spatial scale and spatial temporal ambiguity of magnetospheric microbursts in the Van Allen radiation belts</t>
        </r>
      </text>
    </comment>
    <comment ref="O38" authorId="0">
      <text>
        <r>
          <rPr>
            <b/>
            <sz val="9"/>
            <color indexed="81"/>
            <rFont val="Calibri"/>
            <family val="2"/>
          </rPr>
          <t>Ryan Watson:</t>
        </r>
        <r>
          <rPr>
            <sz val="9"/>
            <color indexed="81"/>
            <rFont val="Calibri"/>
            <family val="2"/>
          </rPr>
          <t xml:space="preserve">
Uplink 437.405 MHz, Downlink 437.230 MHz</t>
        </r>
      </text>
    </comment>
    <comment ref="B39" authorId="0">
      <text>
        <r>
          <rPr>
            <b/>
            <sz val="9"/>
            <color indexed="81"/>
            <rFont val="Calibri"/>
            <family val="2"/>
          </rPr>
          <t>Ryan Watson:</t>
        </r>
        <r>
          <rPr>
            <sz val="9"/>
            <color indexed="81"/>
            <rFont val="Calibri"/>
            <family val="2"/>
          </rPr>
          <t xml:space="preserve">
The functional objective of M-Cubed is to demonstrate the highest resolution color imagery to date (&lt; 200 m) of Earth's surface with at least 60% land mass and a maximum of 20% cloud coverage from a single CubeSat platform.</t>
        </r>
      </text>
    </comment>
    <comment ref="O39" authorId="0">
      <text>
        <r>
          <rPr>
            <b/>
            <sz val="9"/>
            <color indexed="81"/>
            <rFont val="Calibri"/>
            <family val="2"/>
          </rPr>
          <t>Ryan Watson:</t>
        </r>
        <r>
          <rPr>
            <sz val="9"/>
            <color indexed="81"/>
            <rFont val="Calibri"/>
            <family val="2"/>
          </rPr>
          <t xml:space="preserve">
Uplink 144 MHz (VHF), Downlink 430 MHz (UHF)</t>
        </r>
      </text>
    </comment>
    <comment ref="S39" authorId="0">
      <text>
        <r>
          <rPr>
            <b/>
            <sz val="9"/>
            <color indexed="81"/>
            <rFont val="Calibri"/>
            <family val="2"/>
          </rPr>
          <t>Ryan Watson:</t>
        </r>
        <r>
          <rPr>
            <sz val="9"/>
            <color indexed="81"/>
            <rFont val="Calibri"/>
            <family val="2"/>
          </rPr>
          <t xml:space="preserve">
Deployable Solar Panels, OmniVision 2 Mpixel CMOS Camera Chip</t>
        </r>
      </text>
    </comment>
    <comment ref="B40" authorId="0">
      <text>
        <r>
          <rPr>
            <b/>
            <sz val="9"/>
            <color indexed="81"/>
            <rFont val="Calibri"/>
            <family val="2"/>
          </rPr>
          <t>Ryan Watson:</t>
        </r>
        <r>
          <rPr>
            <sz val="9"/>
            <color indexed="81"/>
            <rFont val="Calibri"/>
            <family val="2"/>
          </rPr>
          <t xml:space="preserve">
THEIA is an Earth-imaging optical telescope payload built to test the capabilities of 
the ALLSTAR-1 Bus. 
aspire to develop a low-cost 3U CubeSat bus capable of supporting the 1 year on-orbit
 operation of a variety of space-based research payloads that can be configured and 
ready for flight in 6 months through a simplified payload hardware and software 
interface.</t>
        </r>
      </text>
    </comment>
    <comment ref="S40" authorId="0">
      <text>
        <r>
          <rPr>
            <b/>
            <sz val="9"/>
            <color indexed="81"/>
            <rFont val="Calibri"/>
            <family val="2"/>
          </rPr>
          <t>Ryan Watson:</t>
        </r>
        <r>
          <rPr>
            <sz val="9"/>
            <color indexed="81"/>
            <rFont val="Calibri"/>
            <family val="2"/>
          </rPr>
          <t xml:space="preserve">
Deployable Solar Panels</t>
        </r>
      </text>
    </comment>
    <comment ref="B41" authorId="0">
      <text>
        <r>
          <rPr>
            <b/>
            <sz val="9"/>
            <color indexed="81"/>
            <rFont val="Calibri"/>
            <family val="2"/>
          </rPr>
          <t>Ryan Watson:</t>
        </r>
        <r>
          <rPr>
            <sz val="9"/>
            <color indexed="81"/>
            <rFont val="Calibri"/>
            <family val="2"/>
          </rPr>
          <t xml:space="preserve">
KickSat is a technology demonstration mission designed to demonstrate the deployment and operation of 104 Sprite “ChipSats” (3.2 x 3.2 cm femtosatellites with a thickness of a few millimeter) developed at Cornell University in Ithaca, N.Y., USA. The ChipSats will have an orbital lifetime of only a few days.</t>
        </r>
      </text>
    </comment>
    <comment ref="O41" authorId="0">
      <text>
        <r>
          <rPr>
            <b/>
            <sz val="9"/>
            <color indexed="81"/>
            <rFont val="Calibri"/>
            <family val="2"/>
          </rPr>
          <t>Ryan Watson:</t>
        </r>
        <r>
          <rPr>
            <sz val="9"/>
            <color indexed="81"/>
            <rFont val="Calibri"/>
            <family val="2"/>
          </rPr>
          <t xml:space="preserve">
427.505 MHz</t>
        </r>
      </text>
    </comment>
    <comment ref="B42" authorId="0">
      <text>
        <r>
          <rPr>
            <b/>
            <sz val="9"/>
            <color indexed="81"/>
            <rFont val="Calibri"/>
            <family val="2"/>
          </rPr>
          <t>Ryan Watson:</t>
        </r>
        <r>
          <rPr>
            <sz val="9"/>
            <color indexed="81"/>
            <rFont val="Calibri"/>
            <family val="2"/>
          </rPr>
          <t xml:space="preserve">
poreSat’s space biology science experiment will investigate the effect of gravity on the reproductive spores of the fern, Ceratopteris richardii.</t>
        </r>
      </text>
    </comment>
    <comment ref="O42" authorId="0">
      <text>
        <r>
          <rPr>
            <b/>
            <sz val="9"/>
            <color indexed="81"/>
            <rFont val="Calibri"/>
            <family val="2"/>
          </rPr>
          <t>Ryan Watson:</t>
        </r>
        <r>
          <rPr>
            <sz val="9"/>
            <color indexed="81"/>
            <rFont val="Calibri"/>
            <family val="2"/>
          </rPr>
          <t xml:space="preserve">
437.100 MHz</t>
        </r>
      </text>
    </comment>
    <comment ref="B43" authorId="0">
      <text>
        <r>
          <rPr>
            <b/>
            <sz val="9"/>
            <color indexed="81"/>
            <rFont val="Calibri"/>
            <family val="2"/>
          </rPr>
          <t>Ryan Watson:</t>
        </r>
        <r>
          <rPr>
            <sz val="9"/>
            <color indexed="81"/>
            <rFont val="Calibri"/>
            <family val="2"/>
          </rPr>
          <t xml:space="preserve">
The objective of the LMRST payload is to provide a far-field source for calibration of the DSN (Deep Space Network) X-band equipment in the form of an integer turnaround X-band transponder with support for ranging modulation.</t>
        </r>
      </text>
    </comment>
    <comment ref="O43" authorId="0">
      <text>
        <r>
          <rPr>
            <b/>
            <sz val="9"/>
            <color indexed="81"/>
            <rFont val="Calibri"/>
            <family val="2"/>
          </rPr>
          <t>Ryan Watson:</t>
        </r>
        <r>
          <rPr>
            <sz val="9"/>
            <color indexed="81"/>
            <rFont val="Calibri"/>
            <family val="2"/>
          </rPr>
          <t xml:space="preserve">
UHF Uplink, VHF Downlink</t>
        </r>
      </text>
    </comment>
    <comment ref="B44" authorId="0">
      <text>
        <r>
          <rPr>
            <b/>
            <sz val="9"/>
            <color indexed="81"/>
            <rFont val="Calibri"/>
            <family val="2"/>
          </rPr>
          <t>Ryan Watson:</t>
        </r>
        <r>
          <rPr>
            <sz val="9"/>
            <color indexed="81"/>
            <rFont val="Calibri"/>
            <family val="2"/>
          </rPr>
          <t xml:space="preserve">
INSPIRE is a NASA/JPL interplanetary demonstration mission of two nanosatellites despatched beyond Earth orbit to evaluate functionality, communications, navigation, and payload-hosting technologies. According to NASA, this mission’s fundamental goal “is to open deep-space heliophysics and planetary science to the CubeSat community.”</t>
        </r>
      </text>
    </comment>
    <comment ref="B45" authorId="0">
      <text>
        <r>
          <rPr>
            <b/>
            <sz val="9"/>
            <color indexed="81"/>
            <rFont val="Calibri"/>
            <family val="2"/>
          </rPr>
          <t>Ryan Watson:</t>
        </r>
        <r>
          <rPr>
            <sz val="9"/>
            <color indexed="81"/>
            <rFont val="Calibri"/>
            <family val="2"/>
          </rPr>
          <t xml:space="preserve">
RACE is a technology demonstration nanosatellite mission of NASA/JPL and UTA (University of Texas, Austin). The goal is to demonstrate state-of-the-art microwave radiometer receiver technology on a 3U CubeSat platform</t>
        </r>
      </text>
    </comment>
    <comment ref="O45"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B46" authorId="0">
      <text>
        <r>
          <rPr>
            <b/>
            <sz val="9"/>
            <color indexed="81"/>
            <rFont val="Calibri"/>
            <family val="2"/>
          </rPr>
          <t>Ryan Watson:</t>
        </r>
        <r>
          <rPr>
            <sz val="9"/>
            <color indexed="81"/>
            <rFont val="Calibri"/>
            <family val="2"/>
          </rPr>
          <t xml:space="preserve">
To demonstrate technology needed to measure the absolute imbalance in the Earth's radiation budget (ERI)</t>
        </r>
      </text>
    </comment>
    <comment ref="B47" authorId="0">
      <text>
        <r>
          <rPr>
            <b/>
            <sz val="9"/>
            <color indexed="81"/>
            <rFont val="Calibri"/>
            <family val="2"/>
          </rPr>
          <t>Ryan Watson:</t>
        </r>
        <r>
          <rPr>
            <sz val="9"/>
            <color indexed="81"/>
            <rFont val="Calibri"/>
            <family val="2"/>
          </rPr>
          <t xml:space="preserve">
1) Characterize in-situ sub-millimeter level dust and debris particles in LEO(Low Earth Orbit) by sensing impacts at varying times, directions and locations
2) Demonstrate ionospheric radio-occultation within a single CubeSat volume (10 cm x 10 cm x 10 cm) using a software-defined dual frequency GPS receiver
3) Train students in best systems engineering practices by executing a complete spacecraft life cycle from concept design to mission operations.</t>
        </r>
      </text>
    </comment>
    <comment ref="O47"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O48" authorId="0">
      <text>
        <r>
          <rPr>
            <b/>
            <sz val="9"/>
            <color indexed="81"/>
            <rFont val="Calibri"/>
            <family val="2"/>
          </rPr>
          <t>Ryan Watson:</t>
        </r>
        <r>
          <rPr>
            <sz val="9"/>
            <color indexed="81"/>
            <rFont val="Calibri"/>
            <family val="2"/>
          </rPr>
          <t xml:space="preserve">
V up U down using He</t>
        </r>
      </text>
    </comment>
    <comment ref="S48" authorId="0">
      <text>
        <r>
          <rPr>
            <b/>
            <sz val="9"/>
            <color indexed="81"/>
            <rFont val="Calibri"/>
            <family val="2"/>
          </rPr>
          <t>Ryan Watson:</t>
        </r>
        <r>
          <rPr>
            <sz val="9"/>
            <color indexed="81"/>
            <rFont val="Calibri"/>
            <family val="2"/>
          </rPr>
          <t xml:space="preserve">
2.4 GHz uplink/downlink radio for payload</t>
        </r>
      </text>
    </comment>
    <comment ref="B49" authorId="0">
      <text>
        <r>
          <rPr>
            <b/>
            <sz val="9"/>
            <color indexed="81"/>
            <rFont val="Calibri"/>
            <family val="2"/>
          </rPr>
          <t>Ryan Watson:</t>
        </r>
        <r>
          <rPr>
            <sz val="9"/>
            <color indexed="81"/>
            <rFont val="Calibri"/>
            <family val="2"/>
          </rPr>
          <t xml:space="preserve">
It’s primary mission is to directly measure the density Hydrogen, Oxygen, Helium and Nitrogen in the upper atmosphere.</t>
        </r>
      </text>
    </comment>
    <comment ref="O49"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S49" authorId="0">
      <text>
        <r>
          <rPr>
            <b/>
            <sz val="9"/>
            <color indexed="81"/>
            <rFont val="Calibri"/>
            <family val="2"/>
          </rPr>
          <t>Ryan Watson:</t>
        </r>
        <r>
          <rPr>
            <sz val="9"/>
            <color indexed="81"/>
            <rFont val="Calibri"/>
            <family val="2"/>
          </rPr>
          <t xml:space="preserve">
More capable ADCS system using gravity gradient and sinclair momentum wheel</t>
        </r>
      </text>
    </comment>
    <comment ref="O50" authorId="0">
      <text>
        <r>
          <rPr>
            <b/>
            <sz val="9"/>
            <color indexed="81"/>
            <rFont val="Calibri"/>
            <family val="2"/>
          </rPr>
          <t>Ryan Watson:</t>
        </r>
        <r>
          <rPr>
            <sz val="9"/>
            <color indexed="81"/>
            <rFont val="Calibri"/>
            <family val="2"/>
          </rPr>
          <t xml:space="preserve">
37.270 MHz, UHF uplink/downlink, AXSEM AX5042 transceiver on board, standard amateur radio equipment on the ground, new station in testing that uses the AX5042 on the ground</t>
        </r>
      </text>
    </comment>
    <comment ref="B51" authorId="0">
      <text>
        <r>
          <rPr>
            <b/>
            <sz val="9"/>
            <color indexed="81"/>
            <rFont val="Calibri"/>
            <family val="2"/>
          </rPr>
          <t>Ryan Watson:</t>
        </r>
        <r>
          <rPr>
            <sz val="9"/>
            <color indexed="81"/>
            <rFont val="Calibri"/>
            <family val="2"/>
          </rPr>
          <t xml:space="preserve">
The CP9-StangSat mission will measure and record in-situ telemetry data from within the P-POD during launch. Specifically, the CP9 and StangSat CubeSats will record thermal data with a k-type thermocouple and dynamic data using two sets of accelerometers measuring ranges of ±10g and ±100g. In addition to collecting the telemetry data during launch, the CP9-StangSat mission will demonstrate new technologies within the P-POD platform, including power-on capability and more notably, wireless communication</t>
        </r>
      </text>
    </comment>
    <comment ref="O51" authorId="0">
      <text>
        <r>
          <rPr>
            <b/>
            <sz val="9"/>
            <color indexed="81"/>
            <rFont val="Calibri"/>
            <family val="2"/>
          </rPr>
          <t>Ryan Watson:</t>
        </r>
        <r>
          <rPr>
            <sz val="9"/>
            <color indexed="81"/>
            <rFont val="Calibri"/>
            <family val="2"/>
          </rPr>
          <t xml:space="preserve">
437.270 MHz, UHF uplink/downlink, AXSEM AX5042 transceiver on board, standard amateur radio equipment on the ground, new station in testing that uses the AX5042 on the ground</t>
        </r>
      </text>
    </comment>
    <comment ref="O52" authorId="0">
      <text>
        <r>
          <rPr>
            <b/>
            <sz val="9"/>
            <color indexed="81"/>
            <rFont val="Calibri"/>
            <family val="2"/>
          </rPr>
          <t>Ryan Watson:</t>
        </r>
        <r>
          <rPr>
            <sz val="9"/>
            <color indexed="81"/>
            <rFont val="Calibri"/>
            <family val="2"/>
          </rPr>
          <t xml:space="preserve">
AstroDev He-100 full duplex radio, UL amateur VHF, DL amateur UHF, Ettus USRP B200 software with Yagi antennas for ground station</t>
        </r>
      </text>
    </comment>
    <comment ref="O53" authorId="0">
      <text>
        <r>
          <rPr>
            <b/>
            <sz val="9"/>
            <color indexed="81"/>
            <rFont val="Calibri"/>
            <family val="2"/>
          </rPr>
          <t>Ryan Watson:</t>
        </r>
        <r>
          <rPr>
            <sz val="9"/>
            <color indexed="81"/>
            <rFont val="Calibri"/>
            <family val="2"/>
          </rPr>
          <t xml:space="preserve">
VHF up UHF down using APRS radio</t>
        </r>
      </text>
    </comment>
    <comment ref="S53" authorId="0">
      <text>
        <r>
          <rPr>
            <b/>
            <sz val="9"/>
            <color indexed="81"/>
            <rFont val="Calibri"/>
            <family val="2"/>
          </rPr>
          <t>Ryan Watson:</t>
        </r>
        <r>
          <rPr>
            <sz val="9"/>
            <color indexed="81"/>
            <rFont val="Calibri"/>
            <family val="2"/>
          </rPr>
          <t xml:space="preserve">
PSK31 Payload with HF up and UHF down; APRS repeaters</t>
        </r>
      </text>
    </comment>
    <comment ref="B54" authorId="0">
      <text>
        <r>
          <rPr>
            <b/>
            <sz val="9"/>
            <color indexed="81"/>
            <rFont val="Calibri"/>
            <family val="2"/>
          </rPr>
          <t>Ryan Watson:</t>
        </r>
        <r>
          <rPr>
            <sz val="9"/>
            <color indexed="81"/>
            <rFont val="Calibri"/>
            <family val="2"/>
          </rPr>
          <t xml:space="preserve">
Collaborate with The George Washington University to successfully demonstrate an electric propulsion system in orbit for application to CubeSat missions</t>
        </r>
      </text>
    </comment>
    <comment ref="O54" authorId="0">
      <text>
        <r>
          <rPr>
            <b/>
            <sz val="9"/>
            <color indexed="81"/>
            <rFont val="Calibri"/>
            <family val="2"/>
          </rPr>
          <t>Ryan Watson:</t>
        </r>
        <r>
          <rPr>
            <sz val="9"/>
            <color indexed="81"/>
            <rFont val="Calibri"/>
            <family val="2"/>
          </rPr>
          <t xml:space="preserve">
V up U down using He</t>
        </r>
      </text>
    </comment>
    <comment ref="S54" authorId="0">
      <text>
        <r>
          <rPr>
            <b/>
            <sz val="9"/>
            <color indexed="81"/>
            <rFont val="Calibri"/>
            <family val="2"/>
          </rPr>
          <t>Ryan Watson:</t>
        </r>
        <r>
          <rPr>
            <sz val="9"/>
            <color indexed="81"/>
            <rFont val="Calibri"/>
            <family val="2"/>
          </rPr>
          <t xml:space="preserve">
PSK31 Payload with HF up and UHF down; APRS repeaters</t>
        </r>
      </text>
    </comment>
  </commentList>
</comments>
</file>

<file path=xl/comments2.xml><?xml version="1.0" encoding="utf-8"?>
<comments xmlns="http://schemas.openxmlformats.org/spreadsheetml/2006/main">
  <authors>
    <author>Ryan Watson</author>
  </authors>
  <commentList>
    <comment ref="E6" authorId="0">
      <text>
        <r>
          <rPr>
            <b/>
            <sz val="9"/>
            <color indexed="81"/>
            <rFont val="Calibri"/>
            <family val="2"/>
          </rPr>
          <t>Ryan Watson:</t>
        </r>
        <r>
          <rPr>
            <sz val="9"/>
            <color indexed="81"/>
            <rFont val="Calibri"/>
            <family val="2"/>
          </rPr>
          <t xml:space="preserve">
(Small Integrated Datalogger)</t>
        </r>
      </text>
    </comment>
  </commentList>
</comments>
</file>

<file path=xl/sharedStrings.xml><?xml version="1.0" encoding="utf-8"?>
<sst xmlns="http://schemas.openxmlformats.org/spreadsheetml/2006/main" count="961" uniqueCount="295">
  <si>
    <t>Name of Satellite</t>
  </si>
  <si>
    <t>TUSat1</t>
  </si>
  <si>
    <t>ION</t>
  </si>
  <si>
    <t>INSPIRE</t>
  </si>
  <si>
    <t>ALL-STAR/THEIA</t>
  </si>
  <si>
    <t>CP-8/IPEX</t>
  </si>
  <si>
    <t>CP-10/EXOCUBE</t>
  </si>
  <si>
    <t>CP-9</t>
  </si>
  <si>
    <t>UAH/ChargerSat-1</t>
  </si>
  <si>
    <t>PSAT</t>
  </si>
  <si>
    <t>USS Langley</t>
  </si>
  <si>
    <t>BRICSat-P</t>
  </si>
  <si>
    <t>DragonSat-1</t>
  </si>
  <si>
    <t>Explorer-1 Prime 2 (HRBE)</t>
  </si>
  <si>
    <t>CP-1</t>
  </si>
  <si>
    <t>CP-2</t>
  </si>
  <si>
    <t>CP-3</t>
  </si>
  <si>
    <t>CP-4</t>
  </si>
  <si>
    <t>CP-6</t>
  </si>
  <si>
    <t>CP-5</t>
  </si>
  <si>
    <t>CP-7</t>
  </si>
  <si>
    <t>MAST</t>
  </si>
  <si>
    <t>SwampSat</t>
  </si>
  <si>
    <t>RAX-1</t>
  </si>
  <si>
    <t>RAX-2</t>
  </si>
  <si>
    <t>PhoneSat v1a (Graham)</t>
  </si>
  <si>
    <t>PhoneSat v1b (Bell)</t>
  </si>
  <si>
    <t>PhoneSat v2.0 (Alexander)</t>
  </si>
  <si>
    <t>QuakeSat</t>
  </si>
  <si>
    <t>ARMADILLO</t>
  </si>
  <si>
    <t>AeroCube 4.0 (x3)</t>
  </si>
  <si>
    <t>PSSC-2</t>
  </si>
  <si>
    <t>FIREBIRD 1A</t>
  </si>
  <si>
    <t>FIREBIRD 1B</t>
  </si>
  <si>
    <t>COPPER</t>
  </si>
  <si>
    <t>SporeSat</t>
  </si>
  <si>
    <t>CINEMA 1</t>
  </si>
  <si>
    <t>DICE</t>
  </si>
  <si>
    <t>RAVAN</t>
  </si>
  <si>
    <t>Aeneas</t>
  </si>
  <si>
    <t>Trailblazer</t>
  </si>
  <si>
    <t>Lunar Orbiter/Lander CubeSat</t>
  </si>
  <si>
    <t>KySat-2</t>
  </si>
  <si>
    <t>MCubed/COVE 2</t>
  </si>
  <si>
    <t>MCubed/COVE</t>
  </si>
  <si>
    <t>LMRSat</t>
  </si>
  <si>
    <t>KickSat</t>
  </si>
  <si>
    <t>CXBN</t>
  </si>
  <si>
    <t>CSSWE</t>
  </si>
  <si>
    <t>GeneSat-1</t>
  </si>
  <si>
    <t>Bevo-2</t>
  </si>
  <si>
    <t>RACE</t>
  </si>
  <si>
    <t>Sponsor</t>
  </si>
  <si>
    <t>Taylor University</t>
  </si>
  <si>
    <t>University of Illinois</t>
  </si>
  <si>
    <t>University of Texas at Austin</t>
  </si>
  <si>
    <t>Colorado Space Grant Consortium</t>
  </si>
  <si>
    <t>California Polytechnic State University</t>
  </si>
  <si>
    <t>University of Alabama Huntsville</t>
  </si>
  <si>
    <t>US Naval Academy</t>
  </si>
  <si>
    <t>Montana State University</t>
  </si>
  <si>
    <t>University of Florida</t>
  </si>
  <si>
    <t>University of Michigan</t>
  </si>
  <si>
    <t>NASA Ames Research Center</t>
  </si>
  <si>
    <t>University of Texas at Austin,Baylor University</t>
  </si>
  <si>
    <t>The Aerospace Corporation</t>
  </si>
  <si>
    <t>St. Louis University</t>
  </si>
  <si>
    <t>Utah State University</t>
  </si>
  <si>
    <t>Johns Hopkins University Applied Physics Laboratory</t>
  </si>
  <si>
    <t>University of Southern California</t>
  </si>
  <si>
    <t>University of New Mexico</t>
  </si>
  <si>
    <t>Vermont Technical College</t>
  </si>
  <si>
    <t>Cornell University</t>
  </si>
  <si>
    <t>Morehead State University</t>
  </si>
  <si>
    <t>University of Colorado, Boulder</t>
  </si>
  <si>
    <t>US Air Force
The Aerospace Corporation</t>
  </si>
  <si>
    <t>Montana State University
NSF</t>
  </si>
  <si>
    <t>NASA Ames Research Center
Purdue University</t>
  </si>
  <si>
    <t>University of Michigan
JPL</t>
  </si>
  <si>
    <t>NASA Ames
Santa Clara University</t>
  </si>
  <si>
    <t>Size</t>
  </si>
  <si>
    <t>1U</t>
  </si>
  <si>
    <t>2U</t>
  </si>
  <si>
    <t>3U</t>
  </si>
  <si>
    <t>2x1.5U</t>
  </si>
  <si>
    <t>3x1U</t>
  </si>
  <si>
    <t>Launch Date</t>
  </si>
  <si>
    <t>Deployer</t>
  </si>
  <si>
    <t>PPOD</t>
  </si>
  <si>
    <t>Processor</t>
  </si>
  <si>
    <t>basicStamp</t>
  </si>
  <si>
    <t>Nexus One smartphone (HTC)</t>
  </si>
  <si>
    <t>Nexus S smartphone (Samsung)</t>
  </si>
  <si>
    <t>Pumpkin, type not specified</t>
  </si>
  <si>
    <t>Stamp9G20</t>
  </si>
  <si>
    <t>TI MPS430</t>
  </si>
  <si>
    <t>OS</t>
  </si>
  <si>
    <t>DOS 3.0</t>
  </si>
  <si>
    <t>basic</t>
  </si>
  <si>
    <t>Salvo</t>
  </si>
  <si>
    <t>Android 2.3.3</t>
  </si>
  <si>
    <t>Linux</t>
  </si>
  <si>
    <t>TI MSP430</t>
  </si>
  <si>
    <t xml:space="preserve">TI CC430 </t>
  </si>
  <si>
    <t>PIC 18</t>
  </si>
  <si>
    <t>SID</t>
  </si>
  <si>
    <t>PIC assembly</t>
  </si>
  <si>
    <t>PIC</t>
  </si>
  <si>
    <t xml:space="preserve">TI MSP430 </t>
  </si>
  <si>
    <t>Tech Demo</t>
  </si>
  <si>
    <t>1 kg</t>
  </si>
  <si>
    <t>Dnepr-1</t>
  </si>
  <si>
    <t>Launch failure</t>
  </si>
  <si>
    <t>Magnetorquers</t>
  </si>
  <si>
    <t>Magnetometers</t>
  </si>
  <si>
    <t>Flown</t>
  </si>
  <si>
    <t>Minotaur 1</t>
  </si>
  <si>
    <t>Atlas V, NROL-36</t>
  </si>
  <si>
    <t>Still in orbit</t>
  </si>
  <si>
    <t>NASA ELaNa VI</t>
  </si>
  <si>
    <t>1.5 kg</t>
  </si>
  <si>
    <t>Atlas V, NROL-39</t>
  </si>
  <si>
    <t>NASA ELaNa II</t>
  </si>
  <si>
    <t>See Note</t>
  </si>
  <si>
    <t>Science, Atmosphere</t>
  </si>
  <si>
    <t>4 kg</t>
  </si>
  <si>
    <t>In progress</t>
  </si>
  <si>
    <t>CSLI Feb 2012</t>
  </si>
  <si>
    <t>CSLI 2013</t>
  </si>
  <si>
    <t>Objective</t>
  </si>
  <si>
    <t>Mass</t>
  </si>
  <si>
    <t>Launch Vehicle/Mission</t>
  </si>
  <si>
    <t>Mission Status</t>
  </si>
  <si>
    <t>Mission Duration</t>
  </si>
  <si>
    <t>Program</t>
  </si>
  <si>
    <t>Orbit</t>
  </si>
  <si>
    <t>Uplink/Downlink Frequency</t>
  </si>
  <si>
    <t>Attitude Determination</t>
  </si>
  <si>
    <t>Attitude Control</t>
  </si>
  <si>
    <t>Miscellaneous/Special Features</t>
  </si>
  <si>
    <t>SpaceX Falcon 9, CRS-3</t>
  </si>
  <si>
    <t>Communication failure</t>
  </si>
  <si>
    <t>NASA ELaNa V</t>
  </si>
  <si>
    <t>GPS</t>
  </si>
  <si>
    <t>5.5 kg</t>
  </si>
  <si>
    <t>Failure, 26 Days</t>
  </si>
  <si>
    <t>Earth Sciences</t>
  </si>
  <si>
    <t>5 kg</t>
  </si>
  <si>
    <t>CSLI Feb 2014</t>
  </si>
  <si>
    <t>2 kg</t>
  </si>
  <si>
    <t>CSLI Feb 2011</t>
  </si>
  <si>
    <t>Not known yet</t>
  </si>
  <si>
    <t>cold-gas thruster</t>
  </si>
  <si>
    <t>Delta II, NPP</t>
  </si>
  <si>
    <t>NASA ELaNa III</t>
  </si>
  <si>
    <t>Helio-physics</t>
  </si>
  <si>
    <t>Expected Life, 3 months</t>
  </si>
  <si>
    <t>2.6 kg</t>
  </si>
  <si>
    <t>~1 year</t>
  </si>
  <si>
    <t>1.25 kg</t>
  </si>
  <si>
    <t>Antares 110 A-ONE</t>
  </si>
  <si>
    <t>~1 week</t>
  </si>
  <si>
    <t>1.3 kg</t>
  </si>
  <si>
    <t>1.426 kg</t>
  </si>
  <si>
    <t>7 days</t>
  </si>
  <si>
    <t>Biology</t>
  </si>
  <si>
    <t>30 to 60 days</t>
  </si>
  <si>
    <t>Life Sciences</t>
  </si>
  <si>
    <t>Minotaur</t>
  </si>
  <si>
    <t>C++</t>
  </si>
  <si>
    <t>SDK</t>
  </si>
  <si>
    <t>Minotaur I, ORS-3</t>
  </si>
  <si>
    <t>NASA ELaNa IV</t>
  </si>
  <si>
    <t>4.5 kg</t>
  </si>
  <si>
    <t>Eurockot</t>
  </si>
  <si>
    <t>Russian ICBM Booster</t>
  </si>
  <si>
    <t>Magnetometer</t>
  </si>
  <si>
    <t>3x1 kg</t>
  </si>
  <si>
    <t>Failed</t>
  </si>
  <si>
    <t>NASA Small Business Technology Transfer (STTR)</t>
  </si>
  <si>
    <t>1.2 kg</t>
  </si>
  <si>
    <t>Aerospace Corporation PicoSat Program</t>
  </si>
  <si>
    <t>IR Temperature Sensor</t>
  </si>
  <si>
    <t>single reaction control wheel</t>
  </si>
  <si>
    <t>90 Days</t>
  </si>
  <si>
    <t>NASA ELaNA 6</t>
  </si>
  <si>
    <t>Educational</t>
  </si>
  <si>
    <t>Minotaur IV, STP-S26</t>
  </si>
  <si>
    <t>NSF</t>
  </si>
  <si>
    <t>Passive magnetic</t>
  </si>
  <si>
    <t>Earth Observation</t>
  </si>
  <si>
    <t>Proof of Concept</t>
  </si>
  <si>
    <t>SpaceX Falcon 9, CRS-4</t>
  </si>
  <si>
    <t>2 months to 1 year</t>
  </si>
  <si>
    <t>UNP NS-7, CSLI Feb 2012</t>
  </si>
  <si>
    <t>Not yet available</t>
  </si>
  <si>
    <t>3.7 kg</t>
  </si>
  <si>
    <t>Space Shuttle, STS-135</t>
  </si>
  <si>
    <t>Atlas V (401)</t>
  </si>
  <si>
    <t>1 month</t>
  </si>
  <si>
    <t>None</t>
  </si>
  <si>
    <t>California Polytechnic State University
Merritt Island High School</t>
  </si>
  <si>
    <t>JPL
California Institude of Technology
Stanford University</t>
  </si>
  <si>
    <t>JPL
California Institude of Technology
University of Michigan
Cal Poly
University of Texas at Austin</t>
  </si>
  <si>
    <t>Stanford University
QuakeFinder</t>
  </si>
  <si>
    <t>Tethers Unlimited
Stanford University</t>
  </si>
  <si>
    <t>University of California Berkeley
Imperial College London
Kyung Hee University
NASA Ames Research Center</t>
  </si>
  <si>
    <t>University of Kentucky
Morehead State University</t>
  </si>
  <si>
    <t>University of Texas at Austin
JPL</t>
  </si>
  <si>
    <t>US Naval Academy
Drexel University</t>
  </si>
  <si>
    <t>1 year (planned)
1.5 years (reached)</t>
  </si>
  <si>
    <t>TI MSP 430</t>
  </si>
  <si>
    <t xml:space="preserve">PIC 24 </t>
  </si>
  <si>
    <t>PIC 32</t>
  </si>
  <si>
    <t>PIC 24</t>
  </si>
  <si>
    <t>PIC 33</t>
  </si>
  <si>
    <t>i80386</t>
  </si>
  <si>
    <t>AT91SAM9</t>
  </si>
  <si>
    <t>i80486</t>
  </si>
  <si>
    <t>SH2</t>
  </si>
  <si>
    <t xml:space="preserve">LPC3250 </t>
  </si>
  <si>
    <t>LPC3250</t>
  </si>
  <si>
    <t>AT32UC3A3256S</t>
  </si>
  <si>
    <t>SiLabs 8051</t>
  </si>
  <si>
    <t>ATxmega128A1U</t>
  </si>
  <si>
    <t>PIC Assembley</t>
  </si>
  <si>
    <t xml:space="preserve">SID </t>
  </si>
  <si>
    <t>µC/OS-II</t>
  </si>
  <si>
    <t>SPARK</t>
  </si>
  <si>
    <t>Atmel Studio 6</t>
  </si>
  <si>
    <t>Sun sensor
Magnetometer</t>
  </si>
  <si>
    <t>Sun Tracker
Magnetometer</t>
  </si>
  <si>
    <t>Magnetometer
Star Tracker
Gyroscopes</t>
  </si>
  <si>
    <t>Magnetometer
MEMS Gyroscopes</t>
  </si>
  <si>
    <t>Star Tracker
Gyroscopes
Photodiodes</t>
  </si>
  <si>
    <t>Sun Sensors
Accelerometers</t>
  </si>
  <si>
    <t>sun sensors
Earth nadir sensor</t>
  </si>
  <si>
    <t>Sun sensors
Magnetometer
IMU</t>
  </si>
  <si>
    <t>Magnetometer
Sun Sensors</t>
  </si>
  <si>
    <t>Magnetometer
Sun sensors
MEMS Gyroscope</t>
  </si>
  <si>
    <t>Magnetometers
Sun sensors
Gyroscopes</t>
  </si>
  <si>
    <t>Gyroscopes
Sun sensors
Magnetometer
Star Camera</t>
  </si>
  <si>
    <t>Sun sensors
Earth nadir sensor</t>
  </si>
  <si>
    <t>Magnetometer
Gyroscopes
Accelerometer</t>
  </si>
  <si>
    <t>Magnetometer
GPS
Sun Sensor
Magnetometer</t>
  </si>
  <si>
    <t>Bar Magnets
Hysteresis Rods</t>
  </si>
  <si>
    <t>Reaction Wheels
Magnetorquers</t>
  </si>
  <si>
    <t>Magnetorquer coils
Reaction wheel</t>
  </si>
  <si>
    <t>Permanent Magnets
Hysteresis Rods</t>
  </si>
  <si>
    <t>Magnetorquer</t>
  </si>
  <si>
    <t>Bar magnet
Hysteresis rods</t>
  </si>
  <si>
    <t>CMG assembly
Magnetic coils</t>
  </si>
  <si>
    <t>Torque Coils
Micro-Vacuum Arc Thrusters</t>
  </si>
  <si>
    <t>Magnetic torque rods
Reaction Wheels</t>
  </si>
  <si>
    <t>Magnetometer
Sun sensor</t>
  </si>
  <si>
    <t>Astronomy</t>
  </si>
  <si>
    <t xml:space="preserve">See Note </t>
  </si>
  <si>
    <t xml:space="preserve"> See Note</t>
  </si>
  <si>
    <t xml:space="preserve">Passive magnetic </t>
  </si>
  <si>
    <t xml:space="preserve">Passive Magnetic </t>
  </si>
  <si>
    <t>passive magnetic</t>
  </si>
  <si>
    <t>Magnetorquers
Reaction wheels
Cold gas thruster</t>
  </si>
  <si>
    <t>Magnetorquers
Reaction wheel</t>
  </si>
  <si>
    <t>BLDC motors with end masses
torque coils</t>
  </si>
  <si>
    <t>BLDC motors with end masses
 torque coils</t>
  </si>
  <si>
    <t>Magnetic torque coils
MEMS gyroscopes
Magnetometer</t>
  </si>
  <si>
    <t>JSpOC</t>
  </si>
  <si>
    <t xml:space="preserve">Orbit Determination </t>
  </si>
  <si>
    <t>TI ( % )</t>
  </si>
  <si>
    <t>PIC ( %)</t>
  </si>
  <si>
    <t>Misc.  ( % )</t>
  </si>
  <si>
    <t>ATMEL ( % )</t>
  </si>
  <si>
    <t>Taskit ( % )</t>
  </si>
  <si>
    <t>PHYTEC ( % )</t>
  </si>
  <si>
    <t>Intel ( % )</t>
  </si>
  <si>
    <t>SiLab ( % )</t>
  </si>
  <si>
    <t>PIC 18 ( % )</t>
  </si>
  <si>
    <t>PIC 24 ( % )</t>
  </si>
  <si>
    <t>PIC 32 ( % )</t>
  </si>
  <si>
    <t xml:space="preserve">PIC 33 ( % ) </t>
  </si>
  <si>
    <t xml:space="preserve">Linux </t>
  </si>
  <si>
    <t>Android</t>
  </si>
  <si>
    <t>Basic</t>
  </si>
  <si>
    <t>ATMEL Studio</t>
  </si>
  <si>
    <t>HCS12</t>
  </si>
  <si>
    <t>NPS-SCAT</t>
  </si>
  <si>
    <t>Sun Sensor</t>
  </si>
  <si>
    <t>Naval Postgraduate School
US Air Force Space Test Program</t>
  </si>
  <si>
    <t>MEROPE</t>
  </si>
  <si>
    <t>N/A</t>
  </si>
  <si>
    <t>HC12</t>
  </si>
  <si>
    <t>C</t>
  </si>
  <si>
    <t>Passive magnetic control</t>
  </si>
  <si>
    <t>NORAD</t>
  </si>
  <si>
    <t>Space communication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</si>
</sst>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0" x14ac:knownFonts="1">
    <font>
      <sz val="12"/>
      <color theme="1"/>
      <name val="Calibri"/>
      <family val="2"/>
      <scheme val="minor"/>
    </font>
    <font>
      <b/>
      <sz val="12"/>
      <color theme="1"/>
      <name val="Arial"/>
    </font>
    <font>
      <sz val="13"/>
      <color theme="1"/>
      <name val="Arial"/>
    </font>
    <font>
      <sz val="12"/>
      <color theme="1"/>
      <name val="Arial"/>
    </font>
    <font>
      <sz val="13"/>
      <color rgb="FF000000"/>
      <name val="Arial"/>
    </font>
    <font>
      <u/>
      <sz val="12"/>
      <color theme="10"/>
      <name val="Calibri"/>
      <family val="2"/>
      <scheme val="minor"/>
    </font>
    <font>
      <u/>
      <sz val="12"/>
      <color theme="11"/>
      <name val="Calibri"/>
      <family val="2"/>
      <scheme val="minor"/>
    </font>
    <font>
      <sz val="12"/>
      <color rgb="FF222222"/>
      <name val="Arial"/>
    </font>
    <font>
      <sz val="9"/>
      <color indexed="81"/>
      <name val="Calibri"/>
      <family val="2"/>
    </font>
    <font>
      <b/>
      <sz val="9"/>
      <color indexed="81"/>
      <name val="Calibri"/>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0">
    <xf numFmtId="0" fontId="0" fillId="0" borderId="0" xfId="0"/>
    <xf numFmtId="0" fontId="5" fillId="2" borderId="1" xfId="5" applyFill="1" applyBorder="1" applyAlignment="1">
      <alignment horizontal="center"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5" fillId="0" borderId="1" xfId="5"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164" fontId="0" fillId="0" borderId="0" xfId="0" applyNumberFormat="1"/>
    <xf numFmtId="0" fontId="1" fillId="3" borderId="1" xfId="0" applyFont="1" applyFill="1" applyBorder="1" applyAlignment="1">
      <alignment horizontal="center" vertical="center"/>
    </xf>
    <xf numFmtId="0" fontId="0" fillId="0" borderId="1" xfId="0" applyBorder="1" applyAlignment="1">
      <alignment horizontal="center" vertical="center" wrapText="1"/>
    </xf>
    <xf numFmtId="14" fontId="0" fillId="0" borderId="1" xfId="0" applyNumberFormat="1" applyBorder="1" applyAlignment="1">
      <alignment horizontal="center" vertical="center"/>
    </xf>
  </cellXfs>
  <cellStyles count="6">
    <cellStyle name="Followed Hyperlink" xfId="2" builtinId="9" hidden="1"/>
    <cellStyle name="Followed Hyperlink" xfId="4" builtinId="9" hidden="1"/>
    <cellStyle name="Hyperlink" xfId="1" builtinId="8" hidden="1"/>
    <cellStyle name="Hyperlink" xfId="3" builtinId="8" hidden="1"/>
    <cellStyle name="Hyperlink" xfId="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1" Type="http://schemas.openxmlformats.org/officeDocument/2006/relationships/hyperlink" Target="https://directory.eoportal.org/web/eoportal/satellite-missions/l/lmrsat" TargetMode="External"/><Relationship Id="rId102" Type="http://schemas.openxmlformats.org/officeDocument/2006/relationships/hyperlink" Target="https://directory.eoportal.org/web/eoportal/satellite-missions/i/inspire" TargetMode="External"/><Relationship Id="rId103" Type="http://schemas.openxmlformats.org/officeDocument/2006/relationships/hyperlink" Target="https://directory.eoportal.org/web/eoportal/satellite-missions/r/race" TargetMode="External"/><Relationship Id="rId104" Type="http://schemas.openxmlformats.org/officeDocument/2006/relationships/hyperlink" Target="http://www.pumpkininc.com" TargetMode="External"/><Relationship Id="rId105" Type="http://schemas.openxmlformats.org/officeDocument/2006/relationships/hyperlink" Target="http://www.pumpkininc.com" TargetMode="External"/><Relationship Id="rId106" Type="http://schemas.openxmlformats.org/officeDocument/2006/relationships/vmlDrawing" Target="../drawings/vmlDrawing1.vml"/><Relationship Id="rId107" Type="http://schemas.openxmlformats.org/officeDocument/2006/relationships/comments" Target="../comments1.xml"/><Relationship Id="rId1" Type="http://schemas.openxmlformats.org/officeDocument/2006/relationships/hyperlink" Target="http://www.ti.com/lsds/ti/microcontrollers_16-bit_32-bit/msp/overview.page" TargetMode="External"/><Relationship Id="rId2" Type="http://schemas.openxmlformats.org/officeDocument/2006/relationships/hyperlink" Target="http://www.ti.com/lsds/ti/microcontrollers_16-bit_32-bit/msp/overview.page" TargetMode="External"/><Relationship Id="rId3" Type="http://schemas.openxmlformats.org/officeDocument/2006/relationships/hyperlink" Target="http://www.ti.com/lsds/ti/microcontrollers_16-bit_32-bit/msp/overview.page" TargetMode="External"/><Relationship Id="rId4" Type="http://schemas.openxmlformats.org/officeDocument/2006/relationships/hyperlink" Target="http://www.ti.com/lsds/ti/microcontrollers_16-bit_32-bit/msp/overview.page" TargetMode="External"/><Relationship Id="rId5" Type="http://schemas.openxmlformats.org/officeDocument/2006/relationships/hyperlink" Target="http://www.ti.com/lsds/ti/microcontrollers_16-bit_32-bit/msp/overview.page" TargetMode="External"/><Relationship Id="rId6" Type="http://schemas.openxmlformats.org/officeDocument/2006/relationships/hyperlink" Target="http://www.ti.com/lsds/ti/microcontrollers_16-bit_32-bit/msp/overview.page" TargetMode="External"/><Relationship Id="rId7" Type="http://schemas.openxmlformats.org/officeDocument/2006/relationships/hyperlink" Target="http://www.microchip.com/paramchartsearch/chart.aspx?branchid=1004&amp;mid=10&amp;lang=en&amp;pageid=74" TargetMode="External"/><Relationship Id="rId8" Type="http://schemas.openxmlformats.org/officeDocument/2006/relationships/hyperlink" Target="http://www.microchip.com/paramchartsearch/chart.aspx?branchid=1004&amp;mid=10&amp;lang=en&amp;pageid=74" TargetMode="External"/><Relationship Id="rId9" Type="http://schemas.openxmlformats.org/officeDocument/2006/relationships/hyperlink" Target="http://www.microchip.com/paramchartsearch/chart.aspx?branchid=1004&amp;mid=10&amp;lang=en&amp;pageid=74" TargetMode="External"/><Relationship Id="rId10" Type="http://schemas.openxmlformats.org/officeDocument/2006/relationships/hyperlink" Target="http://www.microchip.com/paramchartsearch/chart.aspx?branchid=1004&amp;mid=10&amp;lang=en&amp;pageid=74" TargetMode="External"/><Relationship Id="rId11" Type="http://schemas.openxmlformats.org/officeDocument/2006/relationships/hyperlink" Target="http://www.microchip.com/paramchartsearch/chart.aspx?branchid=1004&amp;mid=10&amp;lang=en&amp;pageid=74" TargetMode="External"/><Relationship Id="rId12" Type="http://schemas.openxmlformats.org/officeDocument/2006/relationships/hyperlink" Target="http://www.microchip.com/paramchartsearch/chart.aspx?branchid=1004&amp;mid=10&amp;lang=en&amp;pageid=74" TargetMode="External"/><Relationship Id="rId13" Type="http://schemas.openxmlformats.org/officeDocument/2006/relationships/hyperlink" Target="http://www.microchip.com/paramchartsearch/chart.aspx?branchid=1004&amp;mid=10&amp;lang=en&amp;pageid=74" TargetMode="External"/><Relationship Id="rId14" Type="http://schemas.openxmlformats.org/officeDocument/2006/relationships/hyperlink" Target="http://www.microchip.com/paramchartsearch/chart.aspx?branchid=1004&amp;mid=10&amp;lang=en&amp;pageid=74" TargetMode="External"/><Relationship Id="rId15" Type="http://schemas.openxmlformats.org/officeDocument/2006/relationships/hyperlink" Target="http://www.atmel.com/devices/sam9260.aspx" TargetMode="External"/><Relationship Id="rId16" Type="http://schemas.openxmlformats.org/officeDocument/2006/relationships/hyperlink" Target="http://www.atmel.com/devices/at32uc3a3256s.aspx" TargetMode="External"/><Relationship Id="rId17" Type="http://schemas.openxmlformats.org/officeDocument/2006/relationships/hyperlink" Target="http://www.ti.com/lsds/ti/microcontrollers_16-bit_32-bit/msp/security_communications/rf430/overview.page?paramCriteri" TargetMode="External"/><Relationship Id="rId18" Type="http://schemas.openxmlformats.org/officeDocument/2006/relationships/hyperlink" Target="http://www.ti.com/lsds/ti/microcontrollers_16-bit_32-bit/msp/overview.page" TargetMode="External"/><Relationship Id="rId19" Type="http://schemas.openxmlformats.org/officeDocument/2006/relationships/hyperlink" Target="http://www.microchip.com/pagehandler/en-us/family/16bit/" TargetMode="External"/><Relationship Id="rId30" Type="http://schemas.openxmlformats.org/officeDocument/2006/relationships/hyperlink" Target="http://www.pumpkininc.com" TargetMode="External"/><Relationship Id="rId31" Type="http://schemas.openxmlformats.org/officeDocument/2006/relationships/hyperlink" Target="http://www.pumpkininc.com" TargetMode="External"/><Relationship Id="rId32" Type="http://schemas.openxmlformats.org/officeDocument/2006/relationships/hyperlink" Target="http://www.pumpkininc.com" TargetMode="External"/><Relationship Id="rId33" Type="http://schemas.openxmlformats.org/officeDocument/2006/relationships/hyperlink" Target="http://www.pumpkininc.com" TargetMode="External"/><Relationship Id="rId34" Type="http://schemas.openxmlformats.org/officeDocument/2006/relationships/hyperlink" Target="http://intelligent-systems.altran.com/technologies/software-engineering/spark.html" TargetMode="External"/><Relationship Id="rId35" Type="http://schemas.openxmlformats.org/officeDocument/2006/relationships/hyperlink" Target="http://micrium.com/products/" TargetMode="External"/><Relationship Id="rId36" Type="http://schemas.openxmlformats.org/officeDocument/2006/relationships/hyperlink" Target="http://www.atmel.com/microsite/atmel_studio6/" TargetMode="External"/><Relationship Id="rId37" Type="http://schemas.openxmlformats.org/officeDocument/2006/relationships/hyperlink" Target="http://space.skyrocket.de/doc_sdat/cp-1.htm" TargetMode="External"/><Relationship Id="rId38" Type="http://schemas.openxmlformats.org/officeDocument/2006/relationships/hyperlink" Target="http://space.skyrocket.de/doc_sdat/cp-2.htm" TargetMode="External"/><Relationship Id="rId39" Type="http://schemas.openxmlformats.org/officeDocument/2006/relationships/hyperlink" Target="http://space.skyrocket.de/doc_sdat/cp-2.htm" TargetMode="External"/><Relationship Id="rId50" Type="http://schemas.openxmlformats.org/officeDocument/2006/relationships/hyperlink" Target="https://directory.eoportal.org/web/eoportal/satellite-missions/f/firebird" TargetMode="External"/><Relationship Id="rId51" Type="http://schemas.openxmlformats.org/officeDocument/2006/relationships/hyperlink" Target="https://directory.eoportal.org/web/eoportal/satellite-missions/c-missions/cxbn" TargetMode="External"/><Relationship Id="rId52" Type="http://schemas.openxmlformats.org/officeDocument/2006/relationships/hyperlink" Target="http://space.skyrocket.de/doc_sdat/phonesat-v1.htm" TargetMode="External"/><Relationship Id="rId53" Type="http://schemas.openxmlformats.org/officeDocument/2006/relationships/hyperlink" Target="http://space.skyrocket.de/doc_sdat/phonesat-v1.htm" TargetMode="External"/><Relationship Id="rId54" Type="http://schemas.openxmlformats.org/officeDocument/2006/relationships/hyperlink" Target="http://space.skyrocket.de/doc_sdat/phonesat-v2.htm" TargetMode="External"/><Relationship Id="rId55" Type="http://schemas.openxmlformats.org/officeDocument/2006/relationships/hyperlink" Target="http://www.nasa.gov/centers/ames/engineering/projects/sporesat.html" TargetMode="External"/><Relationship Id="rId56" Type="http://schemas.openxmlformats.org/officeDocument/2006/relationships/hyperlink" Target="https://directory.eoportal.org/web/eoportal/satellite-missions/g/genesat" TargetMode="External"/><Relationship Id="rId57" Type="http://schemas.openxmlformats.org/officeDocument/2006/relationships/hyperlink" Target="https://directory.eoportal.org/web/eoportal/satellite-missions/c-missions/copper" TargetMode="External"/><Relationship Id="rId58" Type="http://schemas.openxmlformats.org/officeDocument/2006/relationships/hyperlink" Target="https://directory.eoportal.org/web/eoportal/satellite-missions/q/quakesat" TargetMode="External"/><Relationship Id="rId59" Type="http://schemas.openxmlformats.org/officeDocument/2006/relationships/hyperlink" Target="http://space.skyrocket.de/doc_sdat/mast.htm" TargetMode="External"/><Relationship Id="rId70" Type="http://schemas.openxmlformats.org/officeDocument/2006/relationships/hyperlink" Target="https://directory.eoportal.org/web/eoportal/satellite-missions/m/mcubed-2" TargetMode="External"/><Relationship Id="rId71" Type="http://schemas.openxmlformats.org/officeDocument/2006/relationships/hyperlink" Target="https://directory.eoportal.org/web/eoportal/satellite-missions/t/trailblazer" TargetMode="External"/><Relationship Id="rId72" Type="http://schemas.openxmlformats.org/officeDocument/2006/relationships/hyperlink" Target="https://directory.eoportal.org/web/eoportal/satellite-missions/a/aeneas" TargetMode="External"/><Relationship Id="rId73" Type="http://schemas.openxmlformats.org/officeDocument/2006/relationships/hyperlink" Target="http://space.skyrocket.de/doc_sdat/pssct-2.htm" TargetMode="External"/><Relationship Id="rId74" Type="http://schemas.openxmlformats.org/officeDocument/2006/relationships/hyperlink" Target="http://www.freescale.com/webapp/sps/site/taxonomy.jsp?code=APLHC12FAM18" TargetMode="External"/><Relationship Id="rId75" Type="http://schemas.openxmlformats.org/officeDocument/2006/relationships/hyperlink" Target="http://en.wikipedia.org/wiki/Intel_80486" TargetMode="External"/><Relationship Id="rId76" Type="http://schemas.openxmlformats.org/officeDocument/2006/relationships/hyperlink" Target="http://en.wikipedia.org/wiki/Intel_80386" TargetMode="External"/><Relationship Id="rId77" Type="http://schemas.openxmlformats.org/officeDocument/2006/relationships/hyperlink" Target="http://www.atmel.com/devices/atxmega128a1u.aspx" TargetMode="External"/><Relationship Id="rId78" Type="http://schemas.openxmlformats.org/officeDocument/2006/relationships/hyperlink" Target="http://en.wikipedia.org/wiki/SuperH" TargetMode="External"/><Relationship Id="rId79" Type="http://schemas.openxmlformats.org/officeDocument/2006/relationships/hyperlink" Target="http://mstl.atl.calpoly.edu/~bklofas/Presentations/DevelopersWorkshop2010/50_Brandon_Lunar_Lander.pdf" TargetMode="External"/><Relationship Id="rId90" Type="http://schemas.openxmlformats.org/officeDocument/2006/relationships/hyperlink" Target="http://phytec.com/products/system-on-modules/phycore/lpc3250/" TargetMode="External"/><Relationship Id="rId91" Type="http://schemas.openxmlformats.org/officeDocument/2006/relationships/hyperlink" Target="http://www.microchip.com/ParamChartSearch/chart.aspx?branchID=8183&amp;" TargetMode="External"/><Relationship Id="rId92" Type="http://schemas.openxmlformats.org/officeDocument/2006/relationships/hyperlink" Target="http://www.pumpkininc.com" TargetMode="External"/><Relationship Id="rId93" Type="http://schemas.openxmlformats.org/officeDocument/2006/relationships/hyperlink" Target="http://space.skyrocket.de/doc_sdat/exocube.htm" TargetMode="External"/><Relationship Id="rId94" Type="http://schemas.openxmlformats.org/officeDocument/2006/relationships/hyperlink" Target="http://polysat.calpoly.edu/in-development/cp9/" TargetMode="External"/><Relationship Id="rId95" Type="http://schemas.openxmlformats.org/officeDocument/2006/relationships/hyperlink" Target="http://www.ae.utexas.edu/news/features/bevo-2-satellite-sdl" TargetMode="External"/><Relationship Id="rId96" Type="http://schemas.openxmlformats.org/officeDocument/2006/relationships/hyperlink" Target="http://www.aprs.org/psat.html" TargetMode="External"/><Relationship Id="rId97" Type="http://schemas.openxmlformats.org/officeDocument/2006/relationships/hyperlink" Target="https://icubesat.files.wordpress.com/2014/05/icubesat-org_2014_b-2-4-bricsat-p_dinellie_201405281748.pdf" TargetMode="External"/><Relationship Id="rId98" Type="http://schemas.openxmlformats.org/officeDocument/2006/relationships/hyperlink" Target="http://www.ti.com/lsds/ti/microcontrollers_16-bit_32-bit/msp/overview.page" TargetMode="External"/><Relationship Id="rId99" Type="http://schemas.openxmlformats.org/officeDocument/2006/relationships/hyperlink" Target="http://www.atmel.com/devices/sam9260.aspx" TargetMode="External"/><Relationship Id="rId20" Type="http://schemas.openxmlformats.org/officeDocument/2006/relationships/hyperlink" Target="http://www.microchip.com/pagehandler/en-us/family/16bit/" TargetMode="External"/><Relationship Id="rId21" Type="http://schemas.openxmlformats.org/officeDocument/2006/relationships/hyperlink" Target="http://www.microchip.com/pagehandler/en-us/family/16bit/" TargetMode="External"/><Relationship Id="rId22" Type="http://schemas.openxmlformats.org/officeDocument/2006/relationships/hyperlink" Target="http://www.microchip.com/pagehandler/en-us/family/16bit/" TargetMode="External"/><Relationship Id="rId23" Type="http://schemas.openxmlformats.org/officeDocument/2006/relationships/hyperlink" Target="http://www.silabs.com/products/mcu/pages/8051-microcontroller.aspx" TargetMode="External"/><Relationship Id="rId24" Type="http://schemas.openxmlformats.org/officeDocument/2006/relationships/hyperlink" Target="http://www.microchip.com/ParamChartSearch/chart.aspx?branchID=8183&amp;" TargetMode="External"/><Relationship Id="rId25" Type="http://schemas.openxmlformats.org/officeDocument/2006/relationships/hyperlink" Target="http://www.microchip.com/ParamChartSearch/chart.aspx?branchID=8183&amp;" TargetMode="External"/><Relationship Id="rId26" Type="http://schemas.openxmlformats.org/officeDocument/2006/relationships/hyperlink" Target="http://www.microchip.com/paramchartsearch/chart.aspx?branchid=1004&amp;mid=10&amp;lang=en&amp;pageid=74" TargetMode="External"/><Relationship Id="rId27" Type="http://schemas.openxmlformats.org/officeDocument/2006/relationships/hyperlink" Target="http://www.microchip.com/pagehandler/en-us/family/32bit/" TargetMode="External"/><Relationship Id="rId28" Type="http://schemas.openxmlformats.org/officeDocument/2006/relationships/hyperlink" Target="http://www.pumpkininc.com" TargetMode="External"/><Relationship Id="rId29" Type="http://schemas.openxmlformats.org/officeDocument/2006/relationships/hyperlink" Target="http://www.pumpkininc.com" TargetMode="External"/><Relationship Id="rId40" Type="http://schemas.openxmlformats.org/officeDocument/2006/relationships/hyperlink" Target="http://polysat.calpoly.edu/launched-missions/cp3/" TargetMode="External"/><Relationship Id="rId41" Type="http://schemas.openxmlformats.org/officeDocument/2006/relationships/hyperlink" Target="http://space.skyrocket.de/doc_sdat/cp-3.htm" TargetMode="External"/><Relationship Id="rId42" Type="http://schemas.openxmlformats.org/officeDocument/2006/relationships/hyperlink" Target="http://ceng.calpoly.edu/news/cal-poly-cubesats-part-atlas-5-launch-vandenberg/'" TargetMode="External"/><Relationship Id="rId43" Type="http://schemas.openxmlformats.org/officeDocument/2006/relationships/hyperlink" Target="http://polysat.calpoly.edu/launched-missions/cp8-ipex/" TargetMode="External"/><Relationship Id="rId44" Type="http://schemas.openxmlformats.org/officeDocument/2006/relationships/hyperlink" Target="http://spacegrant.colorado.edu/boulderstudents/boulderprojects/allstar" TargetMode="External"/><Relationship Id="rId45" Type="http://schemas.openxmlformats.org/officeDocument/2006/relationships/hyperlink" Target="https://www.kickstarter.com/projects/zacinaction/kicksat-your-personal-spacecraft-in-space" TargetMode="External"/><Relationship Id="rId46" Type="http://schemas.openxmlformats.org/officeDocument/2006/relationships/hyperlink" Target="http://www.taskit.de/stamp9g20.html" TargetMode="External"/><Relationship Id="rId47" Type="http://schemas.openxmlformats.org/officeDocument/2006/relationships/hyperlink" Target="http://www.taskit.de/stamp9g20.html" TargetMode="External"/><Relationship Id="rId48" Type="http://schemas.openxmlformats.org/officeDocument/2006/relationships/hyperlink" Target="http://space.skyrocket.de/doc_sdat/e1p.htm" TargetMode="External"/><Relationship Id="rId49" Type="http://schemas.openxmlformats.org/officeDocument/2006/relationships/hyperlink" Target="https://directory.eoportal.org/web/eoportal/satellite-missions/f/firebird" TargetMode="External"/><Relationship Id="rId60" Type="http://schemas.openxmlformats.org/officeDocument/2006/relationships/hyperlink" Target="http://mstl.atl.calpoly.edu/~bklofas/Presentations/SummerWorkshop2012/Hinkley_AeroCube_3_4.pdf" TargetMode="External"/><Relationship Id="rId61" Type="http://schemas.openxmlformats.org/officeDocument/2006/relationships/hyperlink" Target="http://space.uah.edu/chargersat1/" TargetMode="External"/><Relationship Id="rId62" Type="http://schemas.openxmlformats.org/officeDocument/2006/relationships/hyperlink" Target="https://directory.eoportal.org/web/eoportal/satellite-missions/c-missions/cinema" TargetMode="External"/><Relationship Id="rId63" Type="http://schemas.openxmlformats.org/officeDocument/2006/relationships/hyperlink" Target="http://lasp.colorado.edu/home/csswe/" TargetMode="External"/><Relationship Id="rId64" Type="http://schemas.openxmlformats.org/officeDocument/2006/relationships/hyperlink" Target="https://directory.eoportal.org/web/eoportal/satellite-missions/s/swampsat" TargetMode="External"/><Relationship Id="rId65" Type="http://schemas.openxmlformats.org/officeDocument/2006/relationships/hyperlink" Target="http://cubesat.ece.illinois.edu" TargetMode="External"/><Relationship Id="rId66" Type="http://schemas.openxmlformats.org/officeDocument/2006/relationships/hyperlink" Target="http://ssl.engineering.uky.edu/missions/orbital/kysat-2/" TargetMode="External"/><Relationship Id="rId67" Type="http://schemas.openxmlformats.org/officeDocument/2006/relationships/hyperlink" Target="http://space.skyrocket.de/doc_sdat/rax.htm" TargetMode="External"/><Relationship Id="rId68" Type="http://schemas.openxmlformats.org/officeDocument/2006/relationships/hyperlink" Target="http://space.skyrocket.de/doc_sdat/rax.htm" TargetMode="External"/><Relationship Id="rId69" Type="http://schemas.openxmlformats.org/officeDocument/2006/relationships/hyperlink" Target="http://space.skyrocket.de/doc_sdat/m-cubed.htm" TargetMode="External"/><Relationship Id="rId100" Type="http://schemas.openxmlformats.org/officeDocument/2006/relationships/hyperlink" Target="http://phytec.com/products/system-on-modules/phycore/lpc3250/" TargetMode="External"/><Relationship Id="rId80" Type="http://schemas.openxmlformats.org/officeDocument/2006/relationships/hyperlink" Target="https://directory.eoportal.org/web/eoportal/satellite-missions/d/dice" TargetMode="External"/><Relationship Id="rId81" Type="http://schemas.openxmlformats.org/officeDocument/2006/relationships/hyperlink" Target="http://mstl.atl.calpoly.edu/~bklofas/Presentations/DevelopersWorkshop2013/Kang_DragonSat-1.pdf" TargetMode="External"/><Relationship Id="rId82" Type="http://schemas.openxmlformats.org/officeDocument/2006/relationships/hyperlink" Target="http://www.ti.com/lsds/ti/microcontrollers_16-bit_32-bit/msp/overview.page" TargetMode="External"/><Relationship Id="rId83" Type="http://schemas.openxmlformats.org/officeDocument/2006/relationships/hyperlink" Target="http://www.pumpkininc.com" TargetMode="External"/><Relationship Id="rId84" Type="http://schemas.openxmlformats.org/officeDocument/2006/relationships/hyperlink" Target="http://mstl.atl.calpoly.edu/~bklofas/Presentations/DevelopersWorkshop2009/5_Missions_1/3_Malone-SCAT.pdf" TargetMode="External"/><Relationship Id="rId85" Type="http://schemas.openxmlformats.org/officeDocument/2006/relationships/hyperlink" Target="http://www.freescale.com/webapp/sps/site/taxonomy.jsp?code=APLHC12FAM18" TargetMode="External"/><Relationship Id="rId86" Type="http://schemas.openxmlformats.org/officeDocument/2006/relationships/hyperlink" Target="https://ssel.montana.edu" TargetMode="External"/><Relationship Id="rId87" Type="http://schemas.openxmlformats.org/officeDocument/2006/relationships/hyperlink" Target="http://www.microchip.com/paramchartsearch/chart.aspx?branchid=1004&amp;mid=10&amp;lang=en&amp;pageid=74" TargetMode="External"/><Relationship Id="rId88" Type="http://schemas.openxmlformats.org/officeDocument/2006/relationships/hyperlink" Target="http://www.atmel.com/devices/sam9260.aspx" TargetMode="External"/><Relationship Id="rId89" Type="http://schemas.openxmlformats.org/officeDocument/2006/relationships/hyperlink" Target="http://www.atmel.com/devices/sam9260.aspx" TargetMode="External"/></Relationships>
</file>

<file path=xl/worksheets/_rels/sheet2.xml.rels><?xml version="1.0" encoding="UTF-8" standalone="yes"?>
<Relationships xmlns="http://schemas.openxmlformats.org/package/2006/relationships"><Relationship Id="rId101" Type="http://schemas.openxmlformats.org/officeDocument/2006/relationships/hyperlink" Target="http://www.ti.com/lsds/ti/microcontrollers_16-bit_32-bit/msp/overview.page" TargetMode="External"/><Relationship Id="rId102" Type="http://schemas.openxmlformats.org/officeDocument/2006/relationships/hyperlink" Target="http://www.atmel.com/devices/sam9260.aspx" TargetMode="External"/><Relationship Id="rId103" Type="http://schemas.openxmlformats.org/officeDocument/2006/relationships/hyperlink" Target="http://phytec.com/products/system-on-modules/phycore/lpc3250/" TargetMode="External"/><Relationship Id="rId104" Type="http://schemas.openxmlformats.org/officeDocument/2006/relationships/hyperlink" Target="http://www.pumpkininc.com" TargetMode="External"/><Relationship Id="rId105" Type="http://schemas.openxmlformats.org/officeDocument/2006/relationships/hyperlink" Target="http://spaceref.com/nasa-hack-space/ravan-cubesat-will-help-solve-an-earth-science-mystery.html" TargetMode="External"/><Relationship Id="rId106" Type="http://schemas.openxmlformats.org/officeDocument/2006/relationships/hyperlink" Target="https://directory.eoportal.org/web/eoportal/satellite-missions/a/armadillo" TargetMode="External"/><Relationship Id="rId107" Type="http://schemas.openxmlformats.org/officeDocument/2006/relationships/hyperlink" Target="http://space.skyrocket.de/doc_sdat/uss-langley.htm" TargetMode="External"/><Relationship Id="rId1" Type="http://schemas.openxmlformats.org/officeDocument/2006/relationships/hyperlink" Target="http://space.skyrocket.de/doc_sdat/cp-1.htm" TargetMode="External"/><Relationship Id="rId2" Type="http://schemas.openxmlformats.org/officeDocument/2006/relationships/hyperlink" Target="http://space.skyrocket.de/doc_sdat/cp-2.htm" TargetMode="External"/><Relationship Id="rId3" Type="http://schemas.openxmlformats.org/officeDocument/2006/relationships/hyperlink" Target="http://space.skyrocket.de/doc_sdat/cp-2.htm" TargetMode="External"/><Relationship Id="rId4" Type="http://schemas.openxmlformats.org/officeDocument/2006/relationships/hyperlink" Target="http://polysat.calpoly.edu/launched-missions/cp3/" TargetMode="External"/><Relationship Id="rId5" Type="http://schemas.openxmlformats.org/officeDocument/2006/relationships/hyperlink" Target="http://space.skyrocket.de/doc_sdat/cp-3.htm" TargetMode="External"/><Relationship Id="rId6" Type="http://schemas.openxmlformats.org/officeDocument/2006/relationships/hyperlink" Target="http://ceng.calpoly.edu/news/cal-poly-cubesats-part-atlas-5-launch-vandenberg/'" TargetMode="External"/><Relationship Id="rId7" Type="http://schemas.openxmlformats.org/officeDocument/2006/relationships/hyperlink" Target="http://polysat.calpoly.edu/launched-missions/cp8-ipex/" TargetMode="External"/><Relationship Id="rId8" Type="http://schemas.openxmlformats.org/officeDocument/2006/relationships/hyperlink" Target="http://space.skyrocket.de/doc_sdat/exocube.htm" TargetMode="External"/><Relationship Id="rId9" Type="http://schemas.openxmlformats.org/officeDocument/2006/relationships/hyperlink" Target="http://polysat.calpoly.edu/in-development/cp9/" TargetMode="External"/><Relationship Id="rId108" Type="http://schemas.openxmlformats.org/officeDocument/2006/relationships/hyperlink" Target="http://www.silabs.com/products/mcu/pages/8051-microcontroller.aspx" TargetMode="External"/><Relationship Id="rId109" Type="http://schemas.openxmlformats.org/officeDocument/2006/relationships/hyperlink" Target="http://phytec.com/products/system-on-modules/phycore/lpc3250/" TargetMode="External"/><Relationship Id="rId10" Type="http://schemas.openxmlformats.org/officeDocument/2006/relationships/hyperlink" Target="http://spacegrant.colorado.edu/boulderstudents/boulderprojects/allstar" TargetMode="External"/><Relationship Id="rId11" Type="http://schemas.openxmlformats.org/officeDocument/2006/relationships/hyperlink" Target="https://www.kickstarter.com/projects/zacinaction/kicksat-your-personal-spacecraft-in-space" TargetMode="External"/><Relationship Id="rId12" Type="http://schemas.openxmlformats.org/officeDocument/2006/relationships/hyperlink" Target="http://space.skyrocket.de/doc_sdat/e1p.htm" TargetMode="External"/><Relationship Id="rId13" Type="http://schemas.openxmlformats.org/officeDocument/2006/relationships/hyperlink" Target="https://directory.eoportal.org/web/eoportal/satellite-missions/f/firebird" TargetMode="External"/><Relationship Id="rId14" Type="http://schemas.openxmlformats.org/officeDocument/2006/relationships/hyperlink" Target="https://directory.eoportal.org/web/eoportal/satellite-missions/f/firebird" TargetMode="External"/><Relationship Id="rId15" Type="http://schemas.openxmlformats.org/officeDocument/2006/relationships/hyperlink" Target="https://directory.eoportal.org/web/eoportal/satellite-missions/c-missions/cxbn" TargetMode="External"/><Relationship Id="rId16" Type="http://schemas.openxmlformats.org/officeDocument/2006/relationships/hyperlink" Target="http://space.skyrocket.de/doc_sdat/phonesat-v1.htm" TargetMode="External"/><Relationship Id="rId17" Type="http://schemas.openxmlformats.org/officeDocument/2006/relationships/hyperlink" Target="http://space.skyrocket.de/doc_sdat/phonesat-v1.htm" TargetMode="External"/><Relationship Id="rId18" Type="http://schemas.openxmlformats.org/officeDocument/2006/relationships/hyperlink" Target="http://space.skyrocket.de/doc_sdat/phonesat-v2.htm" TargetMode="External"/><Relationship Id="rId19" Type="http://schemas.openxmlformats.org/officeDocument/2006/relationships/hyperlink" Target="http://www.nasa.gov/centers/ames/engineering/projects/sporesat.html" TargetMode="External"/><Relationship Id="rId30" Type="http://schemas.openxmlformats.org/officeDocument/2006/relationships/hyperlink" Target="http://ssl.engineering.uky.edu/missions/orbital/kysat-2/" TargetMode="External"/><Relationship Id="rId31" Type="http://schemas.openxmlformats.org/officeDocument/2006/relationships/hyperlink" Target="http://space.skyrocket.de/doc_sdat/rax.htm" TargetMode="External"/><Relationship Id="rId32" Type="http://schemas.openxmlformats.org/officeDocument/2006/relationships/hyperlink" Target="http://space.skyrocket.de/doc_sdat/rax.htm" TargetMode="External"/><Relationship Id="rId33" Type="http://schemas.openxmlformats.org/officeDocument/2006/relationships/hyperlink" Target="http://space.skyrocket.de/doc_sdat/m-cubed.htm" TargetMode="External"/><Relationship Id="rId34" Type="http://schemas.openxmlformats.org/officeDocument/2006/relationships/hyperlink" Target="https://directory.eoportal.org/web/eoportal/satellite-missions/m/mcubed-2" TargetMode="External"/><Relationship Id="rId35" Type="http://schemas.openxmlformats.org/officeDocument/2006/relationships/hyperlink" Target="https://directory.eoportal.org/web/eoportal/satellite-missions/t/trailblazer" TargetMode="External"/><Relationship Id="rId36" Type="http://schemas.openxmlformats.org/officeDocument/2006/relationships/hyperlink" Target="https://directory.eoportal.org/web/eoportal/satellite-missions/a/aeneas" TargetMode="External"/><Relationship Id="rId37" Type="http://schemas.openxmlformats.org/officeDocument/2006/relationships/hyperlink" Target="http://www.ae.utexas.edu/news/features/bevo-2-satellite-sdl" TargetMode="External"/><Relationship Id="rId38" Type="http://schemas.openxmlformats.org/officeDocument/2006/relationships/hyperlink" Target="http://space.skyrocket.de/doc_sdat/pssct-2.htm" TargetMode="External"/><Relationship Id="rId39" Type="http://schemas.openxmlformats.org/officeDocument/2006/relationships/hyperlink" Target="http://www.aprs.org/psat.html" TargetMode="External"/><Relationship Id="rId50" Type="http://schemas.openxmlformats.org/officeDocument/2006/relationships/hyperlink" Target="http://www.ti.com/lsds/ti/microcontrollers_16-bit_32-bit/msp/overview.page" TargetMode="External"/><Relationship Id="rId51" Type="http://schemas.openxmlformats.org/officeDocument/2006/relationships/hyperlink" Target="http://www.ti.com/lsds/ti/microcontrollers_16-bit_32-bit/msp/overview.page" TargetMode="External"/><Relationship Id="rId52" Type="http://schemas.openxmlformats.org/officeDocument/2006/relationships/hyperlink" Target="http://www.microchip.com/paramchartsearch/chart.aspx?branchid=1004&amp;mid=10&amp;lang=en&amp;pageid=74" TargetMode="External"/><Relationship Id="rId53" Type="http://schemas.openxmlformats.org/officeDocument/2006/relationships/hyperlink" Target="http://www.microchip.com/paramchartsearch/chart.aspx?branchid=1004&amp;mid=10&amp;lang=en&amp;pageid=74" TargetMode="External"/><Relationship Id="rId54" Type="http://schemas.openxmlformats.org/officeDocument/2006/relationships/hyperlink" Target="http://www.microchip.com/paramchartsearch/chart.aspx?branchid=1004&amp;mid=10&amp;lang=en&amp;pageid=74" TargetMode="External"/><Relationship Id="rId55" Type="http://schemas.openxmlformats.org/officeDocument/2006/relationships/hyperlink" Target="http://www.microchip.com/paramchartsearch/chart.aspx?branchid=1004&amp;mid=10&amp;lang=en&amp;pageid=74" TargetMode="External"/><Relationship Id="rId56" Type="http://schemas.openxmlformats.org/officeDocument/2006/relationships/hyperlink" Target="http://www.microchip.com/paramchartsearch/chart.aspx?branchid=1004&amp;mid=10&amp;lang=en&amp;pageid=74" TargetMode="External"/><Relationship Id="rId57" Type="http://schemas.openxmlformats.org/officeDocument/2006/relationships/hyperlink" Target="http://www.microchip.com/paramchartsearch/chart.aspx?branchid=1004&amp;mid=10&amp;lang=en&amp;pageid=74" TargetMode="External"/><Relationship Id="rId58" Type="http://schemas.openxmlformats.org/officeDocument/2006/relationships/hyperlink" Target="http://www.microchip.com/paramchartsearch/chart.aspx?branchid=1004&amp;mid=10&amp;lang=en&amp;pageid=74" TargetMode="External"/><Relationship Id="rId59" Type="http://schemas.openxmlformats.org/officeDocument/2006/relationships/hyperlink" Target="http://www.microchip.com/paramchartsearch/chart.aspx?branchid=1004&amp;mid=10&amp;lang=en&amp;pageid=74" TargetMode="External"/><Relationship Id="rId70" Type="http://schemas.openxmlformats.org/officeDocument/2006/relationships/hyperlink" Target="http://www.microchip.com/pagehandler/en-us/family/16bit/" TargetMode="External"/><Relationship Id="rId71" Type="http://schemas.openxmlformats.org/officeDocument/2006/relationships/hyperlink" Target="http://phytec.com/products/system-on-modules/phycore/lpc3250/" TargetMode="External"/><Relationship Id="rId72" Type="http://schemas.openxmlformats.org/officeDocument/2006/relationships/hyperlink" Target="http://www.silabs.com/products/mcu/pages/8051-microcontroller.aspx" TargetMode="External"/><Relationship Id="rId73" Type="http://schemas.openxmlformats.org/officeDocument/2006/relationships/hyperlink" Target="http://www.microchip.com/ParamChartSearch/chart.aspx?branchID=8183&amp;" TargetMode="External"/><Relationship Id="rId74" Type="http://schemas.openxmlformats.org/officeDocument/2006/relationships/hyperlink" Target="http://www.microchip.com/ParamChartSearch/chart.aspx?branchID=8183&amp;" TargetMode="External"/><Relationship Id="rId75" Type="http://schemas.openxmlformats.org/officeDocument/2006/relationships/hyperlink" Target="http://www.microchip.com/ParamChartSearch/chart.aspx?branchID=8183&amp;" TargetMode="External"/><Relationship Id="rId76" Type="http://schemas.openxmlformats.org/officeDocument/2006/relationships/hyperlink" Target="http://www.microchip.com/paramchartsearch/chart.aspx?branchid=1004&amp;mid=10&amp;lang=en&amp;pageid=74" TargetMode="External"/><Relationship Id="rId77" Type="http://schemas.openxmlformats.org/officeDocument/2006/relationships/hyperlink" Target="http://www.microchip.com/pagehandler/en-us/family/32bit/" TargetMode="External"/><Relationship Id="rId78" Type="http://schemas.openxmlformats.org/officeDocument/2006/relationships/hyperlink" Target="http://www.taskit.de/stamp9g20.html" TargetMode="External"/><Relationship Id="rId79" Type="http://schemas.openxmlformats.org/officeDocument/2006/relationships/hyperlink" Target="http://www.taskit.de/stamp9g20.html" TargetMode="External"/><Relationship Id="rId110" Type="http://schemas.openxmlformats.org/officeDocument/2006/relationships/hyperlink" Target="http://www.microchip.com/ParamChartSearch/chart.aspx?branchID=8183&amp;" TargetMode="External"/><Relationship Id="rId90" Type="http://schemas.openxmlformats.org/officeDocument/2006/relationships/hyperlink" Target="http://www.pumpkininc.com" TargetMode="External"/><Relationship Id="rId91" Type="http://schemas.openxmlformats.org/officeDocument/2006/relationships/hyperlink" Target="http://www.pumpkininc.com" TargetMode="External"/><Relationship Id="rId92" Type="http://schemas.openxmlformats.org/officeDocument/2006/relationships/hyperlink" Target="http://www.pumpkininc.com" TargetMode="External"/><Relationship Id="rId93" Type="http://schemas.openxmlformats.org/officeDocument/2006/relationships/hyperlink" Target="http://www.pumpkininc.com" TargetMode="External"/><Relationship Id="rId94" Type="http://schemas.openxmlformats.org/officeDocument/2006/relationships/hyperlink" Target="http://intelligent-systems.altran.com/technologies/software-engineering/spark.html" TargetMode="External"/><Relationship Id="rId95" Type="http://schemas.openxmlformats.org/officeDocument/2006/relationships/hyperlink" Target="http://micrium.com/products/" TargetMode="External"/><Relationship Id="rId96" Type="http://schemas.openxmlformats.org/officeDocument/2006/relationships/hyperlink" Target="http://www.atmel.com/microsite/atmel_studio6/" TargetMode="External"/><Relationship Id="rId97" Type="http://schemas.openxmlformats.org/officeDocument/2006/relationships/hyperlink" Target="http://www.pumpkininc.com" TargetMode="External"/><Relationship Id="rId98" Type="http://schemas.openxmlformats.org/officeDocument/2006/relationships/hyperlink" Target="https://directory.eoportal.org/web/eoportal/satellite-missions/l/lmrsat" TargetMode="External"/><Relationship Id="rId99" Type="http://schemas.openxmlformats.org/officeDocument/2006/relationships/hyperlink" Target="https://directory.eoportal.org/web/eoportal/satellite-missions/i/inspire" TargetMode="External"/><Relationship Id="rId111" Type="http://schemas.openxmlformats.org/officeDocument/2006/relationships/hyperlink" Target="http://www.pumpkininc.com" TargetMode="External"/><Relationship Id="rId112" Type="http://schemas.openxmlformats.org/officeDocument/2006/relationships/vmlDrawing" Target="../drawings/vmlDrawing2.vml"/><Relationship Id="rId113" Type="http://schemas.openxmlformats.org/officeDocument/2006/relationships/comments" Target="../comments2.xml"/><Relationship Id="rId20" Type="http://schemas.openxmlformats.org/officeDocument/2006/relationships/hyperlink" Target="https://directory.eoportal.org/web/eoportal/satellite-missions/g/genesat" TargetMode="External"/><Relationship Id="rId21" Type="http://schemas.openxmlformats.org/officeDocument/2006/relationships/hyperlink" Target="https://directory.eoportal.org/web/eoportal/satellite-missions/c-missions/copper" TargetMode="External"/><Relationship Id="rId22" Type="http://schemas.openxmlformats.org/officeDocument/2006/relationships/hyperlink" Target="https://directory.eoportal.org/web/eoportal/satellite-missions/q/quakesat" TargetMode="External"/><Relationship Id="rId23" Type="http://schemas.openxmlformats.org/officeDocument/2006/relationships/hyperlink" Target="http://space.skyrocket.de/doc_sdat/mast.htm" TargetMode="External"/><Relationship Id="rId24" Type="http://schemas.openxmlformats.org/officeDocument/2006/relationships/hyperlink" Target="http://mstl.atl.calpoly.edu/~bklofas/Presentations/SummerWorkshop2012/Hinkley_AeroCube_3_4.pdf" TargetMode="External"/><Relationship Id="rId25" Type="http://schemas.openxmlformats.org/officeDocument/2006/relationships/hyperlink" Target="http://space.uah.edu/chargersat1/" TargetMode="External"/><Relationship Id="rId26" Type="http://schemas.openxmlformats.org/officeDocument/2006/relationships/hyperlink" Target="https://directory.eoportal.org/web/eoportal/satellite-missions/c-missions/cinema" TargetMode="External"/><Relationship Id="rId27" Type="http://schemas.openxmlformats.org/officeDocument/2006/relationships/hyperlink" Target="http://lasp.colorado.edu/home/csswe/" TargetMode="External"/><Relationship Id="rId28" Type="http://schemas.openxmlformats.org/officeDocument/2006/relationships/hyperlink" Target="https://directory.eoportal.org/web/eoportal/satellite-missions/s/swampsat" TargetMode="External"/><Relationship Id="rId29" Type="http://schemas.openxmlformats.org/officeDocument/2006/relationships/hyperlink" Target="http://cubesat.ece.illinois.edu" TargetMode="External"/><Relationship Id="rId40" Type="http://schemas.openxmlformats.org/officeDocument/2006/relationships/hyperlink" Target="http://mstl.atl.calpoly.edu/~bklofas/Presentations/DevelopersWorkshop2010/50_Brandon_Lunar_Lander.pdf" TargetMode="External"/><Relationship Id="rId41" Type="http://schemas.openxmlformats.org/officeDocument/2006/relationships/hyperlink" Target="https://directory.eoportal.org/web/eoportal/satellite-missions/d/dice" TargetMode="External"/><Relationship Id="rId42" Type="http://schemas.openxmlformats.org/officeDocument/2006/relationships/hyperlink" Target="http://mstl.atl.calpoly.edu/~bklofas/Presentations/DevelopersWorkshop2013/Kang_DragonSat-1.pdf" TargetMode="External"/><Relationship Id="rId43" Type="http://schemas.openxmlformats.org/officeDocument/2006/relationships/hyperlink" Target="https://icubesat.files.wordpress.com/2014/05/icubesat-org_2014_b-2-4-bricsat-p_dinellie_201405281748.pdf" TargetMode="External"/><Relationship Id="rId44" Type="http://schemas.openxmlformats.org/officeDocument/2006/relationships/hyperlink" Target="http://mstl.atl.calpoly.edu/~bklofas/Presentations/DevelopersWorkshop2009/5_Missions_1/3_Malone-SCAT.pdf" TargetMode="External"/><Relationship Id="rId45" Type="http://schemas.openxmlformats.org/officeDocument/2006/relationships/hyperlink" Target="https://ssel.montana.edu" TargetMode="External"/><Relationship Id="rId46" Type="http://schemas.openxmlformats.org/officeDocument/2006/relationships/hyperlink" Target="http://www.ti.com/lsds/ti/microcontrollers_16-bit_32-bit/msp/overview.page" TargetMode="External"/><Relationship Id="rId47" Type="http://schemas.openxmlformats.org/officeDocument/2006/relationships/hyperlink" Target="http://www.ti.com/lsds/ti/microcontrollers_16-bit_32-bit/msp/overview.page" TargetMode="External"/><Relationship Id="rId48" Type="http://schemas.openxmlformats.org/officeDocument/2006/relationships/hyperlink" Target="http://www.ti.com/lsds/ti/microcontrollers_16-bit_32-bit/msp/overview.page" TargetMode="External"/><Relationship Id="rId49" Type="http://schemas.openxmlformats.org/officeDocument/2006/relationships/hyperlink" Target="http://www.ti.com/lsds/ti/microcontrollers_16-bit_32-bit/msp/overview.page" TargetMode="External"/><Relationship Id="rId60" Type="http://schemas.openxmlformats.org/officeDocument/2006/relationships/hyperlink" Target="http://www.microchip.com/paramchartsearch/chart.aspx?branchid=1004&amp;mid=10&amp;lang=en&amp;pageid=74" TargetMode="External"/><Relationship Id="rId61" Type="http://schemas.openxmlformats.org/officeDocument/2006/relationships/hyperlink" Target="http://www.atmel.com/devices/sam9260.aspx" TargetMode="External"/><Relationship Id="rId62" Type="http://schemas.openxmlformats.org/officeDocument/2006/relationships/hyperlink" Target="http://www.atmel.com/devices/sam9260.aspx" TargetMode="External"/><Relationship Id="rId63" Type="http://schemas.openxmlformats.org/officeDocument/2006/relationships/hyperlink" Target="http://www.atmel.com/devices/sam9260.aspx" TargetMode="External"/><Relationship Id="rId64" Type="http://schemas.openxmlformats.org/officeDocument/2006/relationships/hyperlink" Target="http://www.atmel.com/devices/at32uc3a3256s.aspx" TargetMode="External"/><Relationship Id="rId65" Type="http://schemas.openxmlformats.org/officeDocument/2006/relationships/hyperlink" Target="http://www.ti.com/lsds/ti/microcontrollers_16-bit_32-bit/msp/security_communications/rf430/overview.page?paramCriteri" TargetMode="External"/><Relationship Id="rId66" Type="http://schemas.openxmlformats.org/officeDocument/2006/relationships/hyperlink" Target="http://www.ti.com/lsds/ti/microcontrollers_16-bit_32-bit/msp/overview.page" TargetMode="External"/><Relationship Id="rId67" Type="http://schemas.openxmlformats.org/officeDocument/2006/relationships/hyperlink" Target="http://www.microchip.com/pagehandler/en-us/family/16bit/" TargetMode="External"/><Relationship Id="rId68" Type="http://schemas.openxmlformats.org/officeDocument/2006/relationships/hyperlink" Target="http://www.microchip.com/pagehandler/en-us/family/16bit/" TargetMode="External"/><Relationship Id="rId69" Type="http://schemas.openxmlformats.org/officeDocument/2006/relationships/hyperlink" Target="http://www.microchip.com/pagehandler/en-us/family/16bit/" TargetMode="External"/><Relationship Id="rId100" Type="http://schemas.openxmlformats.org/officeDocument/2006/relationships/hyperlink" Target="https://directory.eoportal.org/web/eoportal/satellite-missions/r/race" TargetMode="External"/><Relationship Id="rId80" Type="http://schemas.openxmlformats.org/officeDocument/2006/relationships/hyperlink" Target="http://www.freescale.com/webapp/sps/site/taxonomy.jsp?code=APLHC12FAM18" TargetMode="External"/><Relationship Id="rId81" Type="http://schemas.openxmlformats.org/officeDocument/2006/relationships/hyperlink" Target="http://en.wikipedia.org/wiki/Intel_80486" TargetMode="External"/><Relationship Id="rId82" Type="http://schemas.openxmlformats.org/officeDocument/2006/relationships/hyperlink" Target="http://en.wikipedia.org/wiki/Intel_80386" TargetMode="External"/><Relationship Id="rId83" Type="http://schemas.openxmlformats.org/officeDocument/2006/relationships/hyperlink" Target="http://www.atmel.com/devices/atxmega128a1u.aspx" TargetMode="External"/><Relationship Id="rId84" Type="http://schemas.openxmlformats.org/officeDocument/2006/relationships/hyperlink" Target="http://en.wikipedia.org/wiki/SuperH" TargetMode="External"/><Relationship Id="rId85" Type="http://schemas.openxmlformats.org/officeDocument/2006/relationships/hyperlink" Target="http://www.ti.com/lsds/ti/microcontrollers_16-bit_32-bit/msp/overview.page" TargetMode="External"/><Relationship Id="rId86" Type="http://schemas.openxmlformats.org/officeDocument/2006/relationships/hyperlink" Target="http://www.freescale.com/webapp/sps/site/taxonomy.jsp?code=APLHC12FAM18" TargetMode="External"/><Relationship Id="rId87" Type="http://schemas.openxmlformats.org/officeDocument/2006/relationships/hyperlink" Target="http://www.pumpkininc.com" TargetMode="External"/><Relationship Id="rId88" Type="http://schemas.openxmlformats.org/officeDocument/2006/relationships/hyperlink" Target="http://www.pumpkininc.com" TargetMode="External"/><Relationship Id="rId89" Type="http://schemas.openxmlformats.org/officeDocument/2006/relationships/hyperlink" Target="http://www.pumpkin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4"/>
  <sheetViews>
    <sheetView tabSelected="1" workbookViewId="0">
      <selection activeCell="C1" sqref="C1"/>
    </sheetView>
  </sheetViews>
  <sheetFormatPr baseColWidth="10" defaultRowHeight="15" x14ac:dyDescent="0"/>
  <cols>
    <col min="1" max="1" width="30.33203125" style="5" bestFit="1" customWidth="1"/>
    <col min="2" max="2" width="29.33203125" style="5" bestFit="1" customWidth="1"/>
    <col min="3" max="3" width="52" style="5" bestFit="1" customWidth="1"/>
    <col min="4" max="4" width="8.1640625" style="5" bestFit="1" customWidth="1"/>
    <col min="5" max="5" width="9.5" style="5" bestFit="1" customWidth="1"/>
    <col min="6" max="6" width="13.1640625" style="5" bestFit="1" customWidth="1"/>
    <col min="7" max="7" width="23.83203125" style="5" bestFit="1" customWidth="1"/>
    <col min="8" max="8" width="15.33203125" style="5" bestFit="1" customWidth="1"/>
    <col min="9" max="9" width="24.33203125" style="5" bestFit="1" customWidth="1"/>
    <col min="10" max="10" width="9.83203125" style="5" bestFit="1" customWidth="1"/>
    <col min="11" max="11" width="16.83203125" style="5" bestFit="1" customWidth="1"/>
    <col min="12" max="12" width="16" style="5" bestFit="1" customWidth="1"/>
    <col min="13" max="13" width="30.33203125" style="5" bestFit="1" customWidth="1"/>
    <col min="14" max="14" width="14.83203125" style="5" bestFit="1" customWidth="1"/>
    <col min="15" max="15" width="27.5" style="5" bestFit="1" customWidth="1"/>
    <col min="16" max="16" width="22.83203125" style="5" bestFit="1" customWidth="1"/>
    <col min="17" max="17" width="28.6640625" style="5" bestFit="1" customWidth="1"/>
    <col min="18" max="18" width="20.5" style="5" bestFit="1" customWidth="1"/>
    <col min="19" max="19" width="31.33203125" style="5" bestFit="1" customWidth="1"/>
    <col min="20" max="16384" width="10.83203125" style="5"/>
  </cols>
  <sheetData>
    <row r="1" spans="1:39" ht="32" customHeight="1">
      <c r="A1" s="17" t="s">
        <v>0</v>
      </c>
      <c r="B1" s="17" t="s">
        <v>129</v>
      </c>
      <c r="C1" s="17" t="s">
        <v>52</v>
      </c>
      <c r="D1" s="17" t="s">
        <v>80</v>
      </c>
      <c r="E1" s="17" t="s">
        <v>130</v>
      </c>
      <c r="F1" s="17" t="s">
        <v>86</v>
      </c>
      <c r="G1" s="17" t="s">
        <v>131</v>
      </c>
      <c r="H1" s="17" t="s">
        <v>132</v>
      </c>
      <c r="I1" s="17" t="s">
        <v>133</v>
      </c>
      <c r="J1" s="17" t="s">
        <v>87</v>
      </c>
      <c r="K1" s="17" t="s">
        <v>134</v>
      </c>
      <c r="L1" s="17" t="s">
        <v>135</v>
      </c>
      <c r="M1" s="17" t="s">
        <v>89</v>
      </c>
      <c r="N1" s="17" t="s">
        <v>96</v>
      </c>
      <c r="O1" s="17" t="s">
        <v>136</v>
      </c>
      <c r="P1" s="17" t="s">
        <v>137</v>
      </c>
      <c r="Q1" s="17" t="s">
        <v>138</v>
      </c>
      <c r="R1" s="17" t="s">
        <v>267</v>
      </c>
      <c r="S1" s="17" t="s">
        <v>139</v>
      </c>
      <c r="T1" s="4"/>
      <c r="U1" s="4"/>
      <c r="V1" s="4"/>
      <c r="W1" s="4"/>
      <c r="X1" s="4"/>
      <c r="Y1" s="4"/>
      <c r="Z1" s="4"/>
      <c r="AA1" s="4"/>
      <c r="AB1" s="4"/>
      <c r="AC1" s="4"/>
      <c r="AD1" s="4"/>
      <c r="AE1" s="4"/>
      <c r="AF1" s="4"/>
      <c r="AG1" s="4"/>
      <c r="AH1" s="4"/>
      <c r="AI1" s="4"/>
      <c r="AJ1" s="4"/>
      <c r="AK1" s="4"/>
      <c r="AL1" s="4"/>
      <c r="AM1" s="4"/>
    </row>
    <row r="2" spans="1:39" ht="16">
      <c r="A2" s="4" t="s">
        <v>1</v>
      </c>
      <c r="B2" s="8" t="s">
        <v>294</v>
      </c>
      <c r="C2" s="4" t="s">
        <v>53</v>
      </c>
      <c r="D2" s="4" t="s">
        <v>81</v>
      </c>
      <c r="E2" s="4" t="s">
        <v>120</v>
      </c>
      <c r="F2" s="4">
        <v>2003</v>
      </c>
      <c r="G2" s="4" t="s">
        <v>175</v>
      </c>
      <c r="H2" s="4" t="s">
        <v>115</v>
      </c>
      <c r="I2" s="4"/>
      <c r="J2" s="4" t="s">
        <v>88</v>
      </c>
      <c r="K2" s="4"/>
      <c r="L2" s="4" t="s">
        <v>123</v>
      </c>
      <c r="M2" s="1" t="s">
        <v>216</v>
      </c>
      <c r="N2" s="8" t="s">
        <v>97</v>
      </c>
      <c r="O2" s="4"/>
      <c r="P2" s="8" t="s">
        <v>176</v>
      </c>
      <c r="Q2" s="4"/>
      <c r="R2" s="4"/>
      <c r="S2" s="8" t="s">
        <v>123</v>
      </c>
      <c r="T2" s="4"/>
      <c r="U2" s="4"/>
      <c r="V2" s="4"/>
      <c r="W2" s="4"/>
      <c r="X2" s="4"/>
      <c r="Y2" s="4"/>
      <c r="Z2" s="4"/>
      <c r="AA2" s="4"/>
      <c r="AB2" s="4"/>
      <c r="AC2" s="4"/>
      <c r="AD2" s="4"/>
      <c r="AE2" s="4"/>
      <c r="AF2" s="4"/>
      <c r="AG2" s="4"/>
      <c r="AH2" s="4"/>
      <c r="AI2" s="4"/>
      <c r="AJ2" s="4"/>
      <c r="AK2" s="4"/>
      <c r="AL2" s="4"/>
      <c r="AM2" s="4"/>
    </row>
    <row r="3" spans="1:39" ht="32">
      <c r="A3" s="6" t="s">
        <v>28</v>
      </c>
      <c r="B3" s="4" t="s">
        <v>146</v>
      </c>
      <c r="C3" s="10" t="s">
        <v>204</v>
      </c>
      <c r="D3" s="8" t="s">
        <v>83</v>
      </c>
      <c r="E3" s="4" t="s">
        <v>173</v>
      </c>
      <c r="F3" s="9">
        <v>37802</v>
      </c>
      <c r="G3" s="8" t="s">
        <v>174</v>
      </c>
      <c r="H3" s="8" t="s">
        <v>115</v>
      </c>
      <c r="I3" s="12" t="s">
        <v>210</v>
      </c>
      <c r="J3" s="8" t="s">
        <v>88</v>
      </c>
      <c r="K3" s="4"/>
      <c r="L3" s="4" t="s">
        <v>123</v>
      </c>
      <c r="M3" s="1" t="s">
        <v>218</v>
      </c>
      <c r="N3" s="8" t="s">
        <v>101</v>
      </c>
      <c r="O3" s="8" t="s">
        <v>123</v>
      </c>
      <c r="P3" s="10" t="s">
        <v>245</v>
      </c>
      <c r="Q3" s="4"/>
      <c r="R3" s="4"/>
      <c r="S3" s="4"/>
      <c r="T3" s="4"/>
      <c r="U3" s="4"/>
      <c r="V3" s="4"/>
      <c r="W3" s="4"/>
      <c r="X3" s="4"/>
      <c r="Y3" s="4"/>
      <c r="Z3" s="4"/>
      <c r="AA3" s="4"/>
      <c r="AB3" s="4"/>
      <c r="AC3" s="4"/>
      <c r="AD3" s="4"/>
      <c r="AE3" s="4"/>
      <c r="AF3" s="4"/>
      <c r="AG3" s="4"/>
      <c r="AH3" s="4"/>
      <c r="AI3" s="4"/>
      <c r="AJ3" s="4"/>
      <c r="AK3" s="4"/>
      <c r="AL3" s="4"/>
      <c r="AM3" s="4"/>
    </row>
    <row r="4" spans="1:39" ht="30">
      <c r="A4" s="6" t="s">
        <v>14</v>
      </c>
      <c r="B4" s="4" t="s">
        <v>109</v>
      </c>
      <c r="C4" s="7" t="s">
        <v>57</v>
      </c>
      <c r="D4" s="4" t="s">
        <v>81</v>
      </c>
      <c r="E4" s="8" t="s">
        <v>110</v>
      </c>
      <c r="F4" s="9">
        <v>38924</v>
      </c>
      <c r="G4" s="8" t="s">
        <v>111</v>
      </c>
      <c r="H4" s="8" t="s">
        <v>112</v>
      </c>
      <c r="I4" s="4"/>
      <c r="J4" s="4" t="s">
        <v>88</v>
      </c>
      <c r="K4" s="4"/>
      <c r="L4" s="4"/>
      <c r="M4" s="1" t="s">
        <v>104</v>
      </c>
      <c r="N4" s="4"/>
      <c r="O4" s="4" t="s">
        <v>256</v>
      </c>
      <c r="P4" s="10" t="s">
        <v>231</v>
      </c>
      <c r="Q4" s="8" t="s">
        <v>113</v>
      </c>
      <c r="R4" s="8" t="s">
        <v>266</v>
      </c>
      <c r="S4" s="4"/>
      <c r="T4" s="4"/>
      <c r="U4" s="4"/>
      <c r="V4" s="4"/>
      <c r="W4" s="4"/>
      <c r="X4" s="4"/>
      <c r="Y4" s="4"/>
      <c r="Z4" s="4"/>
      <c r="AA4" s="4"/>
      <c r="AB4" s="4"/>
      <c r="AC4" s="4"/>
      <c r="AD4" s="4"/>
      <c r="AE4" s="4"/>
      <c r="AF4" s="4"/>
      <c r="AG4" s="4"/>
      <c r="AH4" s="4"/>
      <c r="AI4" s="4"/>
      <c r="AJ4" s="4"/>
      <c r="AK4" s="4"/>
      <c r="AL4" s="4"/>
      <c r="AM4" s="4"/>
    </row>
    <row r="5" spans="1:39" ht="16">
      <c r="A5" s="6" t="s">
        <v>15</v>
      </c>
      <c r="B5" s="4" t="s">
        <v>109</v>
      </c>
      <c r="C5" s="7" t="s">
        <v>57</v>
      </c>
      <c r="D5" s="4" t="s">
        <v>81</v>
      </c>
      <c r="E5" s="8" t="s">
        <v>110</v>
      </c>
      <c r="F5" s="9">
        <v>38924</v>
      </c>
      <c r="G5" s="8" t="s">
        <v>111</v>
      </c>
      <c r="H5" s="8" t="s">
        <v>112</v>
      </c>
      <c r="I5" s="4"/>
      <c r="J5" s="4" t="s">
        <v>88</v>
      </c>
      <c r="K5" s="4"/>
      <c r="L5" s="4"/>
      <c r="M5" s="1" t="s">
        <v>104</v>
      </c>
      <c r="N5" s="4"/>
      <c r="O5" s="4" t="s">
        <v>123</v>
      </c>
      <c r="P5" s="8" t="s">
        <v>114</v>
      </c>
      <c r="Q5" s="8" t="s">
        <v>113</v>
      </c>
      <c r="R5" s="8" t="s">
        <v>266</v>
      </c>
      <c r="S5" s="4"/>
      <c r="T5" s="4"/>
      <c r="U5" s="4"/>
      <c r="V5" s="4"/>
      <c r="W5" s="4"/>
      <c r="X5" s="4"/>
      <c r="Y5" s="4"/>
      <c r="Z5" s="4"/>
      <c r="AA5" s="4"/>
      <c r="AB5" s="4"/>
      <c r="AC5" s="4"/>
      <c r="AD5" s="4"/>
      <c r="AE5" s="4"/>
      <c r="AF5" s="4"/>
      <c r="AG5" s="4"/>
      <c r="AH5" s="4"/>
      <c r="AI5" s="4"/>
      <c r="AJ5" s="4"/>
      <c r="AK5" s="4"/>
      <c r="AL5" s="4"/>
      <c r="AM5" s="4"/>
    </row>
    <row r="6" spans="1:39" ht="30">
      <c r="A6" s="6" t="s">
        <v>2</v>
      </c>
      <c r="B6" s="8" t="s">
        <v>109</v>
      </c>
      <c r="C6" s="8" t="s">
        <v>54</v>
      </c>
      <c r="D6" s="8" t="s">
        <v>82</v>
      </c>
      <c r="E6" s="4" t="s">
        <v>149</v>
      </c>
      <c r="F6" s="9">
        <v>38924</v>
      </c>
      <c r="G6" s="8" t="s">
        <v>111</v>
      </c>
      <c r="H6" s="8" t="s">
        <v>112</v>
      </c>
      <c r="I6" s="4"/>
      <c r="J6" s="4"/>
      <c r="K6" s="4"/>
      <c r="L6" s="4" t="s">
        <v>123</v>
      </c>
      <c r="M6" s="1" t="s">
        <v>219</v>
      </c>
      <c r="N6" s="8" t="s">
        <v>226</v>
      </c>
      <c r="O6" s="4"/>
      <c r="P6" s="10" t="s">
        <v>238</v>
      </c>
      <c r="Q6" s="10" t="s">
        <v>252</v>
      </c>
      <c r="R6" s="4"/>
      <c r="S6" s="8" t="s">
        <v>123</v>
      </c>
      <c r="T6" s="4"/>
      <c r="U6" s="4"/>
      <c r="V6" s="4"/>
      <c r="W6" s="4"/>
      <c r="X6" s="4"/>
      <c r="Y6" s="4"/>
      <c r="Z6" s="4"/>
      <c r="AA6" s="4"/>
      <c r="AB6" s="4"/>
      <c r="AC6" s="4"/>
      <c r="AD6" s="4"/>
      <c r="AE6" s="4"/>
      <c r="AF6" s="4"/>
      <c r="AG6" s="4"/>
      <c r="AH6" s="4"/>
      <c r="AI6" s="4"/>
      <c r="AJ6" s="4"/>
      <c r="AK6" s="4"/>
      <c r="AL6" s="4"/>
      <c r="AM6" s="4"/>
    </row>
    <row r="7" spans="1:39" ht="16">
      <c r="A7" s="6" t="s">
        <v>288</v>
      </c>
      <c r="B7" s="5" t="s">
        <v>109</v>
      </c>
      <c r="C7" s="5" t="s">
        <v>60</v>
      </c>
      <c r="D7" s="5" t="s">
        <v>81</v>
      </c>
      <c r="E7" s="5" t="s">
        <v>110</v>
      </c>
      <c r="F7" s="19">
        <v>38924</v>
      </c>
      <c r="G7" s="5" t="s">
        <v>111</v>
      </c>
      <c r="H7" s="5" t="s">
        <v>112</v>
      </c>
      <c r="I7" s="5" t="s">
        <v>289</v>
      </c>
      <c r="J7" s="5" t="s">
        <v>88</v>
      </c>
      <c r="M7" s="6" t="s">
        <v>290</v>
      </c>
      <c r="N7" s="5" t="s">
        <v>291</v>
      </c>
      <c r="O7" s="5" t="s">
        <v>123</v>
      </c>
      <c r="P7" s="5" t="s">
        <v>200</v>
      </c>
      <c r="Q7" s="5" t="s">
        <v>292</v>
      </c>
      <c r="R7" s="5" t="s">
        <v>293</v>
      </c>
      <c r="T7" s="4"/>
      <c r="U7" s="4"/>
      <c r="V7" s="4"/>
      <c r="W7" s="4"/>
      <c r="X7" s="4"/>
      <c r="Y7" s="4"/>
      <c r="Z7" s="4"/>
      <c r="AA7" s="4"/>
      <c r="AB7" s="4"/>
      <c r="AC7" s="4"/>
      <c r="AD7" s="4"/>
      <c r="AE7" s="4"/>
      <c r="AF7" s="4"/>
      <c r="AG7" s="4"/>
      <c r="AH7" s="4"/>
      <c r="AI7" s="4"/>
      <c r="AJ7" s="4"/>
      <c r="AK7" s="4"/>
      <c r="AL7" s="4"/>
      <c r="AM7" s="4"/>
    </row>
    <row r="8" spans="1:39" ht="32">
      <c r="A8" s="6" t="s">
        <v>49</v>
      </c>
      <c r="B8" s="4" t="s">
        <v>167</v>
      </c>
      <c r="C8" s="13" t="s">
        <v>79</v>
      </c>
      <c r="D8" s="4" t="s">
        <v>83</v>
      </c>
      <c r="E8" s="4" t="s">
        <v>125</v>
      </c>
      <c r="F8" s="11">
        <v>39067</v>
      </c>
      <c r="G8" s="4" t="s">
        <v>168</v>
      </c>
      <c r="H8" s="4" t="s">
        <v>115</v>
      </c>
      <c r="I8" s="4"/>
      <c r="J8" s="4"/>
      <c r="K8" s="4"/>
      <c r="L8" s="8" t="s">
        <v>123</v>
      </c>
      <c r="M8" s="3" t="s">
        <v>107</v>
      </c>
      <c r="N8" s="8" t="s">
        <v>169</v>
      </c>
      <c r="O8" s="8" t="s">
        <v>256</v>
      </c>
      <c r="P8" s="4"/>
      <c r="Q8" s="8" t="s">
        <v>260</v>
      </c>
      <c r="R8" s="8" t="s">
        <v>170</v>
      </c>
      <c r="S8" s="4"/>
      <c r="T8" s="4"/>
      <c r="U8" s="4"/>
      <c r="V8" s="4"/>
      <c r="W8" s="4"/>
      <c r="X8" s="4"/>
      <c r="Y8" s="4"/>
      <c r="Z8" s="4"/>
      <c r="AA8" s="4"/>
      <c r="AB8" s="4"/>
      <c r="AC8" s="4"/>
      <c r="AD8" s="4"/>
      <c r="AE8" s="4"/>
      <c r="AF8" s="4"/>
      <c r="AG8" s="4"/>
      <c r="AH8" s="4"/>
      <c r="AI8" s="4"/>
      <c r="AJ8" s="4"/>
      <c r="AK8" s="4"/>
      <c r="AL8" s="4"/>
      <c r="AM8" s="4"/>
    </row>
    <row r="9" spans="1:39" ht="16">
      <c r="A9" s="6" t="s">
        <v>16</v>
      </c>
      <c r="B9" s="4" t="s">
        <v>109</v>
      </c>
      <c r="C9" s="7" t="s">
        <v>57</v>
      </c>
      <c r="D9" s="4" t="s">
        <v>81</v>
      </c>
      <c r="E9" s="4" t="s">
        <v>110</v>
      </c>
      <c r="F9" s="11">
        <v>39189</v>
      </c>
      <c r="G9" s="8" t="s">
        <v>111</v>
      </c>
      <c r="H9" s="4" t="s">
        <v>115</v>
      </c>
      <c r="I9" s="4"/>
      <c r="J9" s="4" t="s">
        <v>88</v>
      </c>
      <c r="K9" s="4"/>
      <c r="L9" s="4"/>
      <c r="M9" s="1" t="s">
        <v>104</v>
      </c>
      <c r="N9" s="4"/>
      <c r="O9" s="8" t="s">
        <v>123</v>
      </c>
      <c r="P9" s="8" t="s">
        <v>114</v>
      </c>
      <c r="Q9" s="8" t="s">
        <v>113</v>
      </c>
      <c r="R9" s="8" t="s">
        <v>266</v>
      </c>
      <c r="S9" s="4"/>
      <c r="T9" s="4"/>
      <c r="U9" s="4"/>
      <c r="V9" s="4"/>
      <c r="W9" s="4"/>
      <c r="X9" s="4"/>
      <c r="Y9" s="4"/>
      <c r="Z9" s="4"/>
      <c r="AA9" s="4"/>
      <c r="AB9" s="4"/>
      <c r="AC9" s="4"/>
      <c r="AD9" s="4"/>
      <c r="AE9" s="4"/>
      <c r="AF9" s="4"/>
      <c r="AG9" s="4"/>
      <c r="AH9" s="4"/>
      <c r="AI9" s="4"/>
      <c r="AJ9" s="4"/>
      <c r="AK9" s="4"/>
      <c r="AL9" s="4"/>
      <c r="AM9" s="4"/>
    </row>
    <row r="10" spans="1:39" ht="16">
      <c r="A10" s="6" t="s">
        <v>17</v>
      </c>
      <c r="B10" s="4" t="s">
        <v>109</v>
      </c>
      <c r="C10" s="7" t="s">
        <v>57</v>
      </c>
      <c r="D10" s="4" t="s">
        <v>81</v>
      </c>
      <c r="E10" s="4" t="s">
        <v>110</v>
      </c>
      <c r="F10" s="11">
        <v>39189</v>
      </c>
      <c r="G10" s="8" t="s">
        <v>111</v>
      </c>
      <c r="H10" s="4" t="s">
        <v>115</v>
      </c>
      <c r="I10" s="4"/>
      <c r="J10" s="4" t="s">
        <v>88</v>
      </c>
      <c r="K10" s="4"/>
      <c r="L10" s="4"/>
      <c r="M10" s="1" t="s">
        <v>104</v>
      </c>
      <c r="N10" s="4"/>
      <c r="O10" s="8" t="s">
        <v>256</v>
      </c>
      <c r="P10" s="8" t="s">
        <v>114</v>
      </c>
      <c r="Q10" s="8" t="s">
        <v>113</v>
      </c>
      <c r="R10" s="8" t="s">
        <v>266</v>
      </c>
      <c r="S10" s="4"/>
      <c r="T10" s="4"/>
      <c r="U10" s="4"/>
      <c r="V10" s="4"/>
      <c r="W10" s="4"/>
      <c r="X10" s="4"/>
      <c r="Y10" s="4"/>
      <c r="Z10" s="4"/>
      <c r="AA10" s="4"/>
      <c r="AB10" s="4"/>
      <c r="AC10" s="4"/>
      <c r="AD10" s="4"/>
      <c r="AE10" s="4"/>
      <c r="AF10" s="4"/>
      <c r="AG10" s="4"/>
      <c r="AH10" s="4"/>
      <c r="AI10" s="4"/>
      <c r="AJ10" s="4"/>
      <c r="AK10" s="4"/>
      <c r="AL10" s="4"/>
      <c r="AM10" s="4"/>
    </row>
    <row r="11" spans="1:39" ht="32">
      <c r="A11" s="6" t="s">
        <v>21</v>
      </c>
      <c r="B11" s="7" t="s">
        <v>109</v>
      </c>
      <c r="C11" s="13" t="s">
        <v>205</v>
      </c>
      <c r="D11" s="4" t="s">
        <v>85</v>
      </c>
      <c r="E11" s="4" t="s">
        <v>177</v>
      </c>
      <c r="F11" s="11">
        <v>39189</v>
      </c>
      <c r="G11" s="8" t="s">
        <v>111</v>
      </c>
      <c r="H11" s="4" t="s">
        <v>178</v>
      </c>
      <c r="I11" s="4"/>
      <c r="J11" s="4" t="s">
        <v>88</v>
      </c>
      <c r="K11" s="4" t="s">
        <v>179</v>
      </c>
      <c r="L11" s="4" t="s">
        <v>123</v>
      </c>
      <c r="M11" s="1" t="s">
        <v>104</v>
      </c>
      <c r="N11" s="4"/>
      <c r="O11" s="4"/>
      <c r="P11" s="4"/>
      <c r="Q11" s="4"/>
      <c r="R11" s="8" t="s">
        <v>143</v>
      </c>
      <c r="S11" s="4"/>
      <c r="T11" s="4"/>
      <c r="U11" s="4"/>
      <c r="V11" s="4"/>
      <c r="W11" s="4"/>
      <c r="X11" s="4"/>
      <c r="Y11" s="4"/>
      <c r="Z11" s="4"/>
      <c r="AA11" s="4"/>
      <c r="AB11" s="4"/>
      <c r="AC11" s="4"/>
      <c r="AD11" s="4"/>
      <c r="AE11" s="4"/>
      <c r="AF11" s="4"/>
      <c r="AG11" s="4"/>
      <c r="AH11" s="4"/>
      <c r="AI11" s="4"/>
      <c r="AJ11" s="4"/>
      <c r="AK11" s="4"/>
      <c r="AL11" s="4"/>
      <c r="AM11" s="4"/>
    </row>
    <row r="12" spans="1:39" ht="16">
      <c r="A12" s="6" t="s">
        <v>18</v>
      </c>
      <c r="B12" s="4" t="s">
        <v>109</v>
      </c>
      <c r="C12" s="7" t="s">
        <v>57</v>
      </c>
      <c r="D12" s="4" t="s">
        <v>81</v>
      </c>
      <c r="E12" s="4" t="s">
        <v>110</v>
      </c>
      <c r="F12" s="11">
        <v>39952</v>
      </c>
      <c r="G12" s="4" t="s">
        <v>116</v>
      </c>
      <c r="H12" s="4" t="s">
        <v>115</v>
      </c>
      <c r="I12" s="4"/>
      <c r="J12" s="4" t="s">
        <v>88</v>
      </c>
      <c r="K12" s="4"/>
      <c r="L12" s="4"/>
      <c r="M12" s="1" t="s">
        <v>104</v>
      </c>
      <c r="N12" s="4"/>
      <c r="O12" s="8" t="s">
        <v>123</v>
      </c>
      <c r="P12" s="8" t="s">
        <v>114</v>
      </c>
      <c r="Q12" s="8" t="s">
        <v>113</v>
      </c>
      <c r="R12" s="8" t="s">
        <v>266</v>
      </c>
      <c r="S12" s="4"/>
      <c r="T12" s="4"/>
      <c r="U12" s="4"/>
      <c r="V12" s="4"/>
      <c r="W12" s="4"/>
      <c r="X12" s="4"/>
      <c r="Y12" s="4"/>
      <c r="Z12" s="4"/>
      <c r="AA12" s="4"/>
      <c r="AB12" s="4"/>
      <c r="AC12" s="4"/>
      <c r="AD12" s="4"/>
      <c r="AE12" s="4"/>
      <c r="AF12" s="4"/>
      <c r="AG12" s="4"/>
      <c r="AH12" s="4"/>
      <c r="AI12" s="4"/>
      <c r="AJ12" s="4"/>
      <c r="AK12" s="4"/>
      <c r="AL12" s="4"/>
      <c r="AM12" s="4"/>
    </row>
    <row r="13" spans="1:39" ht="45">
      <c r="A13" s="6" t="s">
        <v>23</v>
      </c>
      <c r="B13" s="4" t="s">
        <v>155</v>
      </c>
      <c r="C13" s="4" t="s">
        <v>62</v>
      </c>
      <c r="D13" s="4" t="s">
        <v>83</v>
      </c>
      <c r="E13" s="4" t="s">
        <v>157</v>
      </c>
      <c r="F13" s="11">
        <v>40501</v>
      </c>
      <c r="G13" s="4" t="s">
        <v>187</v>
      </c>
      <c r="H13" s="4" t="s">
        <v>115</v>
      </c>
      <c r="I13" s="4" t="s">
        <v>158</v>
      </c>
      <c r="J13" s="4"/>
      <c r="K13" s="4" t="s">
        <v>188</v>
      </c>
      <c r="L13" s="4" t="s">
        <v>123</v>
      </c>
      <c r="M13" s="1" t="s">
        <v>102</v>
      </c>
      <c r="N13" s="4"/>
      <c r="O13" s="4"/>
      <c r="P13" s="10" t="s">
        <v>240</v>
      </c>
      <c r="Q13" s="8" t="s">
        <v>189</v>
      </c>
      <c r="R13" s="8" t="s">
        <v>143</v>
      </c>
      <c r="S13" s="4"/>
      <c r="T13" s="4"/>
      <c r="U13" s="4"/>
      <c r="V13" s="4"/>
      <c r="W13" s="4"/>
      <c r="X13" s="4"/>
      <c r="Y13" s="4"/>
      <c r="Z13" s="4"/>
      <c r="AA13" s="4"/>
      <c r="AB13" s="4"/>
      <c r="AC13" s="4"/>
      <c r="AD13" s="4"/>
      <c r="AE13" s="4"/>
      <c r="AF13" s="4"/>
      <c r="AG13" s="4"/>
      <c r="AH13" s="4"/>
      <c r="AI13" s="4"/>
      <c r="AJ13" s="4"/>
      <c r="AK13" s="4"/>
      <c r="AL13" s="4"/>
      <c r="AM13" s="4"/>
    </row>
    <row r="14" spans="1:39" ht="32">
      <c r="A14" s="6" t="s">
        <v>31</v>
      </c>
      <c r="B14" s="4"/>
      <c r="C14" s="12" t="s">
        <v>75</v>
      </c>
      <c r="D14" s="4" t="s">
        <v>82</v>
      </c>
      <c r="E14" s="4" t="s">
        <v>196</v>
      </c>
      <c r="F14" s="11">
        <v>40732</v>
      </c>
      <c r="G14" s="4" t="s">
        <v>197</v>
      </c>
      <c r="H14" s="4" t="s">
        <v>115</v>
      </c>
      <c r="I14" s="4"/>
      <c r="J14" s="4"/>
      <c r="K14" s="4" t="s">
        <v>150</v>
      </c>
      <c r="L14" s="4"/>
      <c r="M14" s="1" t="s">
        <v>104</v>
      </c>
      <c r="N14" s="8" t="s">
        <v>106</v>
      </c>
      <c r="O14" s="14" t="s">
        <v>123</v>
      </c>
      <c r="P14" s="15" t="s">
        <v>242</v>
      </c>
      <c r="Q14" s="15" t="s">
        <v>263</v>
      </c>
      <c r="R14" s="8" t="s">
        <v>143</v>
      </c>
      <c r="S14" s="4"/>
      <c r="T14" s="4"/>
      <c r="U14" s="4"/>
      <c r="V14" s="4"/>
      <c r="W14" s="4"/>
      <c r="X14" s="4"/>
      <c r="Y14" s="4"/>
      <c r="Z14" s="4"/>
      <c r="AA14" s="4"/>
      <c r="AB14" s="4"/>
      <c r="AC14" s="4"/>
      <c r="AD14" s="4"/>
      <c r="AE14" s="4"/>
      <c r="AF14" s="4"/>
      <c r="AG14" s="4"/>
      <c r="AH14" s="4"/>
      <c r="AI14" s="4"/>
      <c r="AJ14" s="4"/>
      <c r="AK14" s="4"/>
      <c r="AL14" s="4"/>
      <c r="AM14" s="4"/>
    </row>
    <row r="15" spans="1:39" ht="16">
      <c r="A15" s="6" t="s">
        <v>13</v>
      </c>
      <c r="B15" s="4" t="s">
        <v>155</v>
      </c>
      <c r="C15" s="4" t="s">
        <v>60</v>
      </c>
      <c r="D15" s="4" t="s">
        <v>81</v>
      </c>
      <c r="E15" s="4" t="s">
        <v>110</v>
      </c>
      <c r="F15" s="11">
        <v>40844</v>
      </c>
      <c r="G15" s="4" t="s">
        <v>153</v>
      </c>
      <c r="H15" s="4" t="s">
        <v>115</v>
      </c>
      <c r="I15" s="4" t="s">
        <v>118</v>
      </c>
      <c r="J15" s="4"/>
      <c r="K15" s="4" t="s">
        <v>154</v>
      </c>
      <c r="L15" s="4" t="s">
        <v>123</v>
      </c>
      <c r="M15" s="1" t="s">
        <v>284</v>
      </c>
      <c r="N15" s="4"/>
      <c r="O15" s="8" t="s">
        <v>123</v>
      </c>
      <c r="P15" s="8" t="s">
        <v>123</v>
      </c>
      <c r="Q15" s="8" t="s">
        <v>258</v>
      </c>
      <c r="R15" s="4"/>
      <c r="S15" s="4"/>
      <c r="T15" s="4"/>
      <c r="U15" s="4"/>
      <c r="V15" s="4"/>
      <c r="W15" s="4"/>
      <c r="X15" s="4"/>
      <c r="Y15" s="4"/>
      <c r="Z15" s="4"/>
      <c r="AA15" s="4"/>
      <c r="AB15" s="4"/>
      <c r="AC15" s="4"/>
      <c r="AD15" s="4"/>
      <c r="AE15" s="4"/>
      <c r="AF15" s="4"/>
      <c r="AG15" s="4"/>
      <c r="AH15" s="4"/>
      <c r="AI15" s="4"/>
      <c r="AJ15" s="4"/>
      <c r="AK15" s="4"/>
      <c r="AL15" s="4"/>
      <c r="AM15" s="4"/>
    </row>
    <row r="16" spans="1:39" ht="45">
      <c r="A16" s="6" t="s">
        <v>24</v>
      </c>
      <c r="B16" s="4" t="s">
        <v>155</v>
      </c>
      <c r="C16" s="4" t="s">
        <v>62</v>
      </c>
      <c r="D16" s="4" t="s">
        <v>83</v>
      </c>
      <c r="E16" s="4" t="s">
        <v>157</v>
      </c>
      <c r="F16" s="11">
        <v>40844</v>
      </c>
      <c r="G16" s="4" t="s">
        <v>153</v>
      </c>
      <c r="H16" s="4" t="s">
        <v>115</v>
      </c>
      <c r="I16" s="4" t="s">
        <v>118</v>
      </c>
      <c r="J16" s="4" t="s">
        <v>88</v>
      </c>
      <c r="K16" s="4" t="s">
        <v>154</v>
      </c>
      <c r="L16" s="4" t="s">
        <v>123</v>
      </c>
      <c r="M16" s="1" t="s">
        <v>102</v>
      </c>
      <c r="N16" s="4"/>
      <c r="O16" s="4"/>
      <c r="P16" s="10" t="s">
        <v>240</v>
      </c>
      <c r="Q16" s="8" t="s">
        <v>189</v>
      </c>
      <c r="R16" s="8" t="s">
        <v>143</v>
      </c>
      <c r="S16" s="4"/>
      <c r="T16" s="4"/>
      <c r="U16" s="4"/>
      <c r="V16" s="4"/>
      <c r="W16" s="4"/>
      <c r="X16" s="4"/>
      <c r="Y16" s="4"/>
      <c r="Z16" s="4"/>
      <c r="AA16" s="4"/>
      <c r="AB16" s="4"/>
      <c r="AC16" s="4"/>
      <c r="AD16" s="4"/>
      <c r="AE16" s="4"/>
      <c r="AF16" s="4"/>
      <c r="AG16" s="4"/>
      <c r="AH16" s="4"/>
      <c r="AI16" s="4"/>
      <c r="AJ16" s="4"/>
      <c r="AK16" s="4"/>
      <c r="AL16" s="4"/>
      <c r="AM16" s="4"/>
    </row>
    <row r="17" spans="1:39" ht="32">
      <c r="A17" s="6" t="s">
        <v>44</v>
      </c>
      <c r="B17" s="4" t="s">
        <v>190</v>
      </c>
      <c r="C17" s="12" t="s">
        <v>78</v>
      </c>
      <c r="D17" s="4" t="s">
        <v>81</v>
      </c>
      <c r="E17" s="4" t="s">
        <v>110</v>
      </c>
      <c r="F17" s="11">
        <v>40844</v>
      </c>
      <c r="G17" s="4" t="s">
        <v>153</v>
      </c>
      <c r="H17" s="4" t="s">
        <v>115</v>
      </c>
      <c r="I17" s="4" t="s">
        <v>118</v>
      </c>
      <c r="J17" s="4" t="s">
        <v>88</v>
      </c>
      <c r="K17" s="4" t="s">
        <v>154</v>
      </c>
      <c r="L17" s="4" t="s">
        <v>123</v>
      </c>
      <c r="M17" s="1" t="s">
        <v>94</v>
      </c>
      <c r="N17" s="8" t="s">
        <v>101</v>
      </c>
      <c r="O17" s="8" t="s">
        <v>123</v>
      </c>
      <c r="P17" s="4"/>
      <c r="Q17" s="8" t="s">
        <v>189</v>
      </c>
      <c r="R17" s="4"/>
      <c r="S17" s="4"/>
      <c r="T17" s="4"/>
      <c r="U17" s="4"/>
      <c r="V17" s="4"/>
      <c r="W17" s="4"/>
      <c r="X17" s="4"/>
      <c r="Y17" s="4"/>
      <c r="Z17" s="4"/>
      <c r="AA17" s="4"/>
      <c r="AB17" s="4"/>
      <c r="AC17" s="4"/>
      <c r="AD17" s="4"/>
      <c r="AE17" s="4"/>
      <c r="AF17" s="4"/>
      <c r="AG17" s="4"/>
      <c r="AH17" s="4"/>
      <c r="AI17" s="4"/>
      <c r="AJ17" s="4"/>
      <c r="AK17" s="4"/>
      <c r="AL17" s="4"/>
      <c r="AM17" s="4"/>
    </row>
    <row r="18" spans="1:39" ht="60">
      <c r="A18" s="6" t="s">
        <v>37</v>
      </c>
      <c r="B18" s="4" t="s">
        <v>155</v>
      </c>
      <c r="C18" s="4" t="s">
        <v>67</v>
      </c>
      <c r="D18" s="4" t="s">
        <v>84</v>
      </c>
      <c r="E18" s="4" t="s">
        <v>125</v>
      </c>
      <c r="F18" s="11">
        <v>40844</v>
      </c>
      <c r="G18" s="4" t="s">
        <v>153</v>
      </c>
      <c r="H18" s="4" t="s">
        <v>115</v>
      </c>
      <c r="I18" s="4" t="s">
        <v>118</v>
      </c>
      <c r="J18" s="4" t="s">
        <v>88</v>
      </c>
      <c r="K18" s="4" t="s">
        <v>154</v>
      </c>
      <c r="L18" s="4" t="s">
        <v>123</v>
      </c>
      <c r="M18" s="1" t="s">
        <v>211</v>
      </c>
      <c r="N18" s="6" t="s">
        <v>99</v>
      </c>
      <c r="O18" s="8" t="s">
        <v>123</v>
      </c>
      <c r="P18" s="10" t="s">
        <v>244</v>
      </c>
      <c r="Q18" s="4"/>
      <c r="R18" s="8" t="s">
        <v>143</v>
      </c>
      <c r="S18" s="8" t="s">
        <v>123</v>
      </c>
      <c r="T18" s="4"/>
      <c r="U18" s="4"/>
      <c r="V18" s="4"/>
      <c r="W18" s="4"/>
      <c r="X18" s="4"/>
      <c r="Y18" s="4"/>
      <c r="Z18" s="4"/>
      <c r="AA18" s="4"/>
      <c r="AB18" s="4"/>
      <c r="AC18" s="4"/>
      <c r="AD18" s="4"/>
      <c r="AE18" s="4"/>
      <c r="AF18" s="4"/>
      <c r="AG18" s="4"/>
      <c r="AH18" s="4"/>
      <c r="AI18" s="4"/>
      <c r="AJ18" s="4"/>
      <c r="AK18" s="4"/>
      <c r="AL18" s="4"/>
      <c r="AM18" s="4"/>
    </row>
    <row r="19" spans="1:39" ht="16">
      <c r="A19" s="6" t="s">
        <v>19</v>
      </c>
      <c r="B19" s="4" t="s">
        <v>109</v>
      </c>
      <c r="C19" s="7" t="s">
        <v>57</v>
      </c>
      <c r="D19" s="4" t="s">
        <v>81</v>
      </c>
      <c r="E19" s="4" t="s">
        <v>110</v>
      </c>
      <c r="F19" s="11">
        <v>41165</v>
      </c>
      <c r="G19" s="4" t="s">
        <v>117</v>
      </c>
      <c r="H19" s="4" t="s">
        <v>115</v>
      </c>
      <c r="I19" s="4" t="s">
        <v>118</v>
      </c>
      <c r="J19" s="4" t="s">
        <v>88</v>
      </c>
      <c r="K19" s="4" t="s">
        <v>119</v>
      </c>
      <c r="L19" s="4" t="s">
        <v>123</v>
      </c>
      <c r="M19" s="1" t="s">
        <v>104</v>
      </c>
      <c r="N19" s="4"/>
      <c r="O19" s="8" t="s">
        <v>256</v>
      </c>
      <c r="P19" s="8" t="s">
        <v>114</v>
      </c>
      <c r="Q19" s="8" t="s">
        <v>113</v>
      </c>
      <c r="R19" s="8" t="s">
        <v>266</v>
      </c>
      <c r="S19" s="4"/>
      <c r="T19" s="4"/>
      <c r="U19" s="4"/>
      <c r="V19" s="4"/>
      <c r="W19" s="4"/>
      <c r="X19" s="4"/>
      <c r="Y19" s="4"/>
      <c r="Z19" s="4"/>
      <c r="AA19" s="4"/>
      <c r="AB19" s="4"/>
      <c r="AC19" s="4"/>
      <c r="AD19" s="4"/>
      <c r="AE19" s="4"/>
      <c r="AF19" s="4"/>
      <c r="AG19" s="4"/>
      <c r="AH19" s="4"/>
      <c r="AI19" s="4"/>
      <c r="AJ19" s="4"/>
      <c r="AK19" s="4"/>
      <c r="AL19" s="4"/>
      <c r="AM19" s="4"/>
    </row>
    <row r="20" spans="1:39" ht="45">
      <c r="A20" s="6" t="s">
        <v>47</v>
      </c>
      <c r="B20" s="4" t="s">
        <v>255</v>
      </c>
      <c r="C20" s="4" t="s">
        <v>73</v>
      </c>
      <c r="D20" s="4" t="s">
        <v>82</v>
      </c>
      <c r="E20" s="4" t="s">
        <v>157</v>
      </c>
      <c r="F20" s="11">
        <v>41165</v>
      </c>
      <c r="G20" s="4" t="s">
        <v>117</v>
      </c>
      <c r="H20" s="4" t="s">
        <v>115</v>
      </c>
      <c r="I20" s="4" t="s">
        <v>158</v>
      </c>
      <c r="J20" s="4" t="s">
        <v>88</v>
      </c>
      <c r="K20" s="4" t="s">
        <v>119</v>
      </c>
      <c r="L20" s="4" t="s">
        <v>123</v>
      </c>
      <c r="M20" s="1" t="s">
        <v>95</v>
      </c>
      <c r="N20" s="4"/>
      <c r="O20" s="8" t="s">
        <v>123</v>
      </c>
      <c r="P20" s="10" t="s">
        <v>235</v>
      </c>
      <c r="Q20" s="10" t="s">
        <v>265</v>
      </c>
      <c r="R20" s="4"/>
      <c r="S20" s="4"/>
      <c r="T20" s="4"/>
      <c r="U20" s="4"/>
      <c r="V20" s="4"/>
      <c r="W20" s="4"/>
      <c r="X20" s="4"/>
      <c r="Y20" s="4"/>
      <c r="Z20" s="4"/>
      <c r="AA20" s="4"/>
      <c r="AB20" s="4"/>
      <c r="AC20" s="4"/>
      <c r="AD20" s="4"/>
      <c r="AE20" s="4"/>
      <c r="AF20" s="4"/>
      <c r="AG20" s="4"/>
      <c r="AH20" s="4"/>
      <c r="AI20" s="4"/>
      <c r="AJ20" s="4"/>
      <c r="AK20" s="4"/>
      <c r="AL20" s="4"/>
      <c r="AM20" s="4"/>
    </row>
    <row r="21" spans="1:39" ht="30">
      <c r="A21" s="6" t="s">
        <v>30</v>
      </c>
      <c r="B21" s="4" t="s">
        <v>109</v>
      </c>
      <c r="C21" s="4" t="s">
        <v>65</v>
      </c>
      <c r="D21" s="4" t="s">
        <v>85</v>
      </c>
      <c r="E21" s="4" t="s">
        <v>180</v>
      </c>
      <c r="F21" s="11">
        <v>41165</v>
      </c>
      <c r="G21" s="4" t="s">
        <v>117</v>
      </c>
      <c r="H21" s="4" t="s">
        <v>115</v>
      </c>
      <c r="I21" s="4"/>
      <c r="J21" s="4" t="s">
        <v>88</v>
      </c>
      <c r="K21" s="4" t="s">
        <v>181</v>
      </c>
      <c r="L21" s="4" t="s">
        <v>123</v>
      </c>
      <c r="M21" s="1" t="s">
        <v>104</v>
      </c>
      <c r="N21" s="8" t="s">
        <v>225</v>
      </c>
      <c r="O21" s="14" t="s">
        <v>123</v>
      </c>
      <c r="P21" s="15" t="s">
        <v>236</v>
      </c>
      <c r="Q21" s="15" t="s">
        <v>264</v>
      </c>
      <c r="R21" s="8" t="s">
        <v>143</v>
      </c>
      <c r="S21" s="8" t="s">
        <v>123</v>
      </c>
      <c r="T21" s="4"/>
      <c r="U21" s="4"/>
      <c r="V21" s="4"/>
      <c r="W21" s="4"/>
      <c r="X21" s="4"/>
      <c r="Y21" s="4"/>
      <c r="Z21" s="4"/>
      <c r="AA21" s="4"/>
      <c r="AB21" s="4"/>
      <c r="AC21" s="4"/>
      <c r="AD21" s="4"/>
      <c r="AE21" s="4"/>
      <c r="AF21" s="4"/>
      <c r="AG21" s="4"/>
      <c r="AH21" s="4"/>
      <c r="AI21" s="4"/>
      <c r="AJ21" s="4"/>
      <c r="AK21" s="4"/>
      <c r="AL21" s="4"/>
      <c r="AM21" s="4"/>
    </row>
    <row r="22" spans="1:39" ht="64">
      <c r="A22" s="6" t="s">
        <v>36</v>
      </c>
      <c r="B22" s="4" t="s">
        <v>155</v>
      </c>
      <c r="C22" s="13" t="s">
        <v>206</v>
      </c>
      <c r="D22" s="4" t="s">
        <v>83</v>
      </c>
      <c r="E22" s="4" t="s">
        <v>125</v>
      </c>
      <c r="F22" s="11">
        <v>41165</v>
      </c>
      <c r="G22" s="4" t="s">
        <v>117</v>
      </c>
      <c r="H22" s="4" t="s">
        <v>115</v>
      </c>
      <c r="I22" s="4"/>
      <c r="J22" s="4" t="s">
        <v>88</v>
      </c>
      <c r="K22" s="4" t="s">
        <v>119</v>
      </c>
      <c r="L22" s="4" t="s">
        <v>123</v>
      </c>
      <c r="M22" s="1" t="s">
        <v>215</v>
      </c>
      <c r="N22" s="4"/>
      <c r="O22" s="4"/>
      <c r="P22" s="10" t="s">
        <v>230</v>
      </c>
      <c r="Q22" s="8" t="s">
        <v>249</v>
      </c>
      <c r="R22" s="4"/>
      <c r="S22" s="4"/>
      <c r="T22" s="4"/>
      <c r="U22" s="4"/>
      <c r="V22" s="4"/>
      <c r="W22" s="4"/>
      <c r="X22" s="4"/>
      <c r="Y22" s="4"/>
      <c r="Z22" s="4"/>
      <c r="AA22" s="4"/>
      <c r="AB22" s="4"/>
      <c r="AC22" s="4"/>
      <c r="AD22" s="4"/>
      <c r="AE22" s="4"/>
      <c r="AF22" s="4"/>
      <c r="AG22" s="4"/>
      <c r="AH22" s="4"/>
      <c r="AI22" s="4"/>
      <c r="AJ22" s="4"/>
      <c r="AK22" s="4"/>
      <c r="AL22" s="4"/>
      <c r="AM22" s="4"/>
    </row>
    <row r="23" spans="1:39" ht="30">
      <c r="A23" s="6" t="s">
        <v>48</v>
      </c>
      <c r="B23" s="8" t="s">
        <v>155</v>
      </c>
      <c r="C23" s="8" t="s">
        <v>74</v>
      </c>
      <c r="D23" s="8" t="s">
        <v>83</v>
      </c>
      <c r="E23" s="8" t="s">
        <v>125</v>
      </c>
      <c r="F23" s="9">
        <v>41165</v>
      </c>
      <c r="G23" s="4" t="s">
        <v>117</v>
      </c>
      <c r="H23" s="8" t="s">
        <v>115</v>
      </c>
      <c r="I23" s="8" t="s">
        <v>184</v>
      </c>
      <c r="J23" s="8" t="s">
        <v>88</v>
      </c>
      <c r="K23" s="8" t="s">
        <v>185</v>
      </c>
      <c r="L23" s="8" t="s">
        <v>123</v>
      </c>
      <c r="M23" s="1" t="s">
        <v>102</v>
      </c>
      <c r="N23" s="6" t="s">
        <v>99</v>
      </c>
      <c r="O23" s="8" t="s">
        <v>123</v>
      </c>
      <c r="P23" s="8" t="s">
        <v>176</v>
      </c>
      <c r="Q23" s="10" t="s">
        <v>250</v>
      </c>
      <c r="R23" s="4"/>
      <c r="S23" s="4"/>
      <c r="T23" s="4"/>
      <c r="U23" s="4"/>
      <c r="V23" s="4"/>
      <c r="W23" s="4"/>
      <c r="X23" s="4"/>
      <c r="Y23" s="4"/>
      <c r="Z23" s="4"/>
      <c r="AA23" s="4"/>
      <c r="AB23" s="4"/>
      <c r="AC23" s="4"/>
      <c r="AD23" s="4"/>
      <c r="AE23" s="4"/>
      <c r="AF23" s="4"/>
      <c r="AG23" s="4"/>
      <c r="AH23" s="4"/>
      <c r="AI23" s="4"/>
      <c r="AJ23" s="4"/>
      <c r="AK23" s="4"/>
      <c r="AL23" s="4"/>
      <c r="AM23" s="4"/>
    </row>
    <row r="24" spans="1:39" ht="30">
      <c r="A24" s="6" t="s">
        <v>39</v>
      </c>
      <c r="B24" s="4" t="s">
        <v>109</v>
      </c>
      <c r="C24" s="4" t="s">
        <v>69</v>
      </c>
      <c r="D24" s="4" t="s">
        <v>83</v>
      </c>
      <c r="E24" s="4" t="s">
        <v>125</v>
      </c>
      <c r="F24" s="11">
        <v>41165</v>
      </c>
      <c r="G24" s="4" t="s">
        <v>117</v>
      </c>
      <c r="H24" s="4" t="s">
        <v>115</v>
      </c>
      <c r="I24" s="4"/>
      <c r="J24" s="4" t="s">
        <v>88</v>
      </c>
      <c r="K24" s="4"/>
      <c r="L24" s="4" t="s">
        <v>123</v>
      </c>
      <c r="M24" s="1" t="s">
        <v>214</v>
      </c>
      <c r="N24" s="4"/>
      <c r="O24" s="4"/>
      <c r="P24" s="10" t="s">
        <v>254</v>
      </c>
      <c r="Q24" s="4"/>
      <c r="R24" s="4"/>
      <c r="S24" s="8" t="s">
        <v>123</v>
      </c>
      <c r="T24" s="4"/>
      <c r="U24" s="4"/>
      <c r="V24" s="4"/>
      <c r="W24" s="4"/>
      <c r="X24" s="4"/>
      <c r="Y24" s="4"/>
      <c r="Z24" s="4"/>
      <c r="AA24" s="4"/>
      <c r="AB24" s="4"/>
      <c r="AC24" s="4"/>
      <c r="AD24" s="4"/>
      <c r="AE24" s="4"/>
      <c r="AF24" s="4"/>
      <c r="AG24" s="4"/>
      <c r="AH24" s="4"/>
      <c r="AI24" s="4"/>
      <c r="AJ24" s="4"/>
      <c r="AK24" s="4"/>
      <c r="AL24" s="4"/>
      <c r="AM24" s="4"/>
    </row>
    <row r="25" spans="1:39" ht="16">
      <c r="A25" s="6" t="s">
        <v>25</v>
      </c>
      <c r="B25" s="4" t="s">
        <v>109</v>
      </c>
      <c r="C25" s="4" t="s">
        <v>63</v>
      </c>
      <c r="D25" s="4" t="s">
        <v>81</v>
      </c>
      <c r="E25" s="4" t="s">
        <v>159</v>
      </c>
      <c r="F25" s="11">
        <v>41385</v>
      </c>
      <c r="G25" s="4" t="s">
        <v>160</v>
      </c>
      <c r="H25" s="4" t="s">
        <v>115</v>
      </c>
      <c r="I25" s="4" t="s">
        <v>161</v>
      </c>
      <c r="J25" s="4" t="s">
        <v>88</v>
      </c>
      <c r="K25" s="4"/>
      <c r="L25" s="4"/>
      <c r="M25" s="3" t="s">
        <v>91</v>
      </c>
      <c r="N25" s="8" t="s">
        <v>100</v>
      </c>
      <c r="O25" s="4"/>
      <c r="P25" s="4"/>
      <c r="Q25" s="4"/>
      <c r="R25" s="4"/>
      <c r="S25" s="8" t="s">
        <v>123</v>
      </c>
      <c r="T25" s="4"/>
      <c r="U25" s="4"/>
      <c r="V25" s="4"/>
      <c r="W25" s="4"/>
      <c r="X25" s="4"/>
      <c r="Y25" s="4"/>
      <c r="Z25" s="4"/>
      <c r="AA25" s="4"/>
      <c r="AB25" s="4"/>
      <c r="AC25" s="4"/>
      <c r="AD25" s="4"/>
      <c r="AE25" s="4"/>
      <c r="AF25" s="4"/>
      <c r="AG25" s="4"/>
      <c r="AH25" s="4"/>
      <c r="AI25" s="4"/>
      <c r="AJ25" s="4"/>
      <c r="AK25" s="4"/>
      <c r="AL25" s="4"/>
      <c r="AM25" s="4"/>
    </row>
    <row r="26" spans="1:39" ht="16">
      <c r="A26" s="6" t="s">
        <v>26</v>
      </c>
      <c r="B26" s="4" t="s">
        <v>109</v>
      </c>
      <c r="C26" s="4" t="s">
        <v>63</v>
      </c>
      <c r="D26" s="4" t="s">
        <v>81</v>
      </c>
      <c r="E26" s="4" t="s">
        <v>162</v>
      </c>
      <c r="F26" s="11">
        <v>41385</v>
      </c>
      <c r="G26" s="4" t="s">
        <v>160</v>
      </c>
      <c r="H26" s="4" t="s">
        <v>115</v>
      </c>
      <c r="I26" s="4" t="s">
        <v>161</v>
      </c>
      <c r="J26" s="4" t="s">
        <v>88</v>
      </c>
      <c r="K26" s="4"/>
      <c r="L26" s="4"/>
      <c r="M26" s="3" t="s">
        <v>91</v>
      </c>
      <c r="N26" s="8" t="s">
        <v>100</v>
      </c>
      <c r="O26" s="4"/>
      <c r="P26" s="4"/>
      <c r="Q26" s="4"/>
      <c r="R26" s="4"/>
      <c r="S26" s="8" t="s">
        <v>123</v>
      </c>
      <c r="T26" s="4"/>
      <c r="U26" s="4"/>
      <c r="V26" s="4"/>
      <c r="W26" s="4"/>
      <c r="X26" s="4"/>
      <c r="Y26" s="4"/>
      <c r="Z26" s="4"/>
      <c r="AA26" s="4"/>
      <c r="AB26" s="4"/>
      <c r="AC26" s="4"/>
      <c r="AD26" s="4"/>
      <c r="AE26" s="4"/>
      <c r="AF26" s="4"/>
      <c r="AG26" s="4"/>
      <c r="AH26" s="4"/>
      <c r="AI26" s="4"/>
      <c r="AJ26" s="4"/>
      <c r="AK26" s="4"/>
      <c r="AL26" s="4"/>
      <c r="AM26" s="4"/>
    </row>
    <row r="27" spans="1:39" ht="30">
      <c r="A27" s="6" t="s">
        <v>27</v>
      </c>
      <c r="B27" s="4" t="s">
        <v>109</v>
      </c>
      <c r="C27" s="4" t="s">
        <v>63</v>
      </c>
      <c r="D27" s="4" t="s">
        <v>81</v>
      </c>
      <c r="E27" s="4" t="s">
        <v>163</v>
      </c>
      <c r="F27" s="11">
        <v>41385</v>
      </c>
      <c r="G27" s="4" t="s">
        <v>160</v>
      </c>
      <c r="H27" s="4" t="s">
        <v>115</v>
      </c>
      <c r="I27" s="4" t="s">
        <v>164</v>
      </c>
      <c r="J27" s="4" t="s">
        <v>88</v>
      </c>
      <c r="K27" s="4"/>
      <c r="L27" s="4"/>
      <c r="M27" s="3" t="s">
        <v>92</v>
      </c>
      <c r="N27" s="8" t="s">
        <v>100</v>
      </c>
      <c r="O27" s="4"/>
      <c r="P27" s="4"/>
      <c r="Q27" s="10" t="s">
        <v>247</v>
      </c>
      <c r="R27" s="8" t="s">
        <v>143</v>
      </c>
      <c r="S27" s="8" t="s">
        <v>123</v>
      </c>
      <c r="T27" s="4"/>
      <c r="U27" s="4"/>
      <c r="V27" s="4"/>
      <c r="W27" s="4"/>
      <c r="X27" s="4"/>
      <c r="Y27" s="4"/>
      <c r="Z27" s="4"/>
      <c r="AA27" s="4"/>
      <c r="AB27" s="4"/>
      <c r="AC27" s="4"/>
      <c r="AD27" s="4"/>
      <c r="AE27" s="4"/>
      <c r="AF27" s="4"/>
      <c r="AG27" s="4"/>
      <c r="AH27" s="4"/>
      <c r="AI27" s="4"/>
      <c r="AJ27" s="4"/>
      <c r="AK27" s="4"/>
      <c r="AL27" s="4"/>
      <c r="AM27" s="4"/>
    </row>
    <row r="28" spans="1:39" ht="16">
      <c r="A28" s="6" t="s">
        <v>34</v>
      </c>
      <c r="B28" s="4" t="s">
        <v>109</v>
      </c>
      <c r="C28" s="7" t="s">
        <v>66</v>
      </c>
      <c r="D28" s="4" t="s">
        <v>81</v>
      </c>
      <c r="E28" s="4" t="s">
        <v>162</v>
      </c>
      <c r="F28" s="11">
        <v>41597</v>
      </c>
      <c r="G28" s="4" t="s">
        <v>171</v>
      </c>
      <c r="H28" s="4" t="s">
        <v>115</v>
      </c>
      <c r="I28" s="4"/>
      <c r="J28" s="4" t="s">
        <v>88</v>
      </c>
      <c r="K28" s="4" t="s">
        <v>172</v>
      </c>
      <c r="L28" s="4" t="s">
        <v>123</v>
      </c>
      <c r="M28" s="1" t="s">
        <v>214</v>
      </c>
      <c r="N28" s="4"/>
      <c r="O28" s="8" t="s">
        <v>257</v>
      </c>
      <c r="P28" s="4"/>
      <c r="Q28" s="4"/>
      <c r="R28" s="4"/>
      <c r="S28" s="4"/>
      <c r="T28" s="4"/>
      <c r="U28" s="4"/>
      <c r="V28" s="4"/>
      <c r="W28" s="4"/>
      <c r="X28" s="4"/>
      <c r="Y28" s="4"/>
      <c r="Z28" s="4"/>
      <c r="AA28" s="4"/>
      <c r="AB28" s="4"/>
      <c r="AC28" s="4"/>
      <c r="AD28" s="4"/>
      <c r="AE28" s="4"/>
      <c r="AF28" s="4"/>
      <c r="AG28" s="4"/>
      <c r="AH28" s="4"/>
      <c r="AI28" s="4"/>
      <c r="AJ28" s="4"/>
      <c r="AK28" s="4"/>
      <c r="AL28" s="4"/>
      <c r="AM28" s="4"/>
    </row>
    <row r="29" spans="1:39" ht="16">
      <c r="A29" s="6" t="s">
        <v>8</v>
      </c>
      <c r="B29" s="4" t="s">
        <v>109</v>
      </c>
      <c r="C29" s="7" t="s">
        <v>58</v>
      </c>
      <c r="D29" s="4" t="s">
        <v>81</v>
      </c>
      <c r="E29" s="4" t="s">
        <v>110</v>
      </c>
      <c r="F29" s="11">
        <v>41597</v>
      </c>
      <c r="G29" s="4" t="s">
        <v>171</v>
      </c>
      <c r="H29" s="4" t="s">
        <v>115</v>
      </c>
      <c r="I29" s="4"/>
      <c r="J29" s="4"/>
      <c r="K29" s="4" t="s">
        <v>172</v>
      </c>
      <c r="L29" s="4" t="s">
        <v>123</v>
      </c>
      <c r="M29" s="1" t="s">
        <v>224</v>
      </c>
      <c r="N29" s="6" t="s">
        <v>229</v>
      </c>
      <c r="O29" s="8" t="s">
        <v>123</v>
      </c>
      <c r="P29" s="8" t="s">
        <v>182</v>
      </c>
      <c r="Q29" s="8" t="s">
        <v>183</v>
      </c>
      <c r="R29" s="4"/>
      <c r="S29" s="4"/>
      <c r="T29" s="4"/>
      <c r="U29" s="4"/>
      <c r="V29" s="4"/>
      <c r="W29" s="4"/>
      <c r="X29" s="4"/>
      <c r="Y29" s="4"/>
      <c r="Z29" s="4"/>
      <c r="AA29" s="4"/>
      <c r="AB29" s="4"/>
      <c r="AC29" s="4"/>
      <c r="AD29" s="4"/>
      <c r="AE29" s="4"/>
      <c r="AF29" s="4"/>
      <c r="AG29" s="4"/>
      <c r="AH29" s="4"/>
      <c r="AI29" s="4"/>
      <c r="AJ29" s="4"/>
      <c r="AK29" s="4"/>
      <c r="AL29" s="4"/>
      <c r="AM29" s="4"/>
    </row>
    <row r="30" spans="1:39" ht="45">
      <c r="A30" s="6" t="s">
        <v>22</v>
      </c>
      <c r="B30" s="4" t="s">
        <v>109</v>
      </c>
      <c r="C30" s="4" t="s">
        <v>61</v>
      </c>
      <c r="D30" s="4" t="s">
        <v>81</v>
      </c>
      <c r="E30" s="4" t="s">
        <v>180</v>
      </c>
      <c r="F30" s="11">
        <v>41597</v>
      </c>
      <c r="G30" s="4" t="s">
        <v>171</v>
      </c>
      <c r="H30" s="4" t="s">
        <v>115</v>
      </c>
      <c r="I30" s="4"/>
      <c r="J30" s="4" t="s">
        <v>88</v>
      </c>
      <c r="K30" s="4" t="s">
        <v>172</v>
      </c>
      <c r="L30" s="4" t="s">
        <v>123</v>
      </c>
      <c r="M30" s="1" t="s">
        <v>108</v>
      </c>
      <c r="N30" s="4"/>
      <c r="O30" s="8" t="s">
        <v>123</v>
      </c>
      <c r="P30" s="10" t="s">
        <v>237</v>
      </c>
      <c r="Q30" s="10" t="s">
        <v>251</v>
      </c>
      <c r="R30" s="4"/>
      <c r="S30" s="4"/>
      <c r="T30" s="4"/>
      <c r="U30" s="4"/>
      <c r="V30" s="4"/>
      <c r="W30" s="4"/>
      <c r="X30" s="4"/>
      <c r="Y30" s="4"/>
      <c r="Z30" s="4"/>
      <c r="AA30" s="4"/>
      <c r="AB30" s="4"/>
      <c r="AC30" s="4"/>
      <c r="AD30" s="4"/>
      <c r="AE30" s="4"/>
      <c r="AF30" s="4"/>
      <c r="AG30" s="4"/>
      <c r="AH30" s="4"/>
      <c r="AI30" s="4"/>
      <c r="AJ30" s="4"/>
      <c r="AK30" s="4"/>
      <c r="AL30" s="4"/>
      <c r="AM30" s="4"/>
    </row>
    <row r="31" spans="1:39" ht="45">
      <c r="A31" s="6" t="s">
        <v>42</v>
      </c>
      <c r="B31" s="4" t="s">
        <v>186</v>
      </c>
      <c r="C31" s="12" t="s">
        <v>207</v>
      </c>
      <c r="D31" s="4" t="s">
        <v>81</v>
      </c>
      <c r="E31" s="4" t="s">
        <v>110</v>
      </c>
      <c r="F31" s="11">
        <v>41597</v>
      </c>
      <c r="G31" s="4" t="s">
        <v>171</v>
      </c>
      <c r="H31" s="4" t="s">
        <v>115</v>
      </c>
      <c r="I31" s="4"/>
      <c r="J31" s="4" t="s">
        <v>88</v>
      </c>
      <c r="K31" s="4" t="s">
        <v>172</v>
      </c>
      <c r="L31" s="4" t="s">
        <v>123</v>
      </c>
      <c r="M31" s="1" t="s">
        <v>223</v>
      </c>
      <c r="N31" s="4"/>
      <c r="O31" s="8" t="s">
        <v>123</v>
      </c>
      <c r="P31" s="10" t="s">
        <v>239</v>
      </c>
      <c r="Q31" s="10" t="s">
        <v>253</v>
      </c>
      <c r="R31" s="8" t="s">
        <v>143</v>
      </c>
      <c r="S31" s="8" t="s">
        <v>123</v>
      </c>
      <c r="T31" s="4"/>
      <c r="U31" s="4"/>
      <c r="V31" s="4"/>
      <c r="W31" s="4"/>
      <c r="X31" s="4"/>
      <c r="Y31" s="4"/>
      <c r="Z31" s="4"/>
      <c r="AA31" s="4"/>
      <c r="AB31" s="4"/>
      <c r="AC31" s="4"/>
      <c r="AD31" s="4"/>
      <c r="AE31" s="4"/>
      <c r="AF31" s="4"/>
      <c r="AG31" s="4"/>
      <c r="AH31" s="4"/>
      <c r="AI31" s="4"/>
      <c r="AJ31" s="4"/>
      <c r="AK31" s="4"/>
      <c r="AL31" s="4"/>
      <c r="AM31" s="4"/>
    </row>
    <row r="32" spans="1:39" ht="16">
      <c r="A32" s="6" t="s">
        <v>40</v>
      </c>
      <c r="B32" s="4" t="s">
        <v>191</v>
      </c>
      <c r="C32" s="4" t="s">
        <v>70</v>
      </c>
      <c r="D32" s="4" t="s">
        <v>81</v>
      </c>
      <c r="E32" s="4" t="s">
        <v>110</v>
      </c>
      <c r="F32" s="11">
        <v>41597</v>
      </c>
      <c r="G32" s="4" t="s">
        <v>171</v>
      </c>
      <c r="H32" s="4" t="s">
        <v>115</v>
      </c>
      <c r="I32" s="4"/>
      <c r="J32" s="4" t="s">
        <v>88</v>
      </c>
      <c r="K32" s="4" t="s">
        <v>172</v>
      </c>
      <c r="L32" s="4" t="s">
        <v>123</v>
      </c>
      <c r="M32" s="3" t="s">
        <v>93</v>
      </c>
      <c r="N32" s="6" t="s">
        <v>99</v>
      </c>
      <c r="O32" s="8" t="s">
        <v>123</v>
      </c>
      <c r="P32" s="4"/>
      <c r="Q32" s="8" t="s">
        <v>189</v>
      </c>
      <c r="R32" s="4"/>
      <c r="S32" s="4"/>
      <c r="T32" s="4"/>
      <c r="U32" s="4"/>
      <c r="V32" s="4"/>
      <c r="W32" s="4"/>
      <c r="X32" s="4"/>
      <c r="Y32" s="4"/>
      <c r="Z32" s="4"/>
      <c r="AA32" s="4"/>
      <c r="AB32" s="4"/>
      <c r="AC32" s="4"/>
      <c r="AD32" s="4"/>
      <c r="AE32" s="4"/>
      <c r="AF32" s="4"/>
      <c r="AG32" s="4"/>
      <c r="AH32" s="4"/>
      <c r="AI32" s="4"/>
      <c r="AJ32" s="4"/>
      <c r="AK32" s="4"/>
      <c r="AL32" s="4"/>
      <c r="AM32" s="4"/>
    </row>
    <row r="33" spans="1:39" ht="32">
      <c r="A33" s="6" t="s">
        <v>12</v>
      </c>
      <c r="B33" s="4" t="s">
        <v>155</v>
      </c>
      <c r="C33" s="12" t="s">
        <v>209</v>
      </c>
      <c r="D33" s="4" t="s">
        <v>81</v>
      </c>
      <c r="E33" s="4" t="s">
        <v>110</v>
      </c>
      <c r="F33" s="11">
        <v>41597</v>
      </c>
      <c r="G33" s="4" t="s">
        <v>171</v>
      </c>
      <c r="H33" s="4" t="s">
        <v>115</v>
      </c>
      <c r="I33" s="4"/>
      <c r="J33" s="4"/>
      <c r="K33" s="4" t="s">
        <v>172</v>
      </c>
      <c r="L33" s="4"/>
      <c r="M33" s="1" t="s">
        <v>215</v>
      </c>
      <c r="N33" s="6" t="s">
        <v>99</v>
      </c>
      <c r="O33" s="8" t="s">
        <v>256</v>
      </c>
      <c r="P33" s="8" t="s">
        <v>200</v>
      </c>
      <c r="Q33" s="8" t="s">
        <v>200</v>
      </c>
      <c r="R33" s="4" t="s">
        <v>200</v>
      </c>
      <c r="S33" s="4"/>
      <c r="T33" s="4"/>
      <c r="U33" s="4"/>
      <c r="V33" s="4"/>
      <c r="W33" s="4"/>
      <c r="X33" s="4"/>
      <c r="Y33" s="4"/>
      <c r="Z33" s="4"/>
      <c r="AA33" s="4"/>
      <c r="AB33" s="4"/>
      <c r="AC33" s="4"/>
      <c r="AD33" s="4"/>
      <c r="AE33" s="4"/>
      <c r="AF33" s="4"/>
      <c r="AG33" s="4"/>
      <c r="AH33" s="4"/>
      <c r="AI33" s="4"/>
      <c r="AJ33" s="4"/>
      <c r="AK33" s="4"/>
      <c r="AL33" s="4"/>
      <c r="AM33" s="4"/>
    </row>
    <row r="34" spans="1:39" ht="16">
      <c r="A34" s="6" t="s">
        <v>41</v>
      </c>
      <c r="B34" s="4" t="s">
        <v>109</v>
      </c>
      <c r="C34" s="4" t="s">
        <v>71</v>
      </c>
      <c r="D34" s="4" t="s">
        <v>81</v>
      </c>
      <c r="E34" s="4" t="s">
        <v>110</v>
      </c>
      <c r="F34" s="11">
        <v>41597</v>
      </c>
      <c r="G34" s="4" t="s">
        <v>171</v>
      </c>
      <c r="H34" s="4" t="s">
        <v>115</v>
      </c>
      <c r="I34" s="4"/>
      <c r="J34" s="4"/>
      <c r="K34" s="4" t="s">
        <v>172</v>
      </c>
      <c r="L34" s="4"/>
      <c r="M34" s="1" t="s">
        <v>211</v>
      </c>
      <c r="N34" s="6" t="s">
        <v>228</v>
      </c>
      <c r="O34" s="4"/>
      <c r="P34" s="4"/>
      <c r="Q34" s="4"/>
      <c r="R34" s="4"/>
      <c r="S34" s="4"/>
      <c r="T34" s="4"/>
      <c r="U34" s="4"/>
      <c r="V34" s="4"/>
      <c r="W34" s="4"/>
      <c r="X34" s="4"/>
      <c r="Y34" s="4"/>
      <c r="Z34" s="4"/>
      <c r="AA34" s="4"/>
      <c r="AB34" s="4"/>
      <c r="AC34" s="4"/>
      <c r="AD34" s="4"/>
      <c r="AE34" s="4"/>
      <c r="AF34" s="4"/>
      <c r="AG34" s="4"/>
      <c r="AH34" s="4"/>
      <c r="AI34" s="4"/>
      <c r="AJ34" s="4"/>
      <c r="AK34" s="4"/>
      <c r="AL34" s="4"/>
      <c r="AM34" s="4"/>
    </row>
    <row r="35" spans="1:39" ht="30">
      <c r="A35" s="6" t="s">
        <v>285</v>
      </c>
      <c r="B35" s="5" t="s">
        <v>109</v>
      </c>
      <c r="C35" s="18" t="s">
        <v>287</v>
      </c>
      <c r="D35" s="5" t="s">
        <v>81</v>
      </c>
      <c r="E35" s="5" t="s">
        <v>110</v>
      </c>
      <c r="F35" s="19">
        <v>41597</v>
      </c>
      <c r="G35" s="5" t="s">
        <v>171</v>
      </c>
      <c r="H35" s="5" t="s">
        <v>115</v>
      </c>
      <c r="I35" s="5" t="s">
        <v>118</v>
      </c>
      <c r="J35" s="5" t="s">
        <v>88</v>
      </c>
      <c r="L35" s="5" t="s">
        <v>123</v>
      </c>
      <c r="M35" s="6" t="s">
        <v>211</v>
      </c>
      <c r="N35" s="6" t="s">
        <v>99</v>
      </c>
      <c r="O35" s="5" t="s">
        <v>123</v>
      </c>
      <c r="P35" s="5" t="s">
        <v>286</v>
      </c>
      <c r="R35" s="5" t="s">
        <v>200</v>
      </c>
      <c r="T35" s="4"/>
      <c r="U35" s="4"/>
      <c r="V35" s="4"/>
      <c r="W35" s="4"/>
      <c r="X35" s="4"/>
      <c r="Y35" s="4"/>
      <c r="Z35" s="4"/>
      <c r="AA35" s="4"/>
      <c r="AB35" s="4"/>
      <c r="AC35" s="4"/>
      <c r="AD35" s="4"/>
      <c r="AE35" s="4"/>
      <c r="AF35" s="4"/>
      <c r="AG35" s="4"/>
      <c r="AH35" s="4"/>
      <c r="AI35" s="4"/>
      <c r="AJ35" s="4"/>
      <c r="AK35" s="4"/>
      <c r="AL35" s="4"/>
      <c r="AM35" s="4"/>
    </row>
    <row r="36" spans="1:39" ht="16">
      <c r="A36" s="6" t="s">
        <v>5</v>
      </c>
      <c r="B36" s="4" t="s">
        <v>109</v>
      </c>
      <c r="C36" s="4" t="s">
        <v>57</v>
      </c>
      <c r="D36" s="4" t="s">
        <v>81</v>
      </c>
      <c r="E36" s="4" t="s">
        <v>120</v>
      </c>
      <c r="F36" s="11">
        <v>41614</v>
      </c>
      <c r="G36" s="4" t="s">
        <v>121</v>
      </c>
      <c r="H36" s="4" t="s">
        <v>115</v>
      </c>
      <c r="I36" s="4" t="s">
        <v>118</v>
      </c>
      <c r="J36" s="4" t="s">
        <v>88</v>
      </c>
      <c r="K36" s="4" t="s">
        <v>122</v>
      </c>
      <c r="L36" s="4" t="s">
        <v>123</v>
      </c>
      <c r="M36" s="1" t="s">
        <v>217</v>
      </c>
      <c r="N36" s="8" t="s">
        <v>101</v>
      </c>
      <c r="O36" s="8" t="s">
        <v>123</v>
      </c>
      <c r="P36" s="8" t="s">
        <v>114</v>
      </c>
      <c r="Q36" s="8" t="s">
        <v>113</v>
      </c>
      <c r="R36" s="8" t="s">
        <v>266</v>
      </c>
      <c r="S36" s="6" t="s">
        <v>123</v>
      </c>
      <c r="T36" s="4"/>
      <c r="U36" s="4"/>
      <c r="V36" s="4"/>
      <c r="W36" s="4"/>
      <c r="X36" s="4"/>
      <c r="Y36" s="4"/>
      <c r="Z36" s="4"/>
      <c r="AA36" s="4"/>
      <c r="AB36" s="4"/>
      <c r="AC36" s="4"/>
      <c r="AD36" s="4"/>
      <c r="AE36" s="4"/>
      <c r="AF36" s="4"/>
      <c r="AG36" s="4"/>
      <c r="AH36" s="4"/>
      <c r="AI36" s="4"/>
      <c r="AJ36" s="4"/>
      <c r="AK36" s="4"/>
      <c r="AL36" s="4"/>
      <c r="AM36" s="4"/>
    </row>
    <row r="37" spans="1:39" ht="32">
      <c r="A37" s="6" t="s">
        <v>32</v>
      </c>
      <c r="B37" s="4" t="s">
        <v>155</v>
      </c>
      <c r="C37" s="12" t="s">
        <v>76</v>
      </c>
      <c r="D37" s="4" t="s">
        <v>84</v>
      </c>
      <c r="E37" s="4" t="s">
        <v>125</v>
      </c>
      <c r="F37" s="11">
        <v>41614</v>
      </c>
      <c r="G37" s="4" t="s">
        <v>121</v>
      </c>
      <c r="H37" s="4" t="s">
        <v>115</v>
      </c>
      <c r="I37" s="4" t="s">
        <v>156</v>
      </c>
      <c r="J37" s="4" t="s">
        <v>88</v>
      </c>
      <c r="K37" s="4" t="s">
        <v>122</v>
      </c>
      <c r="L37" s="4" t="s">
        <v>123</v>
      </c>
      <c r="M37" s="1" t="s">
        <v>212</v>
      </c>
      <c r="N37" s="6" t="s">
        <v>99</v>
      </c>
      <c r="O37" s="8" t="s">
        <v>123</v>
      </c>
      <c r="P37" s="4"/>
      <c r="Q37" s="8" t="s">
        <v>259</v>
      </c>
      <c r="R37" s="8" t="s">
        <v>143</v>
      </c>
      <c r="S37" s="4"/>
      <c r="T37" s="4"/>
      <c r="U37" s="4"/>
      <c r="V37" s="4"/>
      <c r="W37" s="4"/>
      <c r="X37" s="4"/>
      <c r="Y37" s="4"/>
      <c r="Z37" s="4"/>
      <c r="AA37" s="4"/>
      <c r="AB37" s="4"/>
      <c r="AC37" s="4"/>
      <c r="AD37" s="4"/>
      <c r="AE37" s="4"/>
      <c r="AF37" s="4"/>
      <c r="AG37" s="4"/>
      <c r="AH37" s="4"/>
      <c r="AI37" s="4"/>
      <c r="AJ37" s="4"/>
      <c r="AK37" s="4"/>
      <c r="AL37" s="4"/>
      <c r="AM37" s="4"/>
    </row>
    <row r="38" spans="1:39" ht="32">
      <c r="A38" s="6" t="s">
        <v>33</v>
      </c>
      <c r="B38" s="4" t="s">
        <v>155</v>
      </c>
      <c r="C38" s="12" t="s">
        <v>76</v>
      </c>
      <c r="D38" s="4" t="s">
        <v>84</v>
      </c>
      <c r="E38" s="4" t="s">
        <v>125</v>
      </c>
      <c r="F38" s="11">
        <v>41614</v>
      </c>
      <c r="G38" s="4" t="s">
        <v>121</v>
      </c>
      <c r="H38" s="4" t="s">
        <v>115</v>
      </c>
      <c r="I38" s="4" t="s">
        <v>156</v>
      </c>
      <c r="J38" s="4" t="s">
        <v>88</v>
      </c>
      <c r="K38" s="4" t="s">
        <v>122</v>
      </c>
      <c r="L38" s="4" t="s">
        <v>123</v>
      </c>
      <c r="M38" s="1" t="s">
        <v>212</v>
      </c>
      <c r="N38" s="6" t="s">
        <v>99</v>
      </c>
      <c r="O38" s="8" t="s">
        <v>123</v>
      </c>
      <c r="P38" s="4"/>
      <c r="Q38" s="8" t="s">
        <v>259</v>
      </c>
      <c r="R38" s="8" t="s">
        <v>143</v>
      </c>
      <c r="S38" s="4"/>
      <c r="T38" s="4"/>
      <c r="U38" s="4"/>
      <c r="V38" s="4"/>
      <c r="W38" s="4"/>
      <c r="X38" s="4"/>
      <c r="Y38" s="4"/>
      <c r="Z38" s="4"/>
      <c r="AA38" s="4"/>
      <c r="AB38" s="4"/>
      <c r="AC38" s="4"/>
      <c r="AD38" s="4"/>
      <c r="AE38" s="4"/>
      <c r="AF38" s="4"/>
      <c r="AG38" s="4"/>
      <c r="AH38" s="4"/>
      <c r="AI38" s="4"/>
      <c r="AJ38" s="4"/>
      <c r="AK38" s="4"/>
      <c r="AL38" s="4"/>
      <c r="AM38" s="4"/>
    </row>
    <row r="39" spans="1:39" ht="32">
      <c r="A39" s="6" t="s">
        <v>43</v>
      </c>
      <c r="B39" s="4" t="s">
        <v>109</v>
      </c>
      <c r="C39" s="12" t="s">
        <v>78</v>
      </c>
      <c r="D39" s="4" t="s">
        <v>81</v>
      </c>
      <c r="E39" s="4" t="s">
        <v>110</v>
      </c>
      <c r="F39" s="11">
        <v>41614</v>
      </c>
      <c r="G39" s="4" t="s">
        <v>121</v>
      </c>
      <c r="H39" s="4" t="s">
        <v>115</v>
      </c>
      <c r="I39" s="4"/>
      <c r="J39" s="4" t="s">
        <v>88</v>
      </c>
      <c r="K39" s="4" t="s">
        <v>122</v>
      </c>
      <c r="L39" s="4" t="s">
        <v>123</v>
      </c>
      <c r="M39" s="1" t="s">
        <v>94</v>
      </c>
      <c r="N39" s="8" t="s">
        <v>101</v>
      </c>
      <c r="O39" s="8" t="s">
        <v>123</v>
      </c>
      <c r="P39" s="4"/>
      <c r="Q39" s="8" t="s">
        <v>189</v>
      </c>
      <c r="R39" s="4"/>
      <c r="S39" s="8" t="s">
        <v>256</v>
      </c>
      <c r="T39" s="4"/>
      <c r="U39" s="4"/>
      <c r="V39" s="4"/>
      <c r="W39" s="4"/>
      <c r="X39" s="4"/>
      <c r="Y39" s="4"/>
      <c r="Z39" s="4"/>
      <c r="AA39" s="4"/>
      <c r="AB39" s="4"/>
      <c r="AC39" s="4"/>
      <c r="AD39" s="4"/>
      <c r="AE39" s="4"/>
      <c r="AF39" s="4"/>
      <c r="AG39" s="4"/>
      <c r="AH39" s="4"/>
      <c r="AI39" s="4"/>
      <c r="AJ39" s="4"/>
      <c r="AK39" s="4"/>
      <c r="AL39" s="4"/>
      <c r="AM39" s="4"/>
    </row>
    <row r="40" spans="1:39" ht="45">
      <c r="A40" s="6" t="s">
        <v>4</v>
      </c>
      <c r="B40" s="8" t="s">
        <v>109</v>
      </c>
      <c r="C40" s="8" t="s">
        <v>56</v>
      </c>
      <c r="D40" s="8" t="s">
        <v>83</v>
      </c>
      <c r="E40" s="8" t="s">
        <v>125</v>
      </c>
      <c r="F40" s="9">
        <v>41747</v>
      </c>
      <c r="G40" s="8" t="s">
        <v>140</v>
      </c>
      <c r="H40" s="8" t="s">
        <v>115</v>
      </c>
      <c r="I40" s="8" t="s">
        <v>141</v>
      </c>
      <c r="J40" s="8" t="s">
        <v>88</v>
      </c>
      <c r="K40" s="8" t="s">
        <v>142</v>
      </c>
      <c r="L40" s="8" t="s">
        <v>123</v>
      </c>
      <c r="M40" s="1" t="s">
        <v>222</v>
      </c>
      <c r="N40" s="4"/>
      <c r="O40" s="8" t="s">
        <v>123</v>
      </c>
      <c r="P40" s="10" t="s">
        <v>232</v>
      </c>
      <c r="Q40" s="10" t="s">
        <v>246</v>
      </c>
      <c r="R40" s="8" t="s">
        <v>143</v>
      </c>
      <c r="S40" s="8" t="s">
        <v>256</v>
      </c>
      <c r="T40" s="4"/>
      <c r="U40" s="4"/>
      <c r="V40" s="4"/>
      <c r="W40" s="4"/>
      <c r="X40" s="4"/>
      <c r="Y40" s="4"/>
      <c r="Z40" s="4"/>
      <c r="AA40" s="4"/>
      <c r="AB40" s="4"/>
      <c r="AC40" s="4"/>
      <c r="AD40" s="4"/>
      <c r="AE40" s="4"/>
      <c r="AF40" s="4"/>
      <c r="AG40" s="4"/>
      <c r="AH40" s="4"/>
      <c r="AI40" s="4"/>
      <c r="AJ40" s="4"/>
      <c r="AK40" s="4"/>
      <c r="AL40" s="4"/>
      <c r="AM40" s="4"/>
    </row>
    <row r="41" spans="1:39" ht="30">
      <c r="A41" s="6" t="s">
        <v>46</v>
      </c>
      <c r="B41" s="8" t="s">
        <v>109</v>
      </c>
      <c r="C41" s="8" t="s">
        <v>72</v>
      </c>
      <c r="D41" s="8" t="s">
        <v>83</v>
      </c>
      <c r="E41" s="8" t="s">
        <v>144</v>
      </c>
      <c r="F41" s="9">
        <v>41747</v>
      </c>
      <c r="G41" s="8" t="s">
        <v>140</v>
      </c>
      <c r="H41" s="8" t="s">
        <v>115</v>
      </c>
      <c r="I41" s="8" t="s">
        <v>145</v>
      </c>
      <c r="J41" s="8" t="s">
        <v>88</v>
      </c>
      <c r="K41" s="8" t="s">
        <v>142</v>
      </c>
      <c r="L41" s="8" t="s">
        <v>123</v>
      </c>
      <c r="M41" s="1" t="s">
        <v>103</v>
      </c>
      <c r="N41" s="4"/>
      <c r="O41" s="8" t="s">
        <v>123</v>
      </c>
      <c r="P41" s="10" t="s">
        <v>233</v>
      </c>
      <c r="Q41" s="4"/>
      <c r="R41" s="4"/>
      <c r="S41" s="4"/>
      <c r="T41" s="4"/>
      <c r="U41" s="4"/>
      <c r="V41" s="4"/>
      <c r="W41" s="4"/>
      <c r="X41" s="4"/>
      <c r="Y41" s="4"/>
      <c r="Z41" s="4"/>
      <c r="AA41" s="4"/>
      <c r="AB41" s="4"/>
      <c r="AC41" s="4"/>
      <c r="AD41" s="4"/>
      <c r="AE41" s="4"/>
      <c r="AF41" s="4"/>
      <c r="AG41" s="4"/>
      <c r="AH41" s="4"/>
      <c r="AI41" s="4"/>
      <c r="AJ41" s="4"/>
      <c r="AK41" s="4"/>
      <c r="AL41" s="4"/>
      <c r="AM41" s="4"/>
    </row>
    <row r="42" spans="1:39" ht="30">
      <c r="A42" s="6" t="s">
        <v>35</v>
      </c>
      <c r="B42" s="8" t="s">
        <v>165</v>
      </c>
      <c r="C42" s="10" t="s">
        <v>77</v>
      </c>
      <c r="D42" s="8" t="s">
        <v>83</v>
      </c>
      <c r="E42" s="8" t="s">
        <v>144</v>
      </c>
      <c r="F42" s="9">
        <v>41747</v>
      </c>
      <c r="G42" s="8" t="s">
        <v>140</v>
      </c>
      <c r="H42" s="8" t="s">
        <v>115</v>
      </c>
      <c r="I42" s="8" t="s">
        <v>166</v>
      </c>
      <c r="J42" s="8" t="s">
        <v>88</v>
      </c>
      <c r="K42" s="8" t="s">
        <v>142</v>
      </c>
      <c r="L42" s="8" t="s">
        <v>123</v>
      </c>
      <c r="M42" s="1" t="s">
        <v>213</v>
      </c>
      <c r="N42" s="6" t="s">
        <v>227</v>
      </c>
      <c r="O42" s="8" t="s">
        <v>257</v>
      </c>
      <c r="P42" s="4"/>
      <c r="Q42" s="10" t="s">
        <v>248</v>
      </c>
      <c r="R42" s="4"/>
      <c r="S42" s="4"/>
      <c r="T42" s="4"/>
      <c r="U42" s="4"/>
      <c r="V42" s="4"/>
      <c r="W42" s="4"/>
      <c r="X42" s="4"/>
      <c r="Y42" s="4"/>
      <c r="Z42" s="4"/>
      <c r="AA42" s="4"/>
      <c r="AB42" s="4"/>
      <c r="AC42" s="4"/>
      <c r="AD42" s="4"/>
      <c r="AE42" s="4"/>
      <c r="AF42" s="4"/>
      <c r="AG42" s="4"/>
      <c r="AH42" s="4"/>
      <c r="AI42" s="4"/>
      <c r="AJ42" s="4"/>
      <c r="AK42" s="4"/>
      <c r="AL42" s="4"/>
      <c r="AM42" s="4"/>
    </row>
    <row r="43" spans="1:39" ht="45">
      <c r="A43" s="6" t="s">
        <v>45</v>
      </c>
      <c r="B43" s="8" t="s">
        <v>109</v>
      </c>
      <c r="C43" s="10" t="s">
        <v>202</v>
      </c>
      <c r="D43" s="8" t="s">
        <v>82</v>
      </c>
      <c r="E43" s="8" t="s">
        <v>149</v>
      </c>
      <c r="F43" s="8">
        <v>2014</v>
      </c>
      <c r="G43" s="8" t="s">
        <v>140</v>
      </c>
      <c r="H43" s="8" t="s">
        <v>115</v>
      </c>
      <c r="I43" s="4"/>
      <c r="J43" s="8" t="s">
        <v>88</v>
      </c>
      <c r="K43" s="8" t="s">
        <v>150</v>
      </c>
      <c r="L43" s="8" t="s">
        <v>123</v>
      </c>
      <c r="M43" s="1" t="s">
        <v>211</v>
      </c>
      <c r="N43" s="6" t="s">
        <v>99</v>
      </c>
      <c r="O43" s="8" t="s">
        <v>123</v>
      </c>
      <c r="P43" s="4"/>
      <c r="Q43" s="4"/>
      <c r="R43" s="4"/>
      <c r="S43" s="4"/>
      <c r="T43" s="4"/>
      <c r="U43" s="4"/>
      <c r="V43" s="4"/>
      <c r="W43" s="4"/>
      <c r="X43" s="4"/>
      <c r="Y43" s="4"/>
      <c r="Z43" s="4"/>
      <c r="AA43" s="4"/>
      <c r="AB43" s="4"/>
      <c r="AC43" s="4"/>
      <c r="AD43" s="4"/>
      <c r="AE43" s="4"/>
      <c r="AF43" s="4"/>
      <c r="AG43" s="4"/>
      <c r="AH43" s="4"/>
      <c r="AI43" s="4"/>
      <c r="AJ43" s="4"/>
      <c r="AK43" s="4"/>
      <c r="AL43" s="4"/>
      <c r="AM43" s="4"/>
    </row>
    <row r="44" spans="1:39" ht="75">
      <c r="A44" s="6" t="s">
        <v>3</v>
      </c>
      <c r="B44" s="8" t="s">
        <v>109</v>
      </c>
      <c r="C44" s="10" t="s">
        <v>203</v>
      </c>
      <c r="D44" s="8" t="s">
        <v>83</v>
      </c>
      <c r="E44" s="8" t="s">
        <v>125</v>
      </c>
      <c r="F44" s="8">
        <v>2014</v>
      </c>
      <c r="G44" s="8" t="s">
        <v>151</v>
      </c>
      <c r="H44" s="8" t="s">
        <v>126</v>
      </c>
      <c r="I44" s="4"/>
      <c r="J44" s="4"/>
      <c r="K44" s="8" t="s">
        <v>128</v>
      </c>
      <c r="L44" s="4"/>
      <c r="M44" s="1" t="s">
        <v>217</v>
      </c>
      <c r="N44" s="4"/>
      <c r="O44" s="4"/>
      <c r="P44" s="10" t="s">
        <v>234</v>
      </c>
      <c r="Q44" s="8" t="s">
        <v>152</v>
      </c>
      <c r="R44" s="4"/>
      <c r="S44" s="4"/>
      <c r="T44" s="4"/>
      <c r="U44" s="4"/>
      <c r="V44" s="4"/>
      <c r="W44" s="4"/>
      <c r="X44" s="4"/>
      <c r="Y44" s="4"/>
      <c r="Z44" s="4"/>
      <c r="AA44" s="4"/>
      <c r="AB44" s="4"/>
      <c r="AC44" s="4"/>
      <c r="AD44" s="4"/>
      <c r="AE44" s="4"/>
      <c r="AF44" s="4"/>
      <c r="AG44" s="4"/>
      <c r="AH44" s="4"/>
      <c r="AI44" s="4"/>
      <c r="AJ44" s="4"/>
      <c r="AK44" s="4"/>
      <c r="AL44" s="4"/>
      <c r="AM44" s="4"/>
    </row>
    <row r="45" spans="1:39" ht="60">
      <c r="A45" s="6" t="s">
        <v>51</v>
      </c>
      <c r="B45" s="8" t="s">
        <v>109</v>
      </c>
      <c r="C45" s="10" t="s">
        <v>208</v>
      </c>
      <c r="D45" s="8" t="s">
        <v>83</v>
      </c>
      <c r="E45" s="8" t="s">
        <v>144</v>
      </c>
      <c r="F45" s="8">
        <v>2014</v>
      </c>
      <c r="G45" s="8" t="s">
        <v>192</v>
      </c>
      <c r="H45" s="8" t="s">
        <v>115</v>
      </c>
      <c r="I45" s="8" t="s">
        <v>193</v>
      </c>
      <c r="J45" s="8" t="s">
        <v>88</v>
      </c>
      <c r="K45" s="8" t="s">
        <v>127</v>
      </c>
      <c r="L45" s="8" t="s">
        <v>123</v>
      </c>
      <c r="M45" s="1" t="s">
        <v>221</v>
      </c>
      <c r="N45" s="8" t="s">
        <v>101</v>
      </c>
      <c r="O45" s="8" t="s">
        <v>123</v>
      </c>
      <c r="P45" s="10" t="s">
        <v>241</v>
      </c>
      <c r="Q45" s="10" t="s">
        <v>262</v>
      </c>
      <c r="R45" s="4"/>
      <c r="S45" s="4"/>
      <c r="T45" s="4"/>
      <c r="U45" s="4"/>
      <c r="V45" s="4"/>
      <c r="W45" s="4"/>
      <c r="X45" s="4"/>
      <c r="Y45" s="4"/>
      <c r="Z45" s="4"/>
      <c r="AA45" s="4"/>
      <c r="AB45" s="4"/>
      <c r="AC45" s="4"/>
      <c r="AD45" s="4"/>
      <c r="AE45" s="4"/>
      <c r="AF45" s="4"/>
      <c r="AG45" s="4"/>
      <c r="AH45" s="4"/>
      <c r="AI45" s="4"/>
      <c r="AJ45" s="4"/>
      <c r="AK45" s="4"/>
      <c r="AL45" s="4"/>
      <c r="AM45" s="4"/>
    </row>
    <row r="46" spans="1:39" ht="16">
      <c r="A46" s="6" t="s">
        <v>38</v>
      </c>
      <c r="B46" s="8" t="s">
        <v>146</v>
      </c>
      <c r="C46" s="8" t="s">
        <v>68</v>
      </c>
      <c r="D46" s="8" t="s">
        <v>83</v>
      </c>
      <c r="E46" s="8" t="s">
        <v>147</v>
      </c>
      <c r="F46" s="8">
        <v>2015</v>
      </c>
      <c r="G46" s="4"/>
      <c r="H46" s="8" t="s">
        <v>126</v>
      </c>
      <c r="I46" s="4"/>
      <c r="J46" s="4"/>
      <c r="K46" s="8" t="s">
        <v>148</v>
      </c>
      <c r="L46" s="4"/>
      <c r="M46" s="1" t="s">
        <v>223</v>
      </c>
      <c r="N46" s="4"/>
      <c r="O46" s="4"/>
      <c r="P46" s="4"/>
      <c r="Q46" s="4"/>
      <c r="R46" s="4"/>
      <c r="S46" s="4"/>
      <c r="T46" s="4"/>
      <c r="U46" s="4"/>
      <c r="V46" s="4"/>
      <c r="W46" s="4"/>
      <c r="X46" s="4"/>
      <c r="Y46" s="4"/>
      <c r="Z46" s="4"/>
      <c r="AA46" s="4"/>
      <c r="AB46" s="4"/>
      <c r="AC46" s="4"/>
      <c r="AD46" s="4"/>
      <c r="AE46" s="4"/>
      <c r="AF46" s="4"/>
      <c r="AG46" s="4"/>
      <c r="AH46" s="4"/>
      <c r="AI46" s="4"/>
      <c r="AJ46" s="4"/>
      <c r="AK46" s="4"/>
      <c r="AL46" s="4"/>
      <c r="AM46" s="4"/>
    </row>
    <row r="47" spans="1:39" ht="60">
      <c r="A47" s="6" t="s">
        <v>29</v>
      </c>
      <c r="B47" s="8" t="s">
        <v>109</v>
      </c>
      <c r="C47" s="8" t="s">
        <v>64</v>
      </c>
      <c r="D47" s="8" t="s">
        <v>83</v>
      </c>
      <c r="E47" s="8" t="s">
        <v>125</v>
      </c>
      <c r="F47" s="8">
        <v>2015</v>
      </c>
      <c r="G47" s="4"/>
      <c r="H47" s="8" t="s">
        <v>126</v>
      </c>
      <c r="I47" s="4"/>
      <c r="J47" s="8" t="s">
        <v>88</v>
      </c>
      <c r="K47" s="8" t="s">
        <v>194</v>
      </c>
      <c r="L47" s="8" t="s">
        <v>195</v>
      </c>
      <c r="M47" s="1" t="s">
        <v>221</v>
      </c>
      <c r="N47" s="8" t="s">
        <v>101</v>
      </c>
      <c r="O47" s="8" t="s">
        <v>123</v>
      </c>
      <c r="P47" s="10" t="s">
        <v>241</v>
      </c>
      <c r="Q47" s="10" t="s">
        <v>262</v>
      </c>
      <c r="R47" s="8" t="s">
        <v>143</v>
      </c>
      <c r="S47" s="4"/>
      <c r="T47" s="4"/>
      <c r="U47" s="4"/>
      <c r="V47" s="4"/>
      <c r="W47" s="4"/>
      <c r="X47" s="4"/>
      <c r="Y47" s="4"/>
      <c r="Z47" s="4"/>
      <c r="AA47" s="4"/>
      <c r="AB47" s="4"/>
      <c r="AC47" s="4"/>
      <c r="AD47" s="4"/>
      <c r="AE47" s="4"/>
      <c r="AF47" s="4"/>
      <c r="AG47" s="4"/>
      <c r="AH47" s="4"/>
      <c r="AI47" s="4"/>
      <c r="AJ47" s="4"/>
      <c r="AK47" s="4"/>
      <c r="AL47" s="4"/>
      <c r="AM47" s="4"/>
    </row>
    <row r="48" spans="1:39" ht="16">
      <c r="A48" s="6" t="s">
        <v>10</v>
      </c>
      <c r="B48" s="4"/>
      <c r="C48" s="4" t="s">
        <v>59</v>
      </c>
      <c r="D48" s="4" t="s">
        <v>83</v>
      </c>
      <c r="E48" s="4" t="s">
        <v>147</v>
      </c>
      <c r="F48" s="4">
        <v>2015</v>
      </c>
      <c r="G48" s="4" t="s">
        <v>198</v>
      </c>
      <c r="H48" s="4" t="s">
        <v>126</v>
      </c>
      <c r="I48" s="4" t="s">
        <v>199</v>
      </c>
      <c r="J48" s="4"/>
      <c r="K48" s="4"/>
      <c r="L48" s="4"/>
      <c r="M48" s="1" t="s">
        <v>215</v>
      </c>
      <c r="N48" s="6" t="s">
        <v>99</v>
      </c>
      <c r="O48" s="4" t="s">
        <v>123</v>
      </c>
      <c r="P48" s="4" t="s">
        <v>176</v>
      </c>
      <c r="Q48" s="4" t="s">
        <v>200</v>
      </c>
      <c r="R48" s="4" t="s">
        <v>200</v>
      </c>
      <c r="S48" s="4" t="s">
        <v>123</v>
      </c>
      <c r="T48" s="4"/>
      <c r="U48" s="4"/>
      <c r="V48" s="4"/>
      <c r="W48" s="4"/>
      <c r="X48" s="4"/>
      <c r="Y48" s="4"/>
      <c r="Z48" s="4"/>
      <c r="AA48" s="4"/>
      <c r="AB48" s="4"/>
      <c r="AC48" s="4"/>
      <c r="AD48" s="4"/>
      <c r="AE48" s="4"/>
      <c r="AF48" s="4"/>
      <c r="AG48" s="4"/>
      <c r="AH48" s="4"/>
      <c r="AI48" s="4"/>
      <c r="AJ48" s="4"/>
      <c r="AK48" s="4"/>
      <c r="AL48" s="4"/>
      <c r="AM48" s="4"/>
    </row>
    <row r="49" spans="1:39" ht="16">
      <c r="A49" s="6" t="s">
        <v>6</v>
      </c>
      <c r="B49" s="8" t="s">
        <v>124</v>
      </c>
      <c r="C49" s="8" t="s">
        <v>57</v>
      </c>
      <c r="D49" s="8" t="s">
        <v>83</v>
      </c>
      <c r="E49" s="8" t="s">
        <v>125</v>
      </c>
      <c r="F49" s="4"/>
      <c r="G49" s="4"/>
      <c r="H49" s="8" t="s">
        <v>126</v>
      </c>
      <c r="I49" s="4"/>
      <c r="J49" s="4"/>
      <c r="K49" s="8" t="s">
        <v>127</v>
      </c>
      <c r="L49" s="4"/>
      <c r="M49" s="1" t="s">
        <v>217</v>
      </c>
      <c r="N49" s="8" t="s">
        <v>101</v>
      </c>
      <c r="O49" s="8" t="s">
        <v>123</v>
      </c>
      <c r="P49" s="8" t="s">
        <v>114</v>
      </c>
      <c r="Q49" s="8" t="s">
        <v>113</v>
      </c>
      <c r="R49" s="8" t="s">
        <v>266</v>
      </c>
      <c r="S49" s="8" t="s">
        <v>123</v>
      </c>
      <c r="T49" s="4"/>
      <c r="U49" s="4"/>
      <c r="V49" s="4"/>
      <c r="W49" s="4"/>
      <c r="X49" s="4"/>
      <c r="Y49" s="4"/>
      <c r="Z49" s="4"/>
      <c r="AA49" s="4"/>
      <c r="AB49" s="4"/>
      <c r="AC49" s="4"/>
      <c r="AD49" s="4"/>
      <c r="AE49" s="4"/>
      <c r="AF49" s="4"/>
      <c r="AG49" s="4"/>
      <c r="AH49" s="4"/>
      <c r="AI49" s="4"/>
      <c r="AJ49" s="4"/>
      <c r="AK49" s="4"/>
      <c r="AL49" s="4"/>
      <c r="AM49" s="4"/>
    </row>
    <row r="50" spans="1:39" ht="16">
      <c r="A50" s="4" t="s">
        <v>20</v>
      </c>
      <c r="B50" s="4" t="s">
        <v>109</v>
      </c>
      <c r="C50" s="4" t="s">
        <v>57</v>
      </c>
      <c r="D50" s="4" t="s">
        <v>81</v>
      </c>
      <c r="E50" s="4" t="s">
        <v>110</v>
      </c>
      <c r="F50" s="4"/>
      <c r="G50" s="4"/>
      <c r="H50" s="4" t="s">
        <v>126</v>
      </c>
      <c r="I50" s="4"/>
      <c r="J50" s="4"/>
      <c r="K50" s="4"/>
      <c r="L50" s="4"/>
      <c r="M50" s="1" t="s">
        <v>104</v>
      </c>
      <c r="N50" s="4"/>
      <c r="O50" s="8" t="s">
        <v>123</v>
      </c>
      <c r="P50" s="8" t="s">
        <v>114</v>
      </c>
      <c r="Q50" s="8" t="s">
        <v>113</v>
      </c>
      <c r="R50" s="8" t="s">
        <v>266</v>
      </c>
      <c r="S50" s="4"/>
      <c r="T50" s="4"/>
      <c r="U50" s="4"/>
      <c r="V50" s="4"/>
      <c r="W50" s="4"/>
      <c r="X50" s="4"/>
      <c r="Y50" s="4"/>
      <c r="Z50" s="4"/>
      <c r="AA50" s="4"/>
      <c r="AB50" s="4"/>
      <c r="AC50" s="4"/>
      <c r="AD50" s="4"/>
      <c r="AE50" s="4"/>
      <c r="AF50" s="4"/>
      <c r="AG50" s="4"/>
      <c r="AH50" s="4"/>
      <c r="AI50" s="4"/>
      <c r="AJ50" s="4"/>
      <c r="AK50" s="4"/>
      <c r="AL50" s="4"/>
      <c r="AM50" s="4"/>
    </row>
    <row r="51" spans="1:39" ht="30">
      <c r="A51" s="6" t="s">
        <v>7</v>
      </c>
      <c r="B51" s="8" t="s">
        <v>109</v>
      </c>
      <c r="C51" s="10" t="s">
        <v>201</v>
      </c>
      <c r="D51" s="8" t="s">
        <v>82</v>
      </c>
      <c r="E51" s="4"/>
      <c r="F51" s="4"/>
      <c r="G51" s="4"/>
      <c r="H51" s="8" t="s">
        <v>126</v>
      </c>
      <c r="I51" s="4"/>
      <c r="J51" s="8" t="s">
        <v>88</v>
      </c>
      <c r="K51" s="8" t="s">
        <v>128</v>
      </c>
      <c r="L51" s="4"/>
      <c r="M51" s="1" t="s">
        <v>217</v>
      </c>
      <c r="N51" s="8" t="s">
        <v>101</v>
      </c>
      <c r="O51" s="8" t="s">
        <v>123</v>
      </c>
      <c r="P51" s="8" t="s">
        <v>114</v>
      </c>
      <c r="Q51" s="8" t="s">
        <v>113</v>
      </c>
      <c r="R51" s="8" t="s">
        <v>266</v>
      </c>
      <c r="S51" s="4"/>
      <c r="T51" s="4"/>
      <c r="U51" s="4"/>
      <c r="V51" s="4"/>
      <c r="W51" s="4"/>
      <c r="X51" s="4"/>
      <c r="Y51" s="4"/>
      <c r="Z51" s="4"/>
      <c r="AA51" s="4"/>
      <c r="AB51" s="4"/>
      <c r="AC51" s="4"/>
      <c r="AD51" s="4"/>
      <c r="AE51" s="4"/>
      <c r="AF51" s="4"/>
      <c r="AG51" s="4"/>
      <c r="AH51" s="4"/>
      <c r="AI51" s="4"/>
      <c r="AJ51" s="4"/>
      <c r="AK51" s="4"/>
      <c r="AL51" s="4"/>
      <c r="AM51" s="4"/>
    </row>
    <row r="52" spans="1:39" ht="60">
      <c r="A52" s="6" t="s">
        <v>50</v>
      </c>
      <c r="B52" s="4"/>
      <c r="C52" s="8" t="s">
        <v>55</v>
      </c>
      <c r="D52" s="8" t="s">
        <v>83</v>
      </c>
      <c r="E52" s="4"/>
      <c r="F52" s="4"/>
      <c r="G52" s="4"/>
      <c r="H52" s="8" t="s">
        <v>126</v>
      </c>
      <c r="I52" s="4"/>
      <c r="J52" s="4"/>
      <c r="K52" s="8" t="s">
        <v>128</v>
      </c>
      <c r="L52" s="4"/>
      <c r="M52" s="1" t="s">
        <v>220</v>
      </c>
      <c r="N52" s="8" t="s">
        <v>101</v>
      </c>
      <c r="O52" s="8" t="s">
        <v>123</v>
      </c>
      <c r="P52" s="10" t="s">
        <v>241</v>
      </c>
      <c r="Q52" s="10" t="s">
        <v>261</v>
      </c>
      <c r="R52" s="8" t="s">
        <v>143</v>
      </c>
      <c r="S52" s="4"/>
      <c r="T52" s="4"/>
      <c r="U52" s="4"/>
      <c r="V52" s="4"/>
      <c r="W52" s="4"/>
      <c r="X52" s="4"/>
      <c r="Y52" s="4"/>
      <c r="Z52" s="4"/>
      <c r="AA52" s="4"/>
      <c r="AB52" s="4"/>
      <c r="AC52" s="4"/>
      <c r="AD52" s="4"/>
      <c r="AE52" s="4"/>
      <c r="AF52" s="4"/>
      <c r="AG52" s="4"/>
      <c r="AH52" s="4"/>
      <c r="AI52" s="4"/>
      <c r="AJ52" s="4"/>
      <c r="AK52" s="4"/>
      <c r="AL52" s="4"/>
      <c r="AM52" s="4"/>
    </row>
    <row r="53" spans="1:39" ht="16">
      <c r="A53" s="6" t="s">
        <v>9</v>
      </c>
      <c r="B53" s="4"/>
      <c r="C53" s="4" t="s">
        <v>59</v>
      </c>
      <c r="D53" s="4" t="s">
        <v>84</v>
      </c>
      <c r="E53" s="4"/>
      <c r="F53" s="4"/>
      <c r="G53" s="4"/>
      <c r="H53" s="4"/>
      <c r="I53" s="4"/>
      <c r="J53" s="4"/>
      <c r="K53" s="4"/>
      <c r="L53" s="4"/>
      <c r="M53" s="2" t="s">
        <v>90</v>
      </c>
      <c r="N53" s="4" t="s">
        <v>98</v>
      </c>
      <c r="O53" s="4" t="s">
        <v>123</v>
      </c>
      <c r="P53" s="4" t="s">
        <v>176</v>
      </c>
      <c r="Q53" s="4" t="s">
        <v>200</v>
      </c>
      <c r="R53" s="4" t="s">
        <v>200</v>
      </c>
      <c r="S53" s="4" t="s">
        <v>123</v>
      </c>
    </row>
    <row r="54" spans="1:39" ht="48">
      <c r="A54" s="6" t="s">
        <v>11</v>
      </c>
      <c r="B54" s="4" t="s">
        <v>109</v>
      </c>
      <c r="C54" s="4" t="s">
        <v>59</v>
      </c>
      <c r="D54" s="4"/>
      <c r="E54" s="4"/>
      <c r="F54" s="4"/>
      <c r="G54" s="4"/>
      <c r="H54" s="4"/>
      <c r="I54" s="4"/>
      <c r="J54" s="4"/>
      <c r="K54" s="4"/>
      <c r="L54" s="4"/>
      <c r="M54" s="1" t="s">
        <v>215</v>
      </c>
      <c r="N54" s="6" t="s">
        <v>99</v>
      </c>
      <c r="O54" s="4" t="s">
        <v>123</v>
      </c>
      <c r="P54" s="12" t="s">
        <v>243</v>
      </c>
      <c r="Q54" s="4" t="s">
        <v>200</v>
      </c>
      <c r="R54" s="4" t="s">
        <v>200</v>
      </c>
      <c r="S54" s="4" t="s">
        <v>123</v>
      </c>
    </row>
  </sheetData>
  <autoFilter ref="F1:F54">
    <sortState ref="A2:S54">
      <sortCondition ref="F1:F54"/>
    </sortState>
  </autoFilter>
  <hyperlinks>
    <hyperlink ref="M34" r:id="rId1"/>
    <hyperlink ref="M18" r:id="rId2"/>
    <hyperlink ref="M16" r:id="rId3"/>
    <hyperlink ref="M13" r:id="rId4"/>
    <hyperlink ref="M30" r:id="rId5"/>
    <hyperlink ref="M23" r:id="rId6"/>
    <hyperlink ref="M4" r:id="rId7"/>
    <hyperlink ref="M5" r:id="rId8"/>
    <hyperlink ref="M9" r:id="rId9"/>
    <hyperlink ref="M10" r:id="rId10"/>
    <hyperlink ref="M12" r:id="rId11"/>
    <hyperlink ref="M19" r:id="rId12"/>
    <hyperlink ref="M11" r:id="rId13"/>
    <hyperlink ref="M14" r:id="rId14"/>
    <hyperlink ref="M36" r:id="rId15"/>
    <hyperlink ref="M40" r:id="rId16"/>
    <hyperlink ref="M41" r:id="rId17"/>
    <hyperlink ref="M20" r:id="rId18"/>
    <hyperlink ref="M37" r:id="rId19"/>
    <hyperlink ref="M38" r:id="rId20"/>
    <hyperlink ref="M28" r:id="rId21"/>
    <hyperlink ref="M24" r:id="rId22"/>
    <hyperlink ref="M31" r:id="rId23"/>
    <hyperlink ref="M33" r:id="rId24"/>
    <hyperlink ref="M22" r:id="rId25"/>
    <hyperlink ref="M21" r:id="rId26"/>
    <hyperlink ref="M42" r:id="rId27"/>
    <hyperlink ref="N37" r:id="rId28"/>
    <hyperlink ref="N38" r:id="rId29"/>
    <hyperlink ref="N23" r:id="rId30"/>
    <hyperlink ref="N32" r:id="rId31"/>
    <hyperlink ref="N33" r:id="rId32"/>
    <hyperlink ref="N18" r:id="rId33"/>
    <hyperlink ref="N34" r:id="rId34" location=".U_1teEsx_wJ"/>
    <hyperlink ref="N42" r:id="rId35"/>
    <hyperlink ref="N29" r:id="rId36"/>
    <hyperlink ref="A4" r:id="rId37"/>
    <hyperlink ref="A5" r:id="rId38"/>
    <hyperlink ref="A10" r:id="rId39"/>
    <hyperlink ref="A9" r:id="rId40"/>
    <hyperlink ref="A12" r:id="rId41"/>
    <hyperlink ref="A19" r:id="rId42"/>
    <hyperlink ref="A36" r:id="rId43"/>
    <hyperlink ref="A40" r:id="rId44"/>
    <hyperlink ref="A41" r:id="rId45"/>
    <hyperlink ref="M17" r:id="rId46"/>
    <hyperlink ref="M39" r:id="rId47"/>
    <hyperlink ref="A15" r:id="rId48"/>
    <hyperlink ref="A37" r:id="rId49"/>
    <hyperlink ref="A38" r:id="rId50"/>
    <hyperlink ref="A20" r:id="rId51"/>
    <hyperlink ref="A25" r:id="rId52"/>
    <hyperlink ref="A26" r:id="rId53"/>
    <hyperlink ref="A27" r:id="rId54"/>
    <hyperlink ref="A42" r:id="rId55"/>
    <hyperlink ref="A8" r:id="rId56"/>
    <hyperlink ref="A28" r:id="rId57"/>
    <hyperlink ref="A3" r:id="rId58"/>
    <hyperlink ref="A11" r:id="rId59"/>
    <hyperlink ref="A21" r:id="rId60"/>
    <hyperlink ref="A29" r:id="rId61"/>
    <hyperlink ref="A22" r:id="rId62"/>
    <hyperlink ref="A23" r:id="rId63"/>
    <hyperlink ref="A30" r:id="rId64"/>
    <hyperlink ref="A6" r:id="rId65"/>
    <hyperlink ref="A31" r:id="rId66"/>
    <hyperlink ref="A13" r:id="rId67"/>
    <hyperlink ref="A16" r:id="rId68"/>
    <hyperlink ref="A17" r:id="rId69"/>
    <hyperlink ref="A39" r:id="rId70"/>
    <hyperlink ref="A32" r:id="rId71"/>
    <hyperlink ref="A24" r:id="rId72"/>
    <hyperlink ref="A14" r:id="rId73"/>
    <hyperlink ref="M15" r:id="rId74"/>
    <hyperlink ref="M3" r:id="rId75"/>
    <hyperlink ref="M2" r:id="rId76"/>
    <hyperlink ref="M29" r:id="rId77"/>
    <hyperlink ref="M6" r:id="rId78"/>
    <hyperlink ref="A34" r:id="rId79"/>
    <hyperlink ref="A18" r:id="rId80"/>
    <hyperlink ref="A33" r:id="rId81"/>
    <hyperlink ref="M35" r:id="rId82"/>
    <hyperlink ref="N35" r:id="rId83"/>
    <hyperlink ref="A35" r:id="rId84"/>
    <hyperlink ref="M7" r:id="rId85"/>
    <hyperlink ref="A7" r:id="rId86"/>
    <hyperlink ref="M50" r:id="rId87"/>
    <hyperlink ref="M49" r:id="rId88"/>
    <hyperlink ref="M51" r:id="rId89"/>
    <hyperlink ref="M52" r:id="rId90"/>
    <hyperlink ref="M54" r:id="rId91"/>
    <hyperlink ref="N54" r:id="rId92"/>
    <hyperlink ref="A49" r:id="rId93"/>
    <hyperlink ref="A51" r:id="rId94"/>
    <hyperlink ref="A52" r:id="rId95"/>
    <hyperlink ref="A53" r:id="rId96"/>
    <hyperlink ref="A54" r:id="rId97"/>
    <hyperlink ref="M43" r:id="rId98"/>
    <hyperlink ref="M44" r:id="rId99"/>
    <hyperlink ref="M45" r:id="rId100"/>
    <hyperlink ref="A43" r:id="rId101"/>
    <hyperlink ref="A44" r:id="rId102"/>
    <hyperlink ref="A45" r:id="rId103"/>
    <hyperlink ref="N43" r:id="rId104"/>
    <hyperlink ref="N48" r:id="rId105"/>
  </hyperlinks>
  <pageMargins left="0.75" right="0.75" top="1" bottom="1" header="0.5" footer="0.5"/>
  <pageSetup orientation="portrait" horizontalDpi="4294967292" verticalDpi="4294967292"/>
  <legacyDrawing r:id="rId10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4"/>
  <sheetViews>
    <sheetView workbookViewId="0">
      <selection activeCell="F11" sqref="F11"/>
    </sheetView>
  </sheetViews>
  <sheetFormatPr baseColWidth="10" defaultRowHeight="15" x14ac:dyDescent="0"/>
  <cols>
    <col min="1" max="1" width="25.6640625" style="5" bestFit="1" customWidth="1"/>
    <col min="2" max="2" width="8.1640625" style="5" bestFit="1" customWidth="1"/>
    <col min="3" max="3" width="13.1640625" style="5" bestFit="1" customWidth="1"/>
    <col min="4" max="4" width="30.33203125" style="5" bestFit="1" customWidth="1"/>
    <col min="5" max="5" width="14.83203125" style="5" bestFit="1" customWidth="1"/>
  </cols>
  <sheetData>
    <row r="1" spans="1:5">
      <c r="A1" s="17" t="s">
        <v>0</v>
      </c>
      <c r="B1" s="17" t="s">
        <v>80</v>
      </c>
      <c r="C1" s="17" t="s">
        <v>86</v>
      </c>
      <c r="D1" s="17" t="s">
        <v>89</v>
      </c>
      <c r="E1" s="17" t="s">
        <v>96</v>
      </c>
    </row>
    <row r="2" spans="1:5" ht="16">
      <c r="A2" s="4" t="s">
        <v>1</v>
      </c>
      <c r="B2" s="4" t="s">
        <v>81</v>
      </c>
      <c r="C2" s="4">
        <v>2003</v>
      </c>
      <c r="D2" s="1" t="s">
        <v>216</v>
      </c>
      <c r="E2" s="8" t="s">
        <v>97</v>
      </c>
    </row>
    <row r="3" spans="1:5">
      <c r="A3" s="6" t="s">
        <v>28</v>
      </c>
      <c r="B3" s="8" t="s">
        <v>83</v>
      </c>
      <c r="C3" s="9">
        <v>37802</v>
      </c>
      <c r="D3" s="1" t="s">
        <v>218</v>
      </c>
      <c r="E3" s="8" t="s">
        <v>101</v>
      </c>
    </row>
    <row r="4" spans="1:5" ht="16">
      <c r="A4" s="6" t="s">
        <v>14</v>
      </c>
      <c r="B4" s="4" t="s">
        <v>81</v>
      </c>
      <c r="C4" s="9">
        <v>38924</v>
      </c>
      <c r="D4" s="1" t="s">
        <v>104</v>
      </c>
      <c r="E4" s="4"/>
    </row>
    <row r="5" spans="1:5" ht="16">
      <c r="A5" s="6" t="s">
        <v>15</v>
      </c>
      <c r="B5" s="4" t="s">
        <v>81</v>
      </c>
      <c r="C5" s="9">
        <v>38924</v>
      </c>
      <c r="D5" s="1" t="s">
        <v>104</v>
      </c>
      <c r="E5" s="4"/>
    </row>
    <row r="6" spans="1:5">
      <c r="A6" s="6" t="s">
        <v>2</v>
      </c>
      <c r="B6" s="8" t="s">
        <v>82</v>
      </c>
      <c r="C6" s="9">
        <v>38924</v>
      </c>
      <c r="D6" s="1" t="s">
        <v>219</v>
      </c>
      <c r="E6" s="8" t="s">
        <v>226</v>
      </c>
    </row>
    <row r="7" spans="1:5">
      <c r="A7" s="6" t="s">
        <v>288</v>
      </c>
      <c r="B7" s="5" t="s">
        <v>81</v>
      </c>
      <c r="C7" s="19">
        <v>38924</v>
      </c>
      <c r="D7" s="6" t="s">
        <v>290</v>
      </c>
      <c r="E7" s="5" t="s">
        <v>291</v>
      </c>
    </row>
    <row r="8" spans="1:5" ht="16">
      <c r="A8" s="6" t="s">
        <v>49</v>
      </c>
      <c r="B8" s="4" t="s">
        <v>83</v>
      </c>
      <c r="C8" s="11">
        <v>39067</v>
      </c>
      <c r="D8" s="3" t="s">
        <v>107</v>
      </c>
      <c r="E8" s="8" t="s">
        <v>169</v>
      </c>
    </row>
    <row r="9" spans="1:5" ht="16">
      <c r="A9" s="6" t="s">
        <v>16</v>
      </c>
      <c r="B9" s="4" t="s">
        <v>81</v>
      </c>
      <c r="C9" s="11">
        <v>39189</v>
      </c>
      <c r="D9" s="1" t="s">
        <v>104</v>
      </c>
      <c r="E9" s="4"/>
    </row>
    <row r="10" spans="1:5" ht="16">
      <c r="A10" s="6" t="s">
        <v>17</v>
      </c>
      <c r="B10" s="4" t="s">
        <v>81</v>
      </c>
      <c r="C10" s="11">
        <v>39189</v>
      </c>
      <c r="D10" s="1" t="s">
        <v>104</v>
      </c>
      <c r="E10" s="4"/>
    </row>
    <row r="11" spans="1:5" ht="16">
      <c r="A11" s="6" t="s">
        <v>21</v>
      </c>
      <c r="B11" s="4" t="s">
        <v>85</v>
      </c>
      <c r="C11" s="11">
        <v>39189</v>
      </c>
      <c r="D11" s="1" t="s">
        <v>104</v>
      </c>
      <c r="E11" s="4"/>
    </row>
    <row r="12" spans="1:5" ht="16">
      <c r="A12" s="6" t="s">
        <v>18</v>
      </c>
      <c r="B12" s="4" t="s">
        <v>81</v>
      </c>
      <c r="C12" s="11">
        <v>39952</v>
      </c>
      <c r="D12" s="1" t="s">
        <v>104</v>
      </c>
      <c r="E12" s="4"/>
    </row>
    <row r="13" spans="1:5" ht="16">
      <c r="A13" s="6" t="s">
        <v>23</v>
      </c>
      <c r="B13" s="4" t="s">
        <v>83</v>
      </c>
      <c r="C13" s="11">
        <v>40501</v>
      </c>
      <c r="D13" s="1" t="s">
        <v>102</v>
      </c>
      <c r="E13" s="4"/>
    </row>
    <row r="14" spans="1:5" ht="16">
      <c r="A14" s="6" t="s">
        <v>31</v>
      </c>
      <c r="B14" s="4" t="s">
        <v>82</v>
      </c>
      <c r="C14" s="11">
        <v>40732</v>
      </c>
      <c r="D14" s="1" t="s">
        <v>104</v>
      </c>
      <c r="E14" s="8" t="s">
        <v>106</v>
      </c>
    </row>
    <row r="15" spans="1:5" ht="16">
      <c r="A15" s="6" t="s">
        <v>13</v>
      </c>
      <c r="B15" s="4" t="s">
        <v>81</v>
      </c>
      <c r="C15" s="11">
        <v>40844</v>
      </c>
      <c r="D15" s="1" t="s">
        <v>284</v>
      </c>
      <c r="E15" s="4"/>
    </row>
    <row r="16" spans="1:5" ht="16">
      <c r="A16" s="6" t="s">
        <v>24</v>
      </c>
      <c r="B16" s="4" t="s">
        <v>83</v>
      </c>
      <c r="C16" s="11">
        <v>40844</v>
      </c>
      <c r="D16" s="1" t="s">
        <v>102</v>
      </c>
      <c r="E16" s="4"/>
    </row>
    <row r="17" spans="1:5" ht="16">
      <c r="A17" s="6" t="s">
        <v>44</v>
      </c>
      <c r="B17" s="4" t="s">
        <v>81</v>
      </c>
      <c r="C17" s="11">
        <v>40844</v>
      </c>
      <c r="D17" s="1" t="s">
        <v>94</v>
      </c>
      <c r="E17" s="8" t="s">
        <v>101</v>
      </c>
    </row>
    <row r="18" spans="1:5" ht="16">
      <c r="A18" s="6" t="s">
        <v>37</v>
      </c>
      <c r="B18" s="4" t="s">
        <v>84</v>
      </c>
      <c r="C18" s="11">
        <v>40844</v>
      </c>
      <c r="D18" s="1" t="s">
        <v>211</v>
      </c>
      <c r="E18" s="6" t="s">
        <v>99</v>
      </c>
    </row>
    <row r="19" spans="1:5" ht="16">
      <c r="A19" s="6" t="s">
        <v>19</v>
      </c>
      <c r="B19" s="4" t="s">
        <v>81</v>
      </c>
      <c r="C19" s="11">
        <v>41165</v>
      </c>
      <c r="D19" s="1" t="s">
        <v>104</v>
      </c>
      <c r="E19" s="4"/>
    </row>
    <row r="20" spans="1:5" ht="16">
      <c r="A20" s="6" t="s">
        <v>47</v>
      </c>
      <c r="B20" s="4" t="s">
        <v>82</v>
      </c>
      <c r="C20" s="11">
        <v>41165</v>
      </c>
      <c r="D20" s="1" t="s">
        <v>95</v>
      </c>
      <c r="E20" s="4"/>
    </row>
    <row r="21" spans="1:5" ht="16">
      <c r="A21" s="6" t="s">
        <v>30</v>
      </c>
      <c r="B21" s="4" t="s">
        <v>85</v>
      </c>
      <c r="C21" s="11">
        <v>41165</v>
      </c>
      <c r="D21" s="1" t="s">
        <v>104</v>
      </c>
      <c r="E21" s="8" t="s">
        <v>225</v>
      </c>
    </row>
    <row r="22" spans="1:5" ht="16">
      <c r="A22" s="6" t="s">
        <v>36</v>
      </c>
      <c r="B22" s="4" t="s">
        <v>83</v>
      </c>
      <c r="C22" s="11">
        <v>41165</v>
      </c>
      <c r="D22" s="1" t="s">
        <v>215</v>
      </c>
      <c r="E22" s="4"/>
    </row>
    <row r="23" spans="1:5">
      <c r="A23" s="6" t="s">
        <v>48</v>
      </c>
      <c r="B23" s="8" t="s">
        <v>83</v>
      </c>
      <c r="C23" s="9">
        <v>41165</v>
      </c>
      <c r="D23" s="1" t="s">
        <v>102</v>
      </c>
      <c r="E23" s="6" t="s">
        <v>99</v>
      </c>
    </row>
    <row r="24" spans="1:5" ht="16">
      <c r="A24" s="6" t="s">
        <v>39</v>
      </c>
      <c r="B24" s="4" t="s">
        <v>83</v>
      </c>
      <c r="C24" s="11">
        <v>41165</v>
      </c>
      <c r="D24" s="1" t="s">
        <v>214</v>
      </c>
      <c r="E24" s="4"/>
    </row>
    <row r="25" spans="1:5" ht="16">
      <c r="A25" s="6" t="s">
        <v>25</v>
      </c>
      <c r="B25" s="4" t="s">
        <v>81</v>
      </c>
      <c r="C25" s="11">
        <v>41385</v>
      </c>
      <c r="D25" s="3" t="s">
        <v>91</v>
      </c>
      <c r="E25" s="8" t="s">
        <v>100</v>
      </c>
    </row>
    <row r="26" spans="1:5" ht="16">
      <c r="A26" s="6" t="s">
        <v>26</v>
      </c>
      <c r="B26" s="4" t="s">
        <v>81</v>
      </c>
      <c r="C26" s="11">
        <v>41385</v>
      </c>
      <c r="D26" s="3" t="s">
        <v>91</v>
      </c>
      <c r="E26" s="8" t="s">
        <v>100</v>
      </c>
    </row>
    <row r="27" spans="1:5" ht="16">
      <c r="A27" s="6" t="s">
        <v>27</v>
      </c>
      <c r="B27" s="4" t="s">
        <v>81</v>
      </c>
      <c r="C27" s="11">
        <v>41385</v>
      </c>
      <c r="D27" s="3" t="s">
        <v>92</v>
      </c>
      <c r="E27" s="8" t="s">
        <v>100</v>
      </c>
    </row>
    <row r="28" spans="1:5" ht="16">
      <c r="A28" s="6" t="s">
        <v>34</v>
      </c>
      <c r="B28" s="4" t="s">
        <v>81</v>
      </c>
      <c r="C28" s="11">
        <v>41597</v>
      </c>
      <c r="D28" s="1" t="s">
        <v>214</v>
      </c>
      <c r="E28" s="4"/>
    </row>
    <row r="29" spans="1:5" ht="16">
      <c r="A29" s="6" t="s">
        <v>8</v>
      </c>
      <c r="B29" s="4" t="s">
        <v>81</v>
      </c>
      <c r="C29" s="11">
        <v>41597</v>
      </c>
      <c r="D29" s="1" t="s">
        <v>224</v>
      </c>
      <c r="E29" s="6" t="s">
        <v>229</v>
      </c>
    </row>
    <row r="30" spans="1:5" ht="16">
      <c r="A30" s="6" t="s">
        <v>22</v>
      </c>
      <c r="B30" s="4" t="s">
        <v>81</v>
      </c>
      <c r="C30" s="11">
        <v>41597</v>
      </c>
      <c r="D30" s="1" t="s">
        <v>108</v>
      </c>
      <c r="E30" s="4"/>
    </row>
    <row r="31" spans="1:5" ht="16">
      <c r="A31" s="6" t="s">
        <v>42</v>
      </c>
      <c r="B31" s="4" t="s">
        <v>81</v>
      </c>
      <c r="C31" s="11">
        <v>41597</v>
      </c>
      <c r="D31" s="1" t="s">
        <v>223</v>
      </c>
      <c r="E31" s="4"/>
    </row>
    <row r="32" spans="1:5" ht="16">
      <c r="A32" s="6" t="s">
        <v>40</v>
      </c>
      <c r="B32" s="4" t="s">
        <v>81</v>
      </c>
      <c r="C32" s="11">
        <v>41597</v>
      </c>
      <c r="D32" s="3" t="s">
        <v>93</v>
      </c>
      <c r="E32" s="6" t="s">
        <v>99</v>
      </c>
    </row>
    <row r="33" spans="1:5" ht="16">
      <c r="A33" s="6" t="s">
        <v>12</v>
      </c>
      <c r="B33" s="4" t="s">
        <v>81</v>
      </c>
      <c r="C33" s="11">
        <v>41597</v>
      </c>
      <c r="D33" s="1" t="s">
        <v>215</v>
      </c>
      <c r="E33" s="6" t="s">
        <v>99</v>
      </c>
    </row>
    <row r="34" spans="1:5" ht="16">
      <c r="A34" s="6" t="s">
        <v>41</v>
      </c>
      <c r="B34" s="4" t="s">
        <v>81</v>
      </c>
      <c r="C34" s="11">
        <v>41597</v>
      </c>
      <c r="D34" s="1" t="s">
        <v>211</v>
      </c>
      <c r="E34" s="6" t="s">
        <v>228</v>
      </c>
    </row>
    <row r="35" spans="1:5">
      <c r="A35" s="6" t="s">
        <v>285</v>
      </c>
      <c r="B35" s="5" t="s">
        <v>81</v>
      </c>
      <c r="C35" s="19">
        <v>41597</v>
      </c>
      <c r="D35" s="6" t="s">
        <v>211</v>
      </c>
      <c r="E35" s="6" t="s">
        <v>99</v>
      </c>
    </row>
    <row r="36" spans="1:5" ht="16">
      <c r="A36" s="6" t="s">
        <v>5</v>
      </c>
      <c r="B36" s="4" t="s">
        <v>81</v>
      </c>
      <c r="C36" s="11">
        <v>41614</v>
      </c>
      <c r="D36" s="1" t="s">
        <v>217</v>
      </c>
      <c r="E36" s="8" t="s">
        <v>101</v>
      </c>
    </row>
    <row r="37" spans="1:5" ht="16">
      <c r="A37" s="6" t="s">
        <v>32</v>
      </c>
      <c r="B37" s="4" t="s">
        <v>84</v>
      </c>
      <c r="C37" s="11">
        <v>41614</v>
      </c>
      <c r="D37" s="1" t="s">
        <v>212</v>
      </c>
      <c r="E37" s="6" t="s">
        <v>99</v>
      </c>
    </row>
    <row r="38" spans="1:5" ht="16">
      <c r="A38" s="6" t="s">
        <v>33</v>
      </c>
      <c r="B38" s="4" t="s">
        <v>84</v>
      </c>
      <c r="C38" s="11">
        <v>41614</v>
      </c>
      <c r="D38" s="1" t="s">
        <v>212</v>
      </c>
      <c r="E38" s="6" t="s">
        <v>99</v>
      </c>
    </row>
    <row r="39" spans="1:5" ht="16">
      <c r="A39" s="6" t="s">
        <v>43</v>
      </c>
      <c r="B39" s="4" t="s">
        <v>81</v>
      </c>
      <c r="C39" s="11">
        <v>41614</v>
      </c>
      <c r="D39" s="1" t="s">
        <v>94</v>
      </c>
      <c r="E39" s="8" t="s">
        <v>101</v>
      </c>
    </row>
    <row r="40" spans="1:5" ht="16">
      <c r="A40" s="6" t="s">
        <v>4</v>
      </c>
      <c r="B40" s="8" t="s">
        <v>83</v>
      </c>
      <c r="C40" s="9">
        <v>41747</v>
      </c>
      <c r="D40" s="1" t="s">
        <v>222</v>
      </c>
      <c r="E40" s="4"/>
    </row>
    <row r="41" spans="1:5" ht="16">
      <c r="A41" s="6" t="s">
        <v>46</v>
      </c>
      <c r="B41" s="8" t="s">
        <v>83</v>
      </c>
      <c r="C41" s="9">
        <v>41747</v>
      </c>
      <c r="D41" s="1" t="s">
        <v>103</v>
      </c>
      <c r="E41" s="4"/>
    </row>
    <row r="42" spans="1:5">
      <c r="A42" s="6" t="s">
        <v>35</v>
      </c>
      <c r="B42" s="8" t="s">
        <v>83</v>
      </c>
      <c r="C42" s="9">
        <v>41747</v>
      </c>
      <c r="D42" s="1" t="s">
        <v>213</v>
      </c>
      <c r="E42" s="6" t="s">
        <v>227</v>
      </c>
    </row>
    <row r="43" spans="1:5">
      <c r="A43" s="6" t="s">
        <v>45</v>
      </c>
      <c r="B43" s="8" t="s">
        <v>82</v>
      </c>
      <c r="C43" s="8">
        <v>2014</v>
      </c>
      <c r="D43" s="1" t="s">
        <v>211</v>
      </c>
      <c r="E43" s="6" t="s">
        <v>99</v>
      </c>
    </row>
    <row r="44" spans="1:5" ht="16">
      <c r="A44" s="6" t="s">
        <v>3</v>
      </c>
      <c r="B44" s="8" t="s">
        <v>83</v>
      </c>
      <c r="C44" s="8">
        <v>2014</v>
      </c>
      <c r="D44" s="1" t="s">
        <v>217</v>
      </c>
      <c r="E44" s="4"/>
    </row>
    <row r="45" spans="1:5">
      <c r="A45" s="6" t="s">
        <v>51</v>
      </c>
      <c r="B45" s="8" t="s">
        <v>83</v>
      </c>
      <c r="C45" s="8">
        <v>2014</v>
      </c>
      <c r="D45" s="1" t="s">
        <v>221</v>
      </c>
      <c r="E45" s="8" t="s">
        <v>101</v>
      </c>
    </row>
    <row r="46" spans="1:5" ht="16">
      <c r="A46" s="6" t="s">
        <v>38</v>
      </c>
      <c r="B46" s="8" t="s">
        <v>83</v>
      </c>
      <c r="C46" s="8">
        <v>2015</v>
      </c>
      <c r="D46" s="1" t="s">
        <v>223</v>
      </c>
      <c r="E46" s="4"/>
    </row>
    <row r="47" spans="1:5">
      <c r="A47" s="6" t="s">
        <v>29</v>
      </c>
      <c r="B47" s="8" t="s">
        <v>83</v>
      </c>
      <c r="C47" s="8">
        <v>2015</v>
      </c>
      <c r="D47" s="1" t="s">
        <v>221</v>
      </c>
      <c r="E47" s="8" t="s">
        <v>101</v>
      </c>
    </row>
    <row r="48" spans="1:5" ht="16">
      <c r="A48" s="6" t="s">
        <v>10</v>
      </c>
      <c r="B48" s="4" t="s">
        <v>83</v>
      </c>
      <c r="C48" s="4">
        <v>2015</v>
      </c>
      <c r="D48" s="1" t="s">
        <v>215</v>
      </c>
      <c r="E48" s="6" t="s">
        <v>99</v>
      </c>
    </row>
    <row r="49" spans="1:5" ht="16">
      <c r="A49" s="6" t="s">
        <v>6</v>
      </c>
      <c r="B49" s="8" t="s">
        <v>83</v>
      </c>
      <c r="C49" s="4"/>
      <c r="D49" s="1" t="s">
        <v>217</v>
      </c>
      <c r="E49" s="8" t="s">
        <v>101</v>
      </c>
    </row>
    <row r="50" spans="1:5" ht="16">
      <c r="A50" s="4" t="s">
        <v>20</v>
      </c>
      <c r="B50" s="4" t="s">
        <v>81</v>
      </c>
      <c r="C50" s="4"/>
      <c r="D50" s="1" t="s">
        <v>104</v>
      </c>
      <c r="E50" s="4"/>
    </row>
    <row r="51" spans="1:5" ht="16">
      <c r="A51" s="6" t="s">
        <v>7</v>
      </c>
      <c r="B51" s="8" t="s">
        <v>82</v>
      </c>
      <c r="C51" s="4"/>
      <c r="D51" s="1" t="s">
        <v>217</v>
      </c>
      <c r="E51" s="8" t="s">
        <v>101</v>
      </c>
    </row>
    <row r="52" spans="1:5" ht="16">
      <c r="A52" s="6" t="s">
        <v>50</v>
      </c>
      <c r="B52" s="8" t="s">
        <v>83</v>
      </c>
      <c r="C52" s="4"/>
      <c r="D52" s="1" t="s">
        <v>220</v>
      </c>
      <c r="E52" s="8" t="s">
        <v>101</v>
      </c>
    </row>
    <row r="53" spans="1:5" ht="16">
      <c r="A53" s="6" t="s">
        <v>9</v>
      </c>
      <c r="B53" s="4" t="s">
        <v>84</v>
      </c>
      <c r="C53" s="4"/>
      <c r="D53" s="2" t="s">
        <v>90</v>
      </c>
      <c r="E53" s="4" t="s">
        <v>98</v>
      </c>
    </row>
    <row r="54" spans="1:5" ht="16">
      <c r="A54" s="6" t="s">
        <v>11</v>
      </c>
      <c r="B54" s="4"/>
      <c r="C54" s="4"/>
      <c r="D54" s="1" t="s">
        <v>215</v>
      </c>
      <c r="E54" s="6" t="s">
        <v>99</v>
      </c>
    </row>
  </sheetData>
  <autoFilter ref="C1:C54">
    <sortState ref="A2:E54">
      <sortCondition ref="C1:C54"/>
    </sortState>
  </autoFilter>
  <hyperlinks>
    <hyperlink ref="A4" r:id="rId1"/>
    <hyperlink ref="A5" r:id="rId2"/>
    <hyperlink ref="A10" r:id="rId3"/>
    <hyperlink ref="A9" r:id="rId4"/>
    <hyperlink ref="A12" r:id="rId5"/>
    <hyperlink ref="A19" r:id="rId6"/>
    <hyperlink ref="A36" r:id="rId7"/>
    <hyperlink ref="A49" r:id="rId8"/>
    <hyperlink ref="A51" r:id="rId9"/>
    <hyperlink ref="A40" r:id="rId10"/>
    <hyperlink ref="A41" r:id="rId11"/>
    <hyperlink ref="A15" r:id="rId12"/>
    <hyperlink ref="A37" r:id="rId13"/>
    <hyperlink ref="A38" r:id="rId14"/>
    <hyperlink ref="A20" r:id="rId15"/>
    <hyperlink ref="A25" r:id="rId16"/>
    <hyperlink ref="A26" r:id="rId17"/>
    <hyperlink ref="A27" r:id="rId18"/>
    <hyperlink ref="A42" r:id="rId19"/>
    <hyperlink ref="A8" r:id="rId20"/>
    <hyperlink ref="A28" r:id="rId21"/>
    <hyperlink ref="A3" r:id="rId22"/>
    <hyperlink ref="A11" r:id="rId23"/>
    <hyperlink ref="A21" r:id="rId24"/>
    <hyperlink ref="A29" r:id="rId25"/>
    <hyperlink ref="A22" r:id="rId26"/>
    <hyperlink ref="A23" r:id="rId27"/>
    <hyperlink ref="A30" r:id="rId28"/>
    <hyperlink ref="A6" r:id="rId29"/>
    <hyperlink ref="A31" r:id="rId30"/>
    <hyperlink ref="A13" r:id="rId31"/>
    <hyperlink ref="A16" r:id="rId32"/>
    <hyperlink ref="A17" r:id="rId33"/>
    <hyperlink ref="A39" r:id="rId34"/>
    <hyperlink ref="A32" r:id="rId35"/>
    <hyperlink ref="A24" r:id="rId36"/>
    <hyperlink ref="A52" r:id="rId37"/>
    <hyperlink ref="A14" r:id="rId38"/>
    <hyperlink ref="A53" r:id="rId39"/>
    <hyperlink ref="A34" r:id="rId40"/>
    <hyperlink ref="A18" r:id="rId41"/>
    <hyperlink ref="A33" r:id="rId42"/>
    <hyperlink ref="A54" r:id="rId43"/>
    <hyperlink ref="A35" r:id="rId44"/>
    <hyperlink ref="A7" r:id="rId45"/>
    <hyperlink ref="D34" r:id="rId46"/>
    <hyperlink ref="D18" r:id="rId47"/>
    <hyperlink ref="D16" r:id="rId48"/>
    <hyperlink ref="D13" r:id="rId49"/>
    <hyperlink ref="D30" r:id="rId50"/>
    <hyperlink ref="D23" r:id="rId51"/>
    <hyperlink ref="D4" r:id="rId52"/>
    <hyperlink ref="D5" r:id="rId53"/>
    <hyperlink ref="D9" r:id="rId54"/>
    <hyperlink ref="D10" r:id="rId55"/>
    <hyperlink ref="D12" r:id="rId56"/>
    <hyperlink ref="D19" r:id="rId57"/>
    <hyperlink ref="D50" r:id="rId58"/>
    <hyperlink ref="D11" r:id="rId59"/>
    <hyperlink ref="D14" r:id="rId60"/>
    <hyperlink ref="D36" r:id="rId61"/>
    <hyperlink ref="D49" r:id="rId62"/>
    <hyperlink ref="D51" r:id="rId63"/>
    <hyperlink ref="D40" r:id="rId64"/>
    <hyperlink ref="D41" r:id="rId65"/>
    <hyperlink ref="D20" r:id="rId66"/>
    <hyperlink ref="D37" r:id="rId67"/>
    <hyperlink ref="D38" r:id="rId68"/>
    <hyperlink ref="D28" r:id="rId69"/>
    <hyperlink ref="D24" r:id="rId70"/>
    <hyperlink ref="D52" r:id="rId71"/>
    <hyperlink ref="D31" r:id="rId72"/>
    <hyperlink ref="D54" r:id="rId73"/>
    <hyperlink ref="D33" r:id="rId74"/>
    <hyperlink ref="D22" r:id="rId75"/>
    <hyperlink ref="D21" r:id="rId76"/>
    <hyperlink ref="D42" r:id="rId77"/>
    <hyperlink ref="D17" r:id="rId78"/>
    <hyperlink ref="D39" r:id="rId79"/>
    <hyperlink ref="D15" r:id="rId80"/>
    <hyperlink ref="D3" r:id="rId81"/>
    <hyperlink ref="D2" r:id="rId82"/>
    <hyperlink ref="D29" r:id="rId83"/>
    <hyperlink ref="D6" r:id="rId84"/>
    <hyperlink ref="D35" r:id="rId85"/>
    <hyperlink ref="D7" r:id="rId86"/>
    <hyperlink ref="E37" r:id="rId87"/>
    <hyperlink ref="E38" r:id="rId88"/>
    <hyperlink ref="E23" r:id="rId89"/>
    <hyperlink ref="E32" r:id="rId90"/>
    <hyperlink ref="E54" r:id="rId91"/>
    <hyperlink ref="E33" r:id="rId92"/>
    <hyperlink ref="E18" r:id="rId93"/>
    <hyperlink ref="E34" r:id="rId94" location=".U_1teEsx_wJ"/>
    <hyperlink ref="E42" r:id="rId95"/>
    <hyperlink ref="E29" r:id="rId96"/>
    <hyperlink ref="E35" r:id="rId97"/>
    <hyperlink ref="A43" r:id="rId98"/>
    <hyperlink ref="A44" r:id="rId99"/>
    <hyperlink ref="A45" r:id="rId100"/>
    <hyperlink ref="D43" r:id="rId101"/>
    <hyperlink ref="D44" r:id="rId102"/>
    <hyperlink ref="D45" r:id="rId103"/>
    <hyperlink ref="E43" r:id="rId104"/>
    <hyperlink ref="A46" r:id="rId105"/>
    <hyperlink ref="A47" r:id="rId106"/>
    <hyperlink ref="A48" r:id="rId107"/>
    <hyperlink ref="D46" r:id="rId108"/>
    <hyperlink ref="D47" r:id="rId109"/>
    <hyperlink ref="D48" r:id="rId110"/>
    <hyperlink ref="E48" r:id="rId111"/>
  </hyperlinks>
  <pageMargins left="0.75" right="0.75" top="1" bottom="1" header="0.5" footer="0.5"/>
  <pageSetup orientation="portrait" horizontalDpi="4294967292" verticalDpi="4294967292"/>
  <legacyDrawing r:id="rId11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A23" sqref="A23:B27"/>
    </sheetView>
  </sheetViews>
  <sheetFormatPr baseColWidth="10" defaultRowHeight="15" x14ac:dyDescent="0"/>
  <cols>
    <col min="1" max="1" width="30.33203125" bestFit="1" customWidth="1"/>
    <col min="2" max="2" width="10.83203125" style="16"/>
  </cols>
  <sheetData>
    <row r="1" spans="1:2">
      <c r="A1" t="s">
        <v>269</v>
      </c>
      <c r="B1" s="16">
        <f>(20/51)*100</f>
        <v>39.215686274509807</v>
      </c>
    </row>
    <row r="2" spans="1:2">
      <c r="A2" t="s">
        <v>268</v>
      </c>
      <c r="B2" s="16">
        <f>(9/51)*100</f>
        <v>17.647058823529413</v>
      </c>
    </row>
    <row r="3" spans="1:2">
      <c r="A3" t="s">
        <v>270</v>
      </c>
      <c r="B3" s="16">
        <f>(6/51)*100</f>
        <v>11.76470588235294</v>
      </c>
    </row>
    <row r="4" spans="1:2">
      <c r="A4" t="s">
        <v>271</v>
      </c>
      <c r="B4" s="16">
        <f>(6/51)*100</f>
        <v>11.76470588235294</v>
      </c>
    </row>
    <row r="5" spans="1:2">
      <c r="A5" t="s">
        <v>272</v>
      </c>
      <c r="B5" s="16">
        <f>(3/51)*100</f>
        <v>5.8823529411764701</v>
      </c>
    </row>
    <row r="6" spans="1:2">
      <c r="A6" t="s">
        <v>273</v>
      </c>
      <c r="B6" s="16">
        <f>(3/51)*100</f>
        <v>5.8823529411764701</v>
      </c>
    </row>
    <row r="7" spans="1:2">
      <c r="A7" t="s">
        <v>274</v>
      </c>
      <c r="B7" s="16">
        <f>(2/51)*100</f>
        <v>3.9215686274509802</v>
      </c>
    </row>
    <row r="8" spans="1:2">
      <c r="A8" t="s">
        <v>275</v>
      </c>
      <c r="B8" s="16">
        <f>(2/51)*100</f>
        <v>3.9215686274509802</v>
      </c>
    </row>
    <row r="12" spans="1:2">
      <c r="A12" t="s">
        <v>276</v>
      </c>
      <c r="B12" s="16">
        <f xml:space="preserve"> (10/20)*100</f>
        <v>50</v>
      </c>
    </row>
    <row r="13" spans="1:2">
      <c r="A13" t="s">
        <v>277</v>
      </c>
      <c r="B13" s="16">
        <f>(4/20)*100</f>
        <v>20</v>
      </c>
    </row>
    <row r="14" spans="1:2">
      <c r="A14" t="s">
        <v>279</v>
      </c>
      <c r="B14" s="16">
        <f>(4/20)*100</f>
        <v>20</v>
      </c>
    </row>
    <row r="15" spans="1:2">
      <c r="A15" t="s">
        <v>278</v>
      </c>
      <c r="B15" s="16">
        <f>(1/20)*100</f>
        <v>5</v>
      </c>
    </row>
    <row r="19" spans="1:2">
      <c r="A19" t="s">
        <v>280</v>
      </c>
      <c r="B19" s="16">
        <f>(9/30)*100</f>
        <v>30</v>
      </c>
    </row>
    <row r="20" spans="1:2">
      <c r="A20" t="s">
        <v>99</v>
      </c>
      <c r="B20" s="16">
        <f>(9/30)*100</f>
        <v>30</v>
      </c>
    </row>
    <row r="21" spans="1:2">
      <c r="A21" t="s">
        <v>281</v>
      </c>
      <c r="B21" s="16">
        <f>(3/30)*100</f>
        <v>10</v>
      </c>
    </row>
    <row r="22" spans="1:2">
      <c r="A22" t="s">
        <v>225</v>
      </c>
      <c r="B22" s="16">
        <f>(2/30)*100</f>
        <v>6.666666666666667</v>
      </c>
    </row>
    <row r="23" spans="1:2">
      <c r="A23" t="s">
        <v>169</v>
      </c>
      <c r="B23" s="16">
        <f>(1/30)*100</f>
        <v>3.3333333333333335</v>
      </c>
    </row>
    <row r="24" spans="1:2">
      <c r="A24" t="s">
        <v>228</v>
      </c>
      <c r="B24" s="16">
        <f>(1/30)*100</f>
        <v>3.3333333333333335</v>
      </c>
    </row>
    <row r="25" spans="1:2">
      <c r="A25" t="s">
        <v>105</v>
      </c>
      <c r="B25" s="16">
        <f>(1/30)*100</f>
        <v>3.3333333333333335</v>
      </c>
    </row>
    <row r="26" spans="1:2">
      <c r="A26" t="s">
        <v>282</v>
      </c>
      <c r="B26" s="16">
        <f>(1/30)*100</f>
        <v>3.3333333333333335</v>
      </c>
    </row>
    <row r="27" spans="1:2">
      <c r="A27" t="s">
        <v>283</v>
      </c>
      <c r="B27" s="16">
        <f>(1/30)*100</f>
        <v>3.3333333333333335</v>
      </c>
    </row>
  </sheetData>
  <sortState ref="B2:B8">
    <sortCondition ref="B2:B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West Virginia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Watson</dc:creator>
  <cp:lastModifiedBy>Ryan Watson</cp:lastModifiedBy>
  <dcterms:created xsi:type="dcterms:W3CDTF">2014-08-26T02:15:01Z</dcterms:created>
  <dcterms:modified xsi:type="dcterms:W3CDTF">2014-08-28T04:59:42Z</dcterms:modified>
</cp:coreProperties>
</file>