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14800" yWindow="6460" windowWidth="26360" windowHeight="18260" tabRatio="500" firstSheet="1" activeTab="7"/>
  </bookViews>
  <sheets>
    <sheet name="Instructions" sheetId="10" r:id="rId1"/>
    <sheet name="LO" sheetId="1" r:id="rId2"/>
    <sheet name="Grades" sheetId="3" r:id="rId3"/>
    <sheet name="One" sheetId="2" r:id="rId4"/>
    <sheet name="Two" sheetId="4" r:id="rId5"/>
    <sheet name="Three" sheetId="5" r:id="rId6"/>
    <sheet name="Four" sheetId="6" r:id="rId7"/>
    <sheet name="Splits" sheetId="11" r:id="rId8"/>
    <sheet name="PL" sheetId="7" r:id="rId9"/>
    <sheet name="LO Summary" sheetId="8" r:id="rId10"/>
    <sheet name="GA Summary" sheetId="9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8" l="1"/>
  <c r="C16" i="11"/>
  <c r="E16" i="11"/>
  <c r="C15" i="11"/>
  <c r="E15" i="11"/>
  <c r="C14" i="11"/>
  <c r="E14" i="11"/>
  <c r="C13" i="11"/>
  <c r="E13" i="11"/>
  <c r="C12" i="11"/>
  <c r="E12" i="11"/>
  <c r="C11" i="11"/>
  <c r="E11" i="11"/>
  <c r="C10" i="11"/>
  <c r="E10" i="11"/>
  <c r="C9" i="11"/>
  <c r="E9" i="11"/>
  <c r="C8" i="11"/>
  <c r="E8" i="11"/>
  <c r="C17" i="11"/>
  <c r="C27" i="11"/>
  <c r="C26" i="11"/>
  <c r="E17" i="11"/>
  <c r="C7" i="11"/>
  <c r="E18" i="11"/>
  <c r="A3" i="11"/>
  <c r="A2" i="11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Z11" i="6"/>
  <c r="CZ12" i="6"/>
  <c r="CZ13" i="6"/>
  <c r="CZ14" i="6"/>
  <c r="CZ15" i="6"/>
  <c r="CY11" i="6"/>
  <c r="CY12" i="6"/>
  <c r="CY13" i="6"/>
  <c r="CY14" i="6"/>
  <c r="CY15" i="6"/>
  <c r="CX11" i="6"/>
  <c r="CX12" i="6"/>
  <c r="CX13" i="6"/>
  <c r="CX14" i="6"/>
  <c r="CX15" i="6"/>
  <c r="CW11" i="6"/>
  <c r="CW12" i="6"/>
  <c r="CW13" i="6"/>
  <c r="CW14" i="6"/>
  <c r="CW15" i="6"/>
  <c r="CV11" i="6"/>
  <c r="CV12" i="6"/>
  <c r="CV13" i="6"/>
  <c r="CV14" i="6"/>
  <c r="CV15" i="6"/>
  <c r="CU11" i="6"/>
  <c r="CU12" i="6"/>
  <c r="CU13" i="6"/>
  <c r="CU14" i="6"/>
  <c r="CU15" i="6"/>
  <c r="CT11" i="6"/>
  <c r="CT12" i="6"/>
  <c r="CT13" i="6"/>
  <c r="CT14" i="6"/>
  <c r="CT15" i="6"/>
  <c r="CS11" i="6"/>
  <c r="CS12" i="6"/>
  <c r="CS13" i="6"/>
  <c r="CS14" i="6"/>
  <c r="CS15" i="6"/>
  <c r="CR11" i="6"/>
  <c r="CR12" i="6"/>
  <c r="CR13" i="6"/>
  <c r="CR14" i="6"/>
  <c r="CR15" i="6"/>
  <c r="CQ11" i="6"/>
  <c r="CQ12" i="6"/>
  <c r="CQ13" i="6"/>
  <c r="CQ14" i="6"/>
  <c r="CQ15" i="6"/>
  <c r="CP11" i="6"/>
  <c r="CP12" i="6"/>
  <c r="CP13" i="6"/>
  <c r="CP14" i="6"/>
  <c r="CP15" i="6"/>
  <c r="CO11" i="6"/>
  <c r="CO12" i="6"/>
  <c r="CO13" i="6"/>
  <c r="CO14" i="6"/>
  <c r="CO15" i="6"/>
  <c r="CN11" i="6"/>
  <c r="CN12" i="6"/>
  <c r="CN13" i="6"/>
  <c r="CN14" i="6"/>
  <c r="CN15" i="6"/>
  <c r="CM11" i="6"/>
  <c r="CM12" i="6"/>
  <c r="CM13" i="6"/>
  <c r="CM14" i="6"/>
  <c r="CM15" i="6"/>
  <c r="CL11" i="6"/>
  <c r="CL12" i="6"/>
  <c r="CL13" i="6"/>
  <c r="CL14" i="6"/>
  <c r="CL15" i="6"/>
  <c r="CK11" i="6"/>
  <c r="CK12" i="6"/>
  <c r="CK13" i="6"/>
  <c r="CK14" i="6"/>
  <c r="CK15" i="6"/>
  <c r="CJ11" i="6"/>
  <c r="CJ12" i="6"/>
  <c r="CJ13" i="6"/>
  <c r="CJ14" i="6"/>
  <c r="CJ15" i="6"/>
  <c r="CI11" i="6"/>
  <c r="CI12" i="6"/>
  <c r="CI13" i="6"/>
  <c r="CI14" i="6"/>
  <c r="CI15" i="6"/>
  <c r="CH11" i="6"/>
  <c r="CH12" i="6"/>
  <c r="CH13" i="6"/>
  <c r="CH14" i="6"/>
  <c r="CH15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F11" i="6"/>
  <c r="CF12" i="6"/>
  <c r="CF13" i="6"/>
  <c r="CF14" i="6"/>
  <c r="CF15" i="6"/>
  <c r="CE11" i="6"/>
  <c r="CE12" i="6"/>
  <c r="CE13" i="6"/>
  <c r="CE14" i="6"/>
  <c r="CE15" i="6"/>
  <c r="CD11" i="6"/>
  <c r="CD12" i="6"/>
  <c r="CD13" i="6"/>
  <c r="CD14" i="6"/>
  <c r="CD15" i="6"/>
  <c r="CC11" i="6"/>
  <c r="CC12" i="6"/>
  <c r="CC13" i="6"/>
  <c r="CC14" i="6"/>
  <c r="CC15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BA12" i="6"/>
  <c r="BA13" i="6"/>
  <c r="BA14" i="6"/>
  <c r="BA15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Z12" i="6"/>
  <c r="AZ13" i="6"/>
  <c r="AZ14" i="6"/>
  <c r="AZ15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Y12" i="6"/>
  <c r="AY13" i="6"/>
  <c r="AY14" i="6"/>
  <c r="AY15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X12" i="6"/>
  <c r="AX13" i="6"/>
  <c r="AX14" i="6"/>
  <c r="AX15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W12" i="6"/>
  <c r="AW13" i="6"/>
  <c r="AW14" i="6"/>
  <c r="AW15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V12" i="6"/>
  <c r="AV13" i="6"/>
  <c r="AV14" i="6"/>
  <c r="AV15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U12" i="6"/>
  <c r="AU13" i="6"/>
  <c r="AU14" i="6"/>
  <c r="AU15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T12" i="6"/>
  <c r="AT13" i="6"/>
  <c r="AT14" i="6"/>
  <c r="AT15" i="6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AP12" i="6"/>
  <c r="AP13" i="6"/>
  <c r="AP14" i="6"/>
  <c r="AP15" i="6"/>
  <c r="CZ11" i="5"/>
  <c r="CZ12" i="5"/>
  <c r="CZ13" i="5"/>
  <c r="CZ14" i="5"/>
  <c r="CZ15" i="5"/>
  <c r="CY11" i="5"/>
  <c r="CY12" i="5"/>
  <c r="CY13" i="5"/>
  <c r="CY14" i="5"/>
  <c r="CY15" i="5"/>
  <c r="CX11" i="5"/>
  <c r="CX12" i="5"/>
  <c r="CX13" i="5"/>
  <c r="CX14" i="5"/>
  <c r="CX15" i="5"/>
  <c r="CW11" i="5"/>
  <c r="CW12" i="5"/>
  <c r="CW13" i="5"/>
  <c r="CW14" i="5"/>
  <c r="CW15" i="5"/>
  <c r="CV11" i="5"/>
  <c r="CV12" i="5"/>
  <c r="CV13" i="5"/>
  <c r="CV14" i="5"/>
  <c r="CV15" i="5"/>
  <c r="CU11" i="5"/>
  <c r="CU12" i="5"/>
  <c r="CU13" i="5"/>
  <c r="CU14" i="5"/>
  <c r="CU15" i="5"/>
  <c r="CT11" i="5"/>
  <c r="CT12" i="5"/>
  <c r="CT13" i="5"/>
  <c r="CT14" i="5"/>
  <c r="CT15" i="5"/>
  <c r="CS11" i="5"/>
  <c r="CS12" i="5"/>
  <c r="CS13" i="5"/>
  <c r="CS14" i="5"/>
  <c r="CS15" i="5"/>
  <c r="CR11" i="5"/>
  <c r="CR12" i="5"/>
  <c r="CR13" i="5"/>
  <c r="CR14" i="5"/>
  <c r="CR15" i="5"/>
  <c r="CQ11" i="5"/>
  <c r="CQ12" i="5"/>
  <c r="CQ13" i="5"/>
  <c r="CQ14" i="5"/>
  <c r="CQ15" i="5"/>
  <c r="CP11" i="5"/>
  <c r="CP12" i="5"/>
  <c r="CP13" i="5"/>
  <c r="CP14" i="5"/>
  <c r="CP15" i="5"/>
  <c r="CO11" i="5"/>
  <c r="CO12" i="5"/>
  <c r="CO13" i="5"/>
  <c r="CO14" i="5"/>
  <c r="CO15" i="5"/>
  <c r="CN11" i="5"/>
  <c r="CN12" i="5"/>
  <c r="CN13" i="5"/>
  <c r="CN14" i="5"/>
  <c r="CN15" i="5"/>
  <c r="CM11" i="5"/>
  <c r="CM12" i="5"/>
  <c r="CM13" i="5"/>
  <c r="CM14" i="5"/>
  <c r="CM15" i="5"/>
  <c r="CL11" i="5"/>
  <c r="CL12" i="5"/>
  <c r="CL13" i="5"/>
  <c r="CL14" i="5"/>
  <c r="CL15" i="5"/>
  <c r="CK11" i="5"/>
  <c r="CK12" i="5"/>
  <c r="CK13" i="5"/>
  <c r="CK14" i="5"/>
  <c r="CK15" i="5"/>
  <c r="CJ11" i="5"/>
  <c r="CJ12" i="5"/>
  <c r="CJ13" i="5"/>
  <c r="CJ14" i="5"/>
  <c r="CJ15" i="5"/>
  <c r="CI11" i="5"/>
  <c r="CI12" i="5"/>
  <c r="CI13" i="5"/>
  <c r="CI14" i="5"/>
  <c r="CI15" i="5"/>
  <c r="CH11" i="5"/>
  <c r="CH12" i="5"/>
  <c r="CH13" i="5"/>
  <c r="CH14" i="5"/>
  <c r="CH15" i="5"/>
  <c r="BG6" i="5"/>
  <c r="BG7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G127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G142" i="5"/>
  <c r="BG143" i="5"/>
  <c r="BG144" i="5"/>
  <c r="BG145" i="5"/>
  <c r="BG146" i="5"/>
  <c r="BG147" i="5"/>
  <c r="BG148" i="5"/>
  <c r="BG149" i="5"/>
  <c r="BG150" i="5"/>
  <c r="BG151" i="5"/>
  <c r="BG152" i="5"/>
  <c r="BG153" i="5"/>
  <c r="BG154" i="5"/>
  <c r="BG155" i="5"/>
  <c r="BG156" i="5"/>
  <c r="BG157" i="5"/>
  <c r="BG158" i="5"/>
  <c r="BG159" i="5"/>
  <c r="BG160" i="5"/>
  <c r="BG161" i="5"/>
  <c r="BG162" i="5"/>
  <c r="BG163" i="5"/>
  <c r="BG164" i="5"/>
  <c r="BG165" i="5"/>
  <c r="BG166" i="5"/>
  <c r="BG167" i="5"/>
  <c r="BG168" i="5"/>
  <c r="BG169" i="5"/>
  <c r="BG170" i="5"/>
  <c r="BG171" i="5"/>
  <c r="BG172" i="5"/>
  <c r="BG173" i="5"/>
  <c r="BG174" i="5"/>
  <c r="BG175" i="5"/>
  <c r="BG176" i="5"/>
  <c r="BG177" i="5"/>
  <c r="BG178" i="5"/>
  <c r="BG179" i="5"/>
  <c r="BG180" i="5"/>
  <c r="BG181" i="5"/>
  <c r="BG182" i="5"/>
  <c r="BG183" i="5"/>
  <c r="BG184" i="5"/>
  <c r="BG185" i="5"/>
  <c r="BG186" i="5"/>
  <c r="BG187" i="5"/>
  <c r="BG188" i="5"/>
  <c r="BG189" i="5"/>
  <c r="BG190" i="5"/>
  <c r="BG191" i="5"/>
  <c r="BG192" i="5"/>
  <c r="BG193" i="5"/>
  <c r="BG194" i="5"/>
  <c r="BG195" i="5"/>
  <c r="BG196" i="5"/>
  <c r="BG197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CG11" i="5"/>
  <c r="CG12" i="5"/>
  <c r="CG13" i="5"/>
  <c r="CG14" i="5"/>
  <c r="CG15" i="5"/>
  <c r="CF11" i="5"/>
  <c r="CF12" i="5"/>
  <c r="CF13" i="5"/>
  <c r="CF14" i="5"/>
  <c r="CF15" i="5"/>
  <c r="CE11" i="5"/>
  <c r="CE12" i="5"/>
  <c r="CE13" i="5"/>
  <c r="CE14" i="5"/>
  <c r="CE15" i="5"/>
  <c r="CD11" i="5"/>
  <c r="CD12" i="5"/>
  <c r="CD13" i="5"/>
  <c r="CD14" i="5"/>
  <c r="CD15" i="5"/>
  <c r="CC11" i="5"/>
  <c r="CC12" i="5"/>
  <c r="CC13" i="5"/>
  <c r="CC14" i="5"/>
  <c r="CC15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M7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BA11" i="5"/>
  <c r="BA12" i="5"/>
  <c r="BA13" i="5"/>
  <c r="BA14" i="5"/>
  <c r="BA15" i="5"/>
  <c r="AL7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Z11" i="5"/>
  <c r="AZ12" i="5"/>
  <c r="AZ13" i="5"/>
  <c r="AZ14" i="5"/>
  <c r="AZ15" i="5"/>
  <c r="AK7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Y11" i="5"/>
  <c r="AY12" i="5"/>
  <c r="AY13" i="5"/>
  <c r="AY14" i="5"/>
  <c r="AY15" i="5"/>
  <c r="AJ7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X11" i="5"/>
  <c r="AX12" i="5"/>
  <c r="AX13" i="5"/>
  <c r="AX14" i="5"/>
  <c r="AX15" i="5"/>
  <c r="AI7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W11" i="5"/>
  <c r="AW12" i="5"/>
  <c r="AW13" i="5"/>
  <c r="AW14" i="5"/>
  <c r="AW15" i="5"/>
  <c r="AH7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V11" i="5"/>
  <c r="AV12" i="5"/>
  <c r="AV13" i="5"/>
  <c r="AV14" i="5"/>
  <c r="AV15" i="5"/>
  <c r="AG7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U11" i="5"/>
  <c r="AU12" i="5"/>
  <c r="AU13" i="5"/>
  <c r="AU14" i="5"/>
  <c r="AU15" i="5"/>
  <c r="AF7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T11" i="5"/>
  <c r="AT12" i="5"/>
  <c r="AT13" i="5"/>
  <c r="AT14" i="5"/>
  <c r="AT15" i="5"/>
  <c r="AE7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S11" i="5"/>
  <c r="AS12" i="5"/>
  <c r="AS13" i="5"/>
  <c r="AS14" i="5"/>
  <c r="AS15" i="5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B7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P11" i="5"/>
  <c r="AP12" i="5"/>
  <c r="AP13" i="5"/>
  <c r="AP14" i="5"/>
  <c r="AP15" i="5"/>
  <c r="CZ11" i="4"/>
  <c r="CZ12" i="4"/>
  <c r="CZ13" i="4"/>
  <c r="CZ14" i="4"/>
  <c r="CZ15" i="4"/>
  <c r="CY11" i="4"/>
  <c r="CY12" i="4"/>
  <c r="CY13" i="4"/>
  <c r="CY14" i="4"/>
  <c r="CY15" i="4"/>
  <c r="CX11" i="4"/>
  <c r="CX12" i="4"/>
  <c r="CX13" i="4"/>
  <c r="CX14" i="4"/>
  <c r="CX15" i="4"/>
  <c r="CW11" i="4"/>
  <c r="CW12" i="4"/>
  <c r="CW13" i="4"/>
  <c r="CW14" i="4"/>
  <c r="CW15" i="4"/>
  <c r="CV11" i="4"/>
  <c r="CV12" i="4"/>
  <c r="CV13" i="4"/>
  <c r="CV14" i="4"/>
  <c r="CV15" i="4"/>
  <c r="CU11" i="4"/>
  <c r="CU12" i="4"/>
  <c r="CU13" i="4"/>
  <c r="CU14" i="4"/>
  <c r="CU15" i="4"/>
  <c r="CT11" i="4"/>
  <c r="CT12" i="4"/>
  <c r="CT13" i="4"/>
  <c r="CT14" i="4"/>
  <c r="CT15" i="4"/>
  <c r="CS11" i="4"/>
  <c r="CS12" i="4"/>
  <c r="CS13" i="4"/>
  <c r="CS14" i="4"/>
  <c r="CS15" i="4"/>
  <c r="CR11" i="4"/>
  <c r="CR12" i="4"/>
  <c r="CR13" i="4"/>
  <c r="CR14" i="4"/>
  <c r="CR15" i="4"/>
  <c r="CQ11" i="4"/>
  <c r="CQ12" i="4"/>
  <c r="CQ13" i="4"/>
  <c r="CQ14" i="4"/>
  <c r="CQ15" i="4"/>
  <c r="CP11" i="4"/>
  <c r="CP12" i="4"/>
  <c r="CP13" i="4"/>
  <c r="CP14" i="4"/>
  <c r="CP15" i="4"/>
  <c r="CO11" i="4"/>
  <c r="CO12" i="4"/>
  <c r="CO13" i="4"/>
  <c r="CO14" i="4"/>
  <c r="CO15" i="4"/>
  <c r="CN11" i="4"/>
  <c r="CN12" i="4"/>
  <c r="CN13" i="4"/>
  <c r="CN14" i="4"/>
  <c r="CN15" i="4"/>
  <c r="CM11" i="4"/>
  <c r="CM12" i="4"/>
  <c r="CM13" i="4"/>
  <c r="CM14" i="4"/>
  <c r="CM15" i="4"/>
  <c r="CL11" i="4"/>
  <c r="CL12" i="4"/>
  <c r="CL13" i="4"/>
  <c r="CL14" i="4"/>
  <c r="CL15" i="4"/>
  <c r="CK11" i="4"/>
  <c r="CK12" i="4"/>
  <c r="CK13" i="4"/>
  <c r="CK14" i="4"/>
  <c r="CK15" i="4"/>
  <c r="CJ11" i="4"/>
  <c r="CJ12" i="4"/>
  <c r="CJ13" i="4"/>
  <c r="CJ14" i="4"/>
  <c r="CJ15" i="4"/>
  <c r="CI11" i="4"/>
  <c r="CI12" i="4"/>
  <c r="CI13" i="4"/>
  <c r="CI14" i="4"/>
  <c r="CI15" i="4"/>
  <c r="CH11" i="4"/>
  <c r="CH12" i="4"/>
  <c r="CH13" i="4"/>
  <c r="CH14" i="4"/>
  <c r="CH15" i="4"/>
  <c r="BG6" i="4"/>
  <c r="BG7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CG11" i="4"/>
  <c r="CG12" i="4"/>
  <c r="CG13" i="4"/>
  <c r="CG14" i="4"/>
  <c r="CG15" i="4"/>
  <c r="CF11" i="4"/>
  <c r="CF12" i="4"/>
  <c r="CF13" i="4"/>
  <c r="CF14" i="4"/>
  <c r="CF15" i="4"/>
  <c r="CE11" i="4"/>
  <c r="CE12" i="4"/>
  <c r="CE13" i="4"/>
  <c r="CE14" i="4"/>
  <c r="CE15" i="4"/>
  <c r="CD11" i="4"/>
  <c r="CD12" i="4"/>
  <c r="CD13" i="4"/>
  <c r="CD14" i="4"/>
  <c r="CD15" i="4"/>
  <c r="CC15" i="4"/>
  <c r="CC14" i="4"/>
  <c r="CC13" i="4"/>
  <c r="CC12" i="4"/>
  <c r="CC11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M7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BA11" i="4"/>
  <c r="BA12" i="4"/>
  <c r="BA13" i="4"/>
  <c r="BA14" i="4"/>
  <c r="BA15" i="4"/>
  <c r="AL7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Z11" i="4"/>
  <c r="AZ12" i="4"/>
  <c r="AZ13" i="4"/>
  <c r="AZ14" i="4"/>
  <c r="AZ15" i="4"/>
  <c r="AK7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Y11" i="4"/>
  <c r="AY12" i="4"/>
  <c r="AY13" i="4"/>
  <c r="AY14" i="4"/>
  <c r="AY15" i="4"/>
  <c r="AJ7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X11" i="4"/>
  <c r="AX12" i="4"/>
  <c r="AX13" i="4"/>
  <c r="AX14" i="4"/>
  <c r="AX15" i="4"/>
  <c r="AI7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W11" i="4"/>
  <c r="AW12" i="4"/>
  <c r="AW13" i="4"/>
  <c r="AW14" i="4"/>
  <c r="AW15" i="4"/>
  <c r="AH7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V11" i="4"/>
  <c r="AV12" i="4"/>
  <c r="AV13" i="4"/>
  <c r="AV14" i="4"/>
  <c r="AV15" i="4"/>
  <c r="AG7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U11" i="4"/>
  <c r="AU12" i="4"/>
  <c r="AU13" i="4"/>
  <c r="AU14" i="4"/>
  <c r="AU15" i="4"/>
  <c r="AF7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T11" i="4"/>
  <c r="AT12" i="4"/>
  <c r="AT13" i="4"/>
  <c r="AT14" i="4"/>
  <c r="AT15" i="4"/>
  <c r="AE7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S11" i="4"/>
  <c r="AS12" i="4"/>
  <c r="AS13" i="4"/>
  <c r="AS14" i="4"/>
  <c r="AS15" i="4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C7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Q11" i="4"/>
  <c r="AQ12" i="4"/>
  <c r="AQ13" i="4"/>
  <c r="AQ14" i="4"/>
  <c r="AQ15" i="4"/>
  <c r="AB7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P11" i="4"/>
  <c r="AP12" i="4"/>
  <c r="AP13" i="4"/>
  <c r="AP14" i="4"/>
  <c r="AP15" i="4"/>
  <c r="A111" i="9"/>
  <c r="G111" i="9"/>
  <c r="F111" i="9"/>
  <c r="E111" i="9"/>
  <c r="D111" i="9"/>
  <c r="C111" i="9"/>
  <c r="A110" i="9"/>
  <c r="G110" i="9"/>
  <c r="F110" i="9"/>
  <c r="E110" i="9"/>
  <c r="D110" i="9"/>
  <c r="C110" i="9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R16" i="6"/>
  <c r="G30" i="9"/>
  <c r="F30" i="9"/>
  <c r="E30" i="9"/>
  <c r="D30" i="9"/>
  <c r="C30" i="9"/>
  <c r="B4" i="5"/>
  <c r="A29" i="9"/>
  <c r="AR16" i="5"/>
  <c r="G29" i="9"/>
  <c r="F29" i="9"/>
  <c r="E29" i="9"/>
  <c r="D29" i="9"/>
  <c r="C29" i="9"/>
  <c r="B4" i="4"/>
  <c r="A28" i="9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Q16" i="5"/>
  <c r="G20" i="9"/>
  <c r="F20" i="9"/>
  <c r="E20" i="9"/>
  <c r="D20" i="9"/>
  <c r="C20" i="9"/>
  <c r="A21" i="9"/>
  <c r="G10" i="6"/>
  <c r="AC10" i="6"/>
  <c r="B21" i="9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6" i="5"/>
  <c r="G11" i="8"/>
  <c r="F11" i="8"/>
  <c r="E11" i="8"/>
  <c r="D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F17" i="4"/>
  <c r="BD17" i="4"/>
  <c r="BC17" i="4"/>
  <c r="BZ11" i="4"/>
  <c r="BZ12" i="4"/>
  <c r="BZ13" i="4"/>
  <c r="BZ14" i="4"/>
  <c r="BZ15" i="4"/>
  <c r="BZ16" i="4"/>
  <c r="CZ16" i="4"/>
  <c r="BY11" i="4"/>
  <c r="BY12" i="4"/>
  <c r="BY13" i="4"/>
  <c r="BY14" i="4"/>
  <c r="BY15" i="4"/>
  <c r="BY16" i="4"/>
  <c r="CY16" i="4"/>
  <c r="BX11" i="4"/>
  <c r="BX12" i="4"/>
  <c r="BX13" i="4"/>
  <c r="BX14" i="4"/>
  <c r="BX15" i="4"/>
  <c r="BX16" i="4"/>
  <c r="CX16" i="4"/>
  <c r="BW11" i="4"/>
  <c r="BW12" i="4"/>
  <c r="BW13" i="4"/>
  <c r="BW14" i="4"/>
  <c r="BW15" i="4"/>
  <c r="BW16" i="4"/>
  <c r="CW16" i="4"/>
  <c r="BV11" i="4"/>
  <c r="BV12" i="4"/>
  <c r="BV13" i="4"/>
  <c r="BV14" i="4"/>
  <c r="BV15" i="4"/>
  <c r="BV16" i="4"/>
  <c r="CV16" i="4"/>
  <c r="BU11" i="4"/>
  <c r="BU12" i="4"/>
  <c r="BU13" i="4"/>
  <c r="BU14" i="4"/>
  <c r="BU15" i="4"/>
  <c r="BU16" i="4"/>
  <c r="CU16" i="4"/>
  <c r="BT11" i="4"/>
  <c r="BT12" i="4"/>
  <c r="BT13" i="4"/>
  <c r="BT14" i="4"/>
  <c r="BT15" i="4"/>
  <c r="BT16" i="4"/>
  <c r="CT16" i="4"/>
  <c r="BS11" i="4"/>
  <c r="BS12" i="4"/>
  <c r="BS13" i="4"/>
  <c r="BS14" i="4"/>
  <c r="BS15" i="4"/>
  <c r="BS16" i="4"/>
  <c r="CS16" i="4"/>
  <c r="BR11" i="4"/>
  <c r="BR12" i="4"/>
  <c r="BR13" i="4"/>
  <c r="BR14" i="4"/>
  <c r="BR15" i="4"/>
  <c r="BR16" i="4"/>
  <c r="CR16" i="4"/>
  <c r="BQ11" i="4"/>
  <c r="BQ12" i="4"/>
  <c r="BQ13" i="4"/>
  <c r="BQ14" i="4"/>
  <c r="BQ15" i="4"/>
  <c r="BQ16" i="4"/>
  <c r="CQ16" i="4"/>
  <c r="BP11" i="4"/>
  <c r="BP12" i="4"/>
  <c r="BP13" i="4"/>
  <c r="BP14" i="4"/>
  <c r="BP15" i="4"/>
  <c r="BP16" i="4"/>
  <c r="CP16" i="4"/>
  <c r="BO11" i="4"/>
  <c r="BO12" i="4"/>
  <c r="BO13" i="4"/>
  <c r="BO14" i="4"/>
  <c r="BO15" i="4"/>
  <c r="BO16" i="4"/>
  <c r="CO16" i="4"/>
  <c r="BN11" i="4"/>
  <c r="BN12" i="4"/>
  <c r="BN13" i="4"/>
  <c r="BN14" i="4"/>
  <c r="BN15" i="4"/>
  <c r="BN16" i="4"/>
  <c r="CN16" i="4"/>
  <c r="BM11" i="4"/>
  <c r="BM12" i="4"/>
  <c r="BM13" i="4"/>
  <c r="BM14" i="4"/>
  <c r="BM15" i="4"/>
  <c r="BM16" i="4"/>
  <c r="CM16" i="4"/>
  <c r="BL11" i="4"/>
  <c r="BL12" i="4"/>
  <c r="BL13" i="4"/>
  <c r="BL14" i="4"/>
  <c r="BL15" i="4"/>
  <c r="BL16" i="4"/>
  <c r="CL16" i="4"/>
  <c r="BK11" i="4"/>
  <c r="BK12" i="4"/>
  <c r="BK13" i="4"/>
  <c r="BK14" i="4"/>
  <c r="BK15" i="4"/>
  <c r="BK16" i="4"/>
  <c r="CK16" i="4"/>
  <c r="BJ11" i="4"/>
  <c r="BJ12" i="4"/>
  <c r="BJ13" i="4"/>
  <c r="BJ14" i="4"/>
  <c r="BJ15" i="4"/>
  <c r="BJ16" i="4"/>
  <c r="CJ16" i="4"/>
  <c r="BI11" i="4"/>
  <c r="BI12" i="4"/>
  <c r="BI13" i="4"/>
  <c r="BI14" i="4"/>
  <c r="BI15" i="4"/>
  <c r="BI16" i="4"/>
  <c r="CI16" i="4"/>
  <c r="BH11" i="4"/>
  <c r="BH12" i="4"/>
  <c r="BH13" i="4"/>
  <c r="BH14" i="4"/>
  <c r="BH15" i="4"/>
  <c r="BH16" i="4"/>
  <c r="CH16" i="4"/>
  <c r="CG16" i="4"/>
  <c r="BF11" i="4"/>
  <c r="BF12" i="4"/>
  <c r="BF13" i="4"/>
  <c r="BF14" i="4"/>
  <c r="BF15" i="4"/>
  <c r="BF16" i="4"/>
  <c r="CF16" i="4"/>
  <c r="BD11" i="4"/>
  <c r="BD12" i="4"/>
  <c r="BD13" i="4"/>
  <c r="BD14" i="4"/>
  <c r="BD15" i="4"/>
  <c r="BD16" i="4"/>
  <c r="CD16" i="4"/>
  <c r="BC11" i="4"/>
  <c r="BC12" i="4"/>
  <c r="BC13" i="4"/>
  <c r="BC14" i="4"/>
  <c r="BC15" i="4"/>
  <c r="BC16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F17" i="5"/>
  <c r="BE17" i="5"/>
  <c r="BZ11" i="5"/>
  <c r="BZ12" i="5"/>
  <c r="BZ13" i="5"/>
  <c r="BZ14" i="5"/>
  <c r="BZ15" i="5"/>
  <c r="BZ16" i="5"/>
  <c r="CZ16" i="5"/>
  <c r="BY11" i="5"/>
  <c r="BY12" i="5"/>
  <c r="BY13" i="5"/>
  <c r="BY14" i="5"/>
  <c r="BY15" i="5"/>
  <c r="BY16" i="5"/>
  <c r="CY16" i="5"/>
  <c r="BX11" i="5"/>
  <c r="BX12" i="5"/>
  <c r="BX13" i="5"/>
  <c r="BX14" i="5"/>
  <c r="BX15" i="5"/>
  <c r="BX16" i="5"/>
  <c r="CX16" i="5"/>
  <c r="BW11" i="5"/>
  <c r="BW12" i="5"/>
  <c r="BW13" i="5"/>
  <c r="BW14" i="5"/>
  <c r="BW15" i="5"/>
  <c r="BW16" i="5"/>
  <c r="CW16" i="5"/>
  <c r="BV11" i="5"/>
  <c r="BV12" i="5"/>
  <c r="BV13" i="5"/>
  <c r="BV14" i="5"/>
  <c r="BV15" i="5"/>
  <c r="BV16" i="5"/>
  <c r="CV16" i="5"/>
  <c r="BU11" i="5"/>
  <c r="BU12" i="5"/>
  <c r="BU13" i="5"/>
  <c r="BU14" i="5"/>
  <c r="BU15" i="5"/>
  <c r="BU16" i="5"/>
  <c r="CU16" i="5"/>
  <c r="BT11" i="5"/>
  <c r="BT12" i="5"/>
  <c r="BT13" i="5"/>
  <c r="BT14" i="5"/>
  <c r="BT15" i="5"/>
  <c r="BT16" i="5"/>
  <c r="CT16" i="5"/>
  <c r="BS11" i="5"/>
  <c r="BS12" i="5"/>
  <c r="BS13" i="5"/>
  <c r="BS14" i="5"/>
  <c r="BS15" i="5"/>
  <c r="BS16" i="5"/>
  <c r="CS16" i="5"/>
  <c r="BR11" i="5"/>
  <c r="BR12" i="5"/>
  <c r="BR13" i="5"/>
  <c r="BR14" i="5"/>
  <c r="BR15" i="5"/>
  <c r="BR16" i="5"/>
  <c r="CR16" i="5"/>
  <c r="BQ11" i="5"/>
  <c r="BQ12" i="5"/>
  <c r="BQ13" i="5"/>
  <c r="BQ14" i="5"/>
  <c r="BQ15" i="5"/>
  <c r="BQ16" i="5"/>
  <c r="CQ16" i="5"/>
  <c r="BP11" i="5"/>
  <c r="BP12" i="5"/>
  <c r="BP13" i="5"/>
  <c r="BP14" i="5"/>
  <c r="BP15" i="5"/>
  <c r="BP16" i="5"/>
  <c r="CP16" i="5"/>
  <c r="BO11" i="5"/>
  <c r="BO12" i="5"/>
  <c r="BO13" i="5"/>
  <c r="BO14" i="5"/>
  <c r="BO15" i="5"/>
  <c r="BO16" i="5"/>
  <c r="CO16" i="5"/>
  <c r="BN11" i="5"/>
  <c r="BN12" i="5"/>
  <c r="BN13" i="5"/>
  <c r="BN14" i="5"/>
  <c r="BN15" i="5"/>
  <c r="BN16" i="5"/>
  <c r="CN16" i="5"/>
  <c r="BM11" i="5"/>
  <c r="BM12" i="5"/>
  <c r="BM13" i="5"/>
  <c r="BM14" i="5"/>
  <c r="BM15" i="5"/>
  <c r="BM16" i="5"/>
  <c r="CM16" i="5"/>
  <c r="BL11" i="5"/>
  <c r="BL12" i="5"/>
  <c r="BL13" i="5"/>
  <c r="BL14" i="5"/>
  <c r="BL15" i="5"/>
  <c r="BL16" i="5"/>
  <c r="CL16" i="5"/>
  <c r="BK11" i="5"/>
  <c r="BK12" i="5"/>
  <c r="BK13" i="5"/>
  <c r="BK14" i="5"/>
  <c r="BK15" i="5"/>
  <c r="BK16" i="5"/>
  <c r="CK16" i="5"/>
  <c r="BJ11" i="5"/>
  <c r="BJ12" i="5"/>
  <c r="BJ13" i="5"/>
  <c r="BJ14" i="5"/>
  <c r="BJ15" i="5"/>
  <c r="BJ16" i="5"/>
  <c r="CJ16" i="5"/>
  <c r="BI11" i="5"/>
  <c r="BI12" i="5"/>
  <c r="BI13" i="5"/>
  <c r="BI14" i="5"/>
  <c r="BI15" i="5"/>
  <c r="BI16" i="5"/>
  <c r="CI16" i="5"/>
  <c r="BH11" i="5"/>
  <c r="BH12" i="5"/>
  <c r="BH13" i="5"/>
  <c r="BH14" i="5"/>
  <c r="BH15" i="5"/>
  <c r="BH16" i="5"/>
  <c r="CH16" i="5"/>
  <c r="CG16" i="5"/>
  <c r="BF11" i="5"/>
  <c r="BF12" i="5"/>
  <c r="BF13" i="5"/>
  <c r="BF14" i="5"/>
  <c r="BF15" i="5"/>
  <c r="BF16" i="5"/>
  <c r="CF16" i="5"/>
  <c r="BE11" i="5"/>
  <c r="BE12" i="5"/>
  <c r="BE13" i="5"/>
  <c r="BE14" i="5"/>
  <c r="BE15" i="5"/>
  <c r="BE16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6" i="6"/>
  <c r="CH6" i="6"/>
  <c r="CG16" i="6"/>
  <c r="CG6" i="6"/>
  <c r="CF6" i="6"/>
  <c r="CE6" i="6"/>
  <c r="CD6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BA16" i="5"/>
  <c r="AZ16" i="5"/>
  <c r="AY16" i="5"/>
  <c r="AX16" i="5"/>
  <c r="AW16" i="5"/>
  <c r="AV16" i="5"/>
  <c r="AU16" i="5"/>
  <c r="AT16" i="5"/>
  <c r="AS16" i="5"/>
  <c r="AP16" i="5"/>
  <c r="AM10" i="5"/>
  <c r="AL10" i="5"/>
  <c r="AK10" i="5"/>
  <c r="AJ10" i="5"/>
  <c r="AI10" i="5"/>
  <c r="AH10" i="5"/>
  <c r="AG10" i="5"/>
  <c r="AF10" i="5"/>
  <c r="AE10" i="5"/>
  <c r="AB10" i="5"/>
  <c r="BA16" i="4"/>
  <c r="AZ16" i="4"/>
  <c r="AY16" i="4"/>
  <c r="AX16" i="4"/>
  <c r="AW16" i="4"/>
  <c r="AV16" i="4"/>
  <c r="AU16" i="4"/>
  <c r="AT16" i="4"/>
  <c r="AS16" i="4"/>
  <c r="AQ16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<sst xmlns="http://schemas.openxmlformats.org/spreadsheetml/2006/main" count="810" uniqueCount="261">
  <si>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</si>
  <si>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</si>
  <si>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</si>
  <si>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</si>
  <si>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</si>
  <si>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</si>
  <si>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</si>
  <si>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</si>
  <si>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</si>
  <si>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</si>
  <si>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</si>
  <si>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</si>
  <si>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</si>
  <si>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</si>
  <si>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</si>
  <si>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</si>
  <si>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</si>
  <si>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</si>
  <si>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</si>
  <si>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</si>
  <si>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</si>
  <si>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</si>
  <si>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</si>
  <si>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</si>
  <si>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</si>
  <si>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</si>
  <si>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</si>
  <si>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</si>
  <si>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</si>
  <si>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</si>
  <si>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</si>
  <si>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</si>
  <si>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</si>
  <si>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</si>
  <si>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</si>
  <si>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</si>
  <si>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</si>
  <si>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</si>
  <si>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</si>
  <si>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</si>
  <si>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</si>
  <si>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</si>
  <si>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</si>
  <si>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</si>
  <si>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</si>
  <si>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</si>
  <si>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</si>
  <si>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</si>
  <si>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</si>
  <si>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</si>
  <si>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</si>
  <si>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</si>
  <si>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</si>
  <si>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</si>
  <si>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</si>
  <si>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</si>
  <si>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</si>
  <si>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</si>
  <si>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</si>
  <si>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</si>
  <si>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</si>
  <si>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</si>
  <si>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</si>
  <si>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</si>
  <si>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</si>
  <si>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</si>
  <si>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</si>
  <si>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</si>
  <si>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</si>
  <si>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</si>
  <si>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</si>
  <si>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</si>
  <si>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</si>
  <si>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</si>
  <si>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</si>
  <si>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</si>
  <si>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</si>
  <si>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</si>
  <si>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</si>
  <si>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</si>
  <si>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</si>
  <si>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</si>
  <si>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</si>
  <si>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</si>
  <si>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</si>
  <si>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</si>
  <si>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</si>
  <si>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</si>
  <si>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</si>
  <si>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</si>
  <si>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</si>
  <si>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</si>
  <si>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</si>
  <si>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</si>
  <si>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</si>
  <si>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</si>
  <si>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</si>
  <si>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</si>
  <si>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</si>
  <si>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</si>
  <si>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</si>
  <si>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</si>
  <si>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</si>
  <si>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</si>
  <si>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</si>
  <si>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</si>
  <si>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</si>
  <si>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</si>
  <si>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</si>
  <si>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</si>
  <si>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</si>
  <si>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</si>
  <si>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</si>
  <si>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</si>
  <si>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</si>
  <si>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</si>
  <si>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</si>
  <si>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</si>
  <si>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</si>
  <si>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</si>
  <si>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</si>
  <si>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</si>
  <si>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</si>
  <si>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</si>
  <si>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</si>
  <si>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</si>
  <si>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</si>
  <si>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</si>
  <si>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</si>
  <si>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</si>
  <si>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</si>
  <si>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</si>
  <si>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</si>
  <si>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</si>
  <si>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</si>
  <si>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</si>
  <si>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</si>
  <si>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</si>
  <si>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</si>
  <si>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</si>
  <si>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</si>
  <si>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</si>
  <si>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</si>
  <si>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</si>
  <si>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</si>
  <si>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</si>
  <si>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</si>
  <si>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</si>
  <si>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</si>
  <si>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</si>
  <si>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</si>
  <si>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</si>
  <si>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</si>
  <si>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</si>
  <si>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</si>
  <si>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</si>
  <si>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</si>
  <si>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</si>
  <si>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</si>
  <si>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</si>
  <si>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</si>
  <si>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</si>
  <si>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</si>
  <si>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</si>
  <si>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</si>
  <si>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</si>
  <si>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</si>
  <si>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</si>
  <si>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</si>
  <si>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</si>
  <si>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</si>
  <si>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</si>
  <si>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</si>
  <si>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</si>
  <si>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</si>
  <si>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</si>
  <si>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</si>
  <si>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</si>
  <si>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</si>
  <si>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</si>
  <si>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</si>
  <si>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</si>
  <si>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</si>
  <si>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</si>
  <si>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</si>
  <si>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</si>
  <si>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</si>
  <si>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</si>
  <si>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</si>
  <si>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</si>
  <si>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</si>
  <si>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</si>
  <si>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</si>
  <si>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</si>
  <si>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</si>
  <si>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</si>
  <si>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</si>
  <si>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</si>
  <si>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</si>
  <si>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</si>
  <si>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</si>
  <si>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</si>
  <si>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</si>
  <si>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</si>
  <si>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</si>
  <si>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</si>
  <si>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</si>
  <si>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</si>
  <si>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</si>
  <si>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</si>
  <si>
    <t>Integrated Course Design Tool - Instructions</t>
  </si>
  <si>
    <t>LO (Learning Outcomes)</t>
  </si>
  <si>
    <t>- This worksheet is used to specify the course learning outcomes and their links to the CEAB graduate attributes and instruction levels.</t>
  </si>
  <si>
    <t>- Learning outcomes can be entered directly into the spreadsheet ("Learning Outcome" column).</t>
  </si>
  <si>
    <t>- Drop-down boxes are used to select graduate attributes and instruction levels ("Graduate Attribute" and "Instruction Level" columns respectively).</t>
  </si>
  <si>
    <t>- The learning outcome number is populated automatically: currently, a maximum of 24 learning outcomes can be entered.</t>
  </si>
  <si>
    <t>Grades (Class Gradesheet)</t>
  </si>
  <si>
    <t>- This worksheet is used as the grade collection spreadsheet for the course.</t>
  </si>
  <si>
    <t>- The worksheet is protected so that the automatic calculations cannot be accidentally altered.</t>
  </si>
  <si>
    <t>- To setup the grade components (e.g., "Assignment 1", "Lab 1", "Midterm", etc.), enter the following:</t>
  </si>
  <si>
    <t xml:space="preserve">  + the name of the grade component (row 6)</t>
  </si>
  <si>
    <t xml:space="preserve">  + the percentage weight (row 7)</t>
  </si>
  <si>
    <t>- If the assessment is not being used for graduate attributes collection:</t>
  </si>
  <si>
    <t xml:space="preserve">  + enter the number of points for the assessment is entered directly in the left column ("Grade") along with the total (aggregate) score for each student on the assessment</t>
  </si>
  <si>
    <t xml:space="preserve">  + the "Grade" column is automatically highlighted in green when this choice is made.</t>
  </si>
  <si>
    <t>- If the assessment is chosen for graduate attributes collection:</t>
  </si>
  <si>
    <t xml:space="preserve">  + choose the worksheet for the detailed assessment from the drop-down ("One-Four")</t>
  </si>
  <si>
    <t xml:space="preserve">  + the "One-Four" column is automatically highlighted in green and is used for the grade calculation</t>
  </si>
  <si>
    <t xml:space="preserve">  + the individual student grades for this assessment can now be entered in the detailed grade component worksheet (e.g., worksheet "One")</t>
  </si>
  <si>
    <t>One (First Detailed Grade Component)</t>
  </si>
  <si>
    <t>- This worksheet is used to collect detailed grade assessments for a single grade component.</t>
  </si>
  <si>
    <t>- Enter the grade elements (row 6), and number of points for the grade elements (row 7).</t>
  </si>
  <si>
    <t xml:space="preserve">  + Examples of "grade elements" are exam questions, assignment questions, rubric criteria, checklist criteria, etc.</t>
  </si>
  <si>
    <t>- Link each grade element to a corresponding course learning outcome:</t>
  </si>
  <si>
    <t xml:space="preserve">  + select the course learning outcome from the drop-down menue</t>
  </si>
  <si>
    <t xml:space="preserve">  + once selected, the grade element is automatically linked to the graduate attribute and the instruction level specified in "LO"</t>
  </si>
  <si>
    <t>LO Summary (Learning Outcomes Summary)</t>
  </si>
  <si>
    <t>- This worksheet summarizes the overall class performance by course learning outcome.</t>
  </si>
  <si>
    <t>- The capability has been added to easily hide learning outcome fields that are not used (the "groups" on the left column).</t>
  </si>
  <si>
    <t>GA Summary (Graduate Attributes Summary)</t>
  </si>
  <si>
    <t>- This worksheet summarizes the overall class performance by graduate attribute.</t>
  </si>
  <si>
    <t>- The capability has been added to easily hide graduate attribute fields that are not used (the "groups" on the left column).</t>
  </si>
  <si>
    <t>PL (Performance Levels)</t>
  </si>
  <si>
    <t>- This worksheet is used to specify the performance levels for each detailed assessment.</t>
  </si>
  <si>
    <t>- The name of the assessment is automatically populated above the performance level.</t>
  </si>
  <si>
    <t>- Enter the performance levels (e.g., "Excellent" is 80% to 100%) directly in the worksheet.</t>
  </si>
  <si>
    <t>Integrated Course Design Tool - Class Performace Levels</t>
  </si>
  <si>
    <t>Integrated Course Design Tool - Individual Grade Splits</t>
  </si>
  <si>
    <t>Letter Grade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</si>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</sst>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0" xfId="0" applyFont="1"/>
    <xf numFmtId="0" fontId="0" fillId="0" borderId="0" xfId="0" quotePrefix="1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right"/>
    </xf>
    <xf numFmtId="0" fontId="0" fillId="0" borderId="0" xfId="0" applyAlignment="1" applyProtection="1">
      <alignment horizontal="center"/>
    </xf>
    <xf numFmtId="9" fontId="0" fillId="0" borderId="0" xfId="0" applyNumberFormat="1" applyAlignment="1" applyProtection="1">
      <alignment horizontal="center"/>
    </xf>
    <xf numFmtId="0" fontId="1" fillId="0" borderId="0" xfId="0" applyFont="1" applyProtection="1"/>
    <xf numFmtId="0" fontId="0" fillId="0" borderId="0" xfId="0" applyFont="1" applyProtection="1"/>
  </cellXfs>
  <cellStyles count="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0.377777777777778</c:v>
                </c:pt>
                <c:pt idx="1">
                  <c:v>0.155555555555556</c:v>
                </c:pt>
                <c:pt idx="2">
                  <c:v>0.155555555555556</c:v>
                </c:pt>
                <c:pt idx="3">
                  <c:v>0.111111111111111</c:v>
                </c:pt>
                <c:pt idx="4">
                  <c:v>0.2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0.166666666666667</c:v>
                </c:pt>
                <c:pt idx="1">
                  <c:v>0.0714285714285714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0.523809523809524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88952"/>
        <c:axId val="2130492088"/>
      </c:barChart>
      <c:catAx>
        <c:axId val="213048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92088"/>
        <c:crosses val="autoZero"/>
        <c:auto val="1"/>
        <c:lblAlgn val="ctr"/>
        <c:lblOffset val="100"/>
        <c:noMultiLvlLbl val="0"/>
      </c:catAx>
      <c:valAx>
        <c:axId val="213049208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048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Summary'!$A$90:$B$90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Summary'!$C$90:$G$90</c:f>
            </c:numRef>
          </c:val>
        </c:ser>
        <c:ser>
          <c:idx val="1"/>
          <c:order val="1"/>
          <c:tx>
            <c:strRef>
              <c:f>'GA Summary'!$A$91:$B$91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Summary'!$C$91:$G$91</c:f>
            </c:numRef>
          </c:val>
        </c:ser>
        <c:ser>
          <c:idx val="2"/>
          <c:order val="2"/>
          <c:tx>
            <c:strRef>
              <c:f>'GA Summary'!$A$92:$B$92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Summary'!$C$92:$G$92</c:f>
            </c:numRef>
          </c:val>
        </c:ser>
        <c:ser>
          <c:idx val="3"/>
          <c:order val="3"/>
          <c:tx>
            <c:strRef>
              <c:f>'GA Summary'!$A$93:$B$93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Summary'!$C$93:$G$93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66136"/>
        <c:axId val="2130669256"/>
      </c:barChart>
      <c:catAx>
        <c:axId val="213066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69256"/>
        <c:crosses val="autoZero"/>
        <c:auto val="1"/>
        <c:lblAlgn val="ctr"/>
        <c:lblOffset val="100"/>
        <c:noMultiLvlLbl val="0"/>
      </c:catAx>
      <c:valAx>
        <c:axId val="213066925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066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Summary'!$A$99:$B$99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Summary'!$C$99:$G$99</c:f>
            </c:numRef>
          </c:val>
        </c:ser>
        <c:ser>
          <c:idx val="1"/>
          <c:order val="1"/>
          <c:tx>
            <c:strRef>
              <c:f>'GA Summary'!$A$100:$B$100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Summary'!$C$100:$G$100</c:f>
            </c:numRef>
          </c:val>
        </c:ser>
        <c:ser>
          <c:idx val="2"/>
          <c:order val="2"/>
          <c:tx>
            <c:strRef>
              <c:f>'GA Summary'!$A$101:$B$101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Summary'!$C$101:$G$101</c:f>
            </c:numRef>
          </c:val>
        </c:ser>
        <c:ser>
          <c:idx val="3"/>
          <c:order val="3"/>
          <c:tx>
            <c:strRef>
              <c:f>'GA Summary'!$A$102:$B$102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Summary'!$C$102:$G$102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651320"/>
        <c:axId val="2127648184"/>
      </c:barChart>
      <c:catAx>
        <c:axId val="212765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48184"/>
        <c:crosses val="autoZero"/>
        <c:auto val="1"/>
        <c:lblAlgn val="ctr"/>
        <c:lblOffset val="100"/>
        <c:noMultiLvlLbl val="0"/>
      </c:catAx>
      <c:valAx>
        <c:axId val="212764818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765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Summary'!$A$108:$B$108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Summary'!$C$108:$G$108</c:f>
            </c:numRef>
          </c:val>
        </c:ser>
        <c:ser>
          <c:idx val="1"/>
          <c:order val="1"/>
          <c:tx>
            <c:strRef>
              <c:f>'GA Summary'!$A$109:$B$109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Summary'!$C$109:$G$109</c:f>
            </c:numRef>
          </c:val>
        </c:ser>
        <c:ser>
          <c:idx val="2"/>
          <c:order val="2"/>
          <c:tx>
            <c:strRef>
              <c:f>'GA Summary'!$A$110:$B$110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Summary'!$C$110:$G$110</c:f>
            </c:numRef>
          </c:val>
        </c:ser>
        <c:ser>
          <c:idx val="3"/>
          <c:order val="3"/>
          <c:tx>
            <c:strRef>
              <c:f>'GA Summary'!$A$111:$B$111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Summary'!$C$111:$G$111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610488"/>
        <c:axId val="2127607352"/>
      </c:barChart>
      <c:catAx>
        <c:axId val="212761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07352"/>
        <c:crosses val="autoZero"/>
        <c:auto val="1"/>
        <c:lblAlgn val="ctr"/>
        <c:lblOffset val="100"/>
        <c:noMultiLvlLbl val="0"/>
      </c:catAx>
      <c:valAx>
        <c:axId val="212760735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761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56632"/>
        <c:axId val="2130559752"/>
      </c:barChart>
      <c:catAx>
        <c:axId val="213055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59752"/>
        <c:crosses val="autoZero"/>
        <c:auto val="1"/>
        <c:lblAlgn val="ctr"/>
        <c:lblOffset val="100"/>
        <c:noMultiLvlLbl val="0"/>
      </c:catAx>
      <c:valAx>
        <c:axId val="213055975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055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Summary'!$A$27:$B$27</c:f>
              <c:strCache>
                <c:ptCount val="1"/>
                <c:pt idx="0">
                  <c:v>Quiz-1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Summary'!$C$27:$G$27</c:f>
              <c:numCache>
                <c:formatCode>0.0%</c:formatCode>
                <c:ptCount val="5"/>
                <c:pt idx="0">
                  <c:v>0.222222222222222</c:v>
                </c:pt>
                <c:pt idx="1">
                  <c:v>0.0888888888888889</c:v>
                </c:pt>
                <c:pt idx="2">
                  <c:v>0.244444444444444</c:v>
                </c:pt>
                <c:pt idx="3">
                  <c:v>0.0444444444444444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'GA Summary'!$A$28:$B$28</c:f>
              <c:strCache>
                <c:ptCount val="1"/>
                <c:pt idx="0">
                  <c:v>Quiz-2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Summary'!$C$28:$G$28</c:f>
              <c:numCache>
                <c:formatCode>0.0%</c:formatCode>
                <c:ptCount val="5"/>
                <c:pt idx="0">
                  <c:v>0.133333333333333</c:v>
                </c:pt>
                <c:pt idx="1">
                  <c:v>0.222222222222222</c:v>
                </c:pt>
                <c:pt idx="2">
                  <c:v>0.0</c:v>
                </c:pt>
                <c:pt idx="3">
                  <c:v>0.111111111111111</c:v>
                </c:pt>
                <c:pt idx="4">
                  <c:v>0.533333333333333</c:v>
                </c:pt>
              </c:numCache>
            </c:numRef>
          </c:val>
        </c:ser>
        <c:ser>
          <c:idx val="2"/>
          <c:order val="2"/>
          <c:tx>
            <c:strRef>
              <c:f>'GA Summary'!$A$29:$B$29</c:f>
              <c:strCache>
                <c:ptCount val="1"/>
                <c:pt idx="0">
                  <c:v>Midterm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Summary'!$C$29:$G$29</c:f>
              <c:numCache>
                <c:formatCode>0.0%</c:formatCode>
                <c:ptCount val="5"/>
                <c:pt idx="0">
                  <c:v>0.682926829268293</c:v>
                </c:pt>
                <c:pt idx="1">
                  <c:v>0.146341463414634</c:v>
                </c:pt>
                <c:pt idx="2">
                  <c:v>0.170731707317073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Summary'!$C$30:$G$30</c:f>
              <c:numCache>
                <c:formatCode>0.0%</c:formatCode>
                <c:ptCount val="5"/>
                <c:pt idx="0">
                  <c:v>0.272727272727273</c:v>
                </c:pt>
                <c:pt idx="1">
                  <c:v>0.0909090909090909</c:v>
                </c:pt>
                <c:pt idx="2">
                  <c:v>0.159090909090909</c:v>
                </c:pt>
                <c:pt idx="3">
                  <c:v>0.159090909090909</c:v>
                </c:pt>
                <c:pt idx="4">
                  <c:v>0.318181818181818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33064"/>
        <c:axId val="2127829928"/>
      </c:barChart>
      <c:catAx>
        <c:axId val="212783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29928"/>
        <c:crosses val="autoZero"/>
        <c:auto val="1"/>
        <c:lblAlgn val="ctr"/>
        <c:lblOffset val="100"/>
        <c:noMultiLvlLbl val="0"/>
      </c:catAx>
      <c:valAx>
        <c:axId val="212782992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783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Summary'!$A$36:$B$36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Summary'!$C$36:$G$36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Summary'!$A$37:$B$37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Summary'!$C$37:$G$37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Summary'!$A$38:$B$38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Summary'!$C$38:$G$38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Summary'!$C$39:$G$39</c:f>
              <c:numCache>
                <c:formatCode>0.0%</c:formatCode>
                <c:ptCount val="5"/>
                <c:pt idx="0">
                  <c:v>0.113636363636364</c:v>
                </c:pt>
                <c:pt idx="1">
                  <c:v>0.204545454545455</c:v>
                </c:pt>
                <c:pt idx="2">
                  <c:v>0.0454545454545454</c:v>
                </c:pt>
                <c:pt idx="3">
                  <c:v>0.25</c:v>
                </c:pt>
                <c:pt idx="4">
                  <c:v>0.386363636363636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89464"/>
        <c:axId val="2127786328"/>
      </c:barChart>
      <c:catAx>
        <c:axId val="212778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86328"/>
        <c:crosses val="autoZero"/>
        <c:auto val="1"/>
        <c:lblAlgn val="ctr"/>
        <c:lblOffset val="100"/>
        <c:noMultiLvlLbl val="0"/>
      </c:catAx>
      <c:valAx>
        <c:axId val="212778632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778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Summary'!$A$45:$B$45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Summary'!$C$45:$G$45</c:f>
            </c:numRef>
          </c:val>
        </c:ser>
        <c:ser>
          <c:idx val="1"/>
          <c:order val="1"/>
          <c:tx>
            <c:strRef>
              <c:f>'GA Summary'!$A$46:$B$46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Summary'!$C$46:$G$46</c:f>
            </c:numRef>
          </c:val>
        </c:ser>
        <c:ser>
          <c:idx val="2"/>
          <c:order val="2"/>
          <c:tx>
            <c:strRef>
              <c:f>'GA Summary'!$A$47:$B$47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Summary'!$C$47:$G$47</c:f>
            </c:numRef>
          </c:val>
        </c:ser>
        <c:ser>
          <c:idx val="3"/>
          <c:order val="3"/>
          <c:tx>
            <c:strRef>
              <c:f>'GA Summary'!$A$48:$B$48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Summary'!$C$48:$G$48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55144"/>
        <c:axId val="2127752008"/>
      </c:barChart>
      <c:catAx>
        <c:axId val="212775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52008"/>
        <c:crosses val="autoZero"/>
        <c:auto val="1"/>
        <c:lblAlgn val="ctr"/>
        <c:lblOffset val="100"/>
        <c:noMultiLvlLbl val="0"/>
      </c:catAx>
      <c:valAx>
        <c:axId val="212775200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775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Summary'!$A$54:$B$54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Summary'!$C$54:$G$54</c:f>
            </c:numRef>
          </c:val>
        </c:ser>
        <c:ser>
          <c:idx val="1"/>
          <c:order val="1"/>
          <c:tx>
            <c:strRef>
              <c:f>'GA Summary'!$A$55:$B$55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Summary'!$C$55:$G$55</c:f>
            </c:numRef>
          </c:val>
        </c:ser>
        <c:ser>
          <c:idx val="2"/>
          <c:order val="2"/>
          <c:tx>
            <c:strRef>
              <c:f>'GA Summary'!$A$56:$B$56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Summary'!$C$56:$G$56</c:f>
            </c:numRef>
          </c:val>
        </c:ser>
        <c:ser>
          <c:idx val="3"/>
          <c:order val="3"/>
          <c:tx>
            <c:strRef>
              <c:f>'GA Summary'!$A$57:$B$57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Summary'!$C$57:$G$57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19048"/>
        <c:axId val="2127715912"/>
      </c:barChart>
      <c:catAx>
        <c:axId val="212771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15912"/>
        <c:crosses val="autoZero"/>
        <c:auto val="1"/>
        <c:lblAlgn val="ctr"/>
        <c:lblOffset val="100"/>
        <c:noMultiLvlLbl val="0"/>
      </c:catAx>
      <c:valAx>
        <c:axId val="212771591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771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Summary'!$A$63:$B$63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Summary'!$C$63:$G$63</c:f>
            </c:numRef>
          </c:val>
        </c:ser>
        <c:ser>
          <c:idx val="1"/>
          <c:order val="1"/>
          <c:tx>
            <c:strRef>
              <c:f>'GA Summary'!$A$64:$B$64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Summary'!$C$64:$G$64</c:f>
            </c:numRef>
          </c:val>
        </c:ser>
        <c:ser>
          <c:idx val="2"/>
          <c:order val="2"/>
          <c:tx>
            <c:strRef>
              <c:f>'GA Summary'!$A$65:$B$65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Summary'!$C$65:$G$65</c:f>
            </c:numRef>
          </c:val>
        </c:ser>
        <c:ser>
          <c:idx val="3"/>
          <c:order val="3"/>
          <c:tx>
            <c:strRef>
              <c:f>'GA Summary'!$A$66:$B$66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Summary'!$C$66:$G$66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682776"/>
        <c:axId val="2127679640"/>
      </c:barChart>
      <c:catAx>
        <c:axId val="212768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79640"/>
        <c:crosses val="autoZero"/>
        <c:auto val="1"/>
        <c:lblAlgn val="ctr"/>
        <c:lblOffset val="100"/>
        <c:noMultiLvlLbl val="0"/>
      </c:catAx>
      <c:valAx>
        <c:axId val="212767964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768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Summary'!$A$72:$B$72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Summary'!$C$72:$G$72</c:f>
            </c:numRef>
          </c:val>
        </c:ser>
        <c:ser>
          <c:idx val="1"/>
          <c:order val="1"/>
          <c:tx>
            <c:strRef>
              <c:f>'GA Summary'!$A$73:$B$73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Summary'!$C$73:$G$73</c:f>
            </c:numRef>
          </c:val>
        </c:ser>
        <c:ser>
          <c:idx val="2"/>
          <c:order val="2"/>
          <c:tx>
            <c:strRef>
              <c:f>'GA Summary'!$A$74:$B$74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Summary'!$C$74:$G$74</c:f>
            </c:numRef>
          </c:val>
        </c:ser>
        <c:ser>
          <c:idx val="3"/>
          <c:order val="3"/>
          <c:tx>
            <c:strRef>
              <c:f>'GA Summary'!$A$75:$B$75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Summary'!$C$75:$G$75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92232"/>
        <c:axId val="2130595352"/>
      </c:barChart>
      <c:catAx>
        <c:axId val="213059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95352"/>
        <c:crosses val="autoZero"/>
        <c:auto val="1"/>
        <c:lblAlgn val="ctr"/>
        <c:lblOffset val="100"/>
        <c:noMultiLvlLbl val="0"/>
      </c:catAx>
      <c:valAx>
        <c:axId val="213059535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059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Summary'!$A$81:$B$81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Summary'!$C$81:$G$81</c:f>
            </c:numRef>
          </c:val>
        </c:ser>
        <c:ser>
          <c:idx val="1"/>
          <c:order val="1"/>
          <c:tx>
            <c:strRef>
              <c:f>'GA Summary'!$A$82:$B$82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Summary'!$C$82:$G$82</c:f>
            </c:numRef>
          </c:val>
        </c:ser>
        <c:ser>
          <c:idx val="2"/>
          <c:order val="2"/>
          <c:tx>
            <c:strRef>
              <c:f>'GA Summary'!$A$83:$B$83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Summary'!$C$83:$G$83</c:f>
            </c:numRef>
          </c:val>
        </c:ser>
        <c:ser>
          <c:idx val="3"/>
          <c:order val="3"/>
          <c:tx>
            <c:strRef>
              <c:f>'GA Summary'!$A$84:$B$84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Summary'!$C$84:$G$84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28840"/>
        <c:axId val="2130631960"/>
      </c:barChart>
      <c:catAx>
        <c:axId val="213062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31960"/>
        <c:crosses val="autoZero"/>
        <c:auto val="1"/>
        <c:lblAlgn val="ctr"/>
        <c:lblOffset val="100"/>
        <c:noMultiLvlLbl val="0"/>
      </c:catAx>
      <c:valAx>
        <c:axId val="213063196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062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22</xdr:row>
      <xdr:rowOff>25400</xdr:rowOff>
    </xdr:from>
    <xdr:to>
      <xdr:col>12</xdr:col>
      <xdr:colOff>482600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25400</xdr:rowOff>
    </xdr:from>
    <xdr:to>
      <xdr:col>12</xdr:col>
      <xdr:colOff>457200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40</xdr:row>
      <xdr:rowOff>25400</xdr:rowOff>
    </xdr:from>
    <xdr:to>
      <xdr:col>12</xdr:col>
      <xdr:colOff>457200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49</xdr:row>
      <xdr:rowOff>25400</xdr:rowOff>
    </xdr:from>
    <xdr:to>
      <xdr:col>12</xdr:col>
      <xdr:colOff>431800</xdr:colOff>
      <xdr:row>56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58</xdr:row>
      <xdr:rowOff>25400</xdr:rowOff>
    </xdr:from>
    <xdr:to>
      <xdr:col>12</xdr:col>
      <xdr:colOff>431800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67</xdr:row>
      <xdr:rowOff>38100</xdr:rowOff>
    </xdr:from>
    <xdr:to>
      <xdr:col>12</xdr:col>
      <xdr:colOff>419100</xdr:colOff>
      <xdr:row>74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50800</xdr:colOff>
      <xdr:row>76</xdr:row>
      <xdr:rowOff>38100</xdr:rowOff>
    </xdr:from>
    <xdr:to>
      <xdr:col>12</xdr:col>
      <xdr:colOff>431800</xdr:colOff>
      <xdr:row>83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63500</xdr:colOff>
      <xdr:row>85</xdr:row>
      <xdr:rowOff>38100</xdr:rowOff>
    </xdr:from>
    <xdr:to>
      <xdr:col>12</xdr:col>
      <xdr:colOff>444500</xdr:colOff>
      <xdr:row>92</xdr:row>
      <xdr:rowOff>184150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</xdr:colOff>
      <xdr:row>94</xdr:row>
      <xdr:rowOff>25400</xdr:rowOff>
    </xdr:from>
    <xdr:to>
      <xdr:col>12</xdr:col>
      <xdr:colOff>431800</xdr:colOff>
      <xdr:row>101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</xdr:colOff>
      <xdr:row>103</xdr:row>
      <xdr:rowOff>25400</xdr:rowOff>
    </xdr:from>
    <xdr:to>
      <xdr:col>12</xdr:col>
      <xdr:colOff>431800</xdr:colOff>
      <xdr:row>110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/>
  </sheetViews>
  <sheetFormatPr baseColWidth="10" defaultRowHeight="15" x14ac:dyDescent="0"/>
  <sheetData>
    <row r="1" spans="1:1">
      <c r="A1" s="1" t="s">
        <v>210</v>
      </c>
    </row>
    <row r="3" spans="1:1">
      <c r="A3" s="36" t="s">
        <v>211</v>
      </c>
    </row>
    <row r="4" spans="1:1">
      <c r="A4" s="37" t="s">
        <v>212</v>
      </c>
    </row>
    <row r="5" spans="1:1">
      <c r="A5" s="37" t="s">
        <v>213</v>
      </c>
    </row>
    <row r="6" spans="1:1">
      <c r="A6" s="37" t="s">
        <v>214</v>
      </c>
    </row>
    <row r="7" spans="1:1">
      <c r="A7" s="37" t="s">
        <v>215</v>
      </c>
    </row>
    <row r="9" spans="1:1">
      <c r="A9" s="36" t="s">
        <v>216</v>
      </c>
    </row>
    <row r="10" spans="1:1">
      <c r="A10" s="37" t="s">
        <v>217</v>
      </c>
    </row>
    <row r="11" spans="1:1">
      <c r="A11" s="37" t="s">
        <v>218</v>
      </c>
    </row>
    <row r="12" spans="1:1">
      <c r="A12" s="37" t="s">
        <v>219</v>
      </c>
    </row>
    <row r="13" spans="1:1">
      <c r="A13" s="37" t="s">
        <v>220</v>
      </c>
    </row>
    <row r="14" spans="1:1">
      <c r="A14" s="37" t="s">
        <v>221</v>
      </c>
    </row>
    <row r="15" spans="1:1">
      <c r="A15" s="37" t="s">
        <v>222</v>
      </c>
    </row>
    <row r="16" spans="1:1">
      <c r="A16" s="37" t="s">
        <v>223</v>
      </c>
    </row>
    <row r="17" spans="1:1">
      <c r="A17" s="37" t="s">
        <v>224</v>
      </c>
    </row>
    <row r="18" spans="1:1">
      <c r="A18" s="37" t="s">
        <v>225</v>
      </c>
    </row>
    <row r="19" spans="1:1">
      <c r="A19" s="37" t="s">
        <v>226</v>
      </c>
    </row>
    <row r="20" spans="1:1">
      <c r="A20" s="37" t="s">
        <v>227</v>
      </c>
    </row>
    <row r="21" spans="1:1">
      <c r="A21" s="37" t="s">
        <v>228</v>
      </c>
    </row>
    <row r="23" spans="1:1">
      <c r="A23" s="36" t="s">
        <v>229</v>
      </c>
    </row>
    <row r="24" spans="1:1">
      <c r="A24" s="37" t="s">
        <v>230</v>
      </c>
    </row>
    <row r="25" spans="1:1">
      <c r="A25" s="37" t="s">
        <v>231</v>
      </c>
    </row>
    <row r="26" spans="1:1">
      <c r="A26" s="37" t="s">
        <v>232</v>
      </c>
    </row>
    <row r="27" spans="1:1">
      <c r="A27" s="37" t="s">
        <v>233</v>
      </c>
    </row>
    <row r="28" spans="1:1">
      <c r="A28" s="37" t="s">
        <v>234</v>
      </c>
    </row>
    <row r="29" spans="1:1">
      <c r="A29" s="37" t="s">
        <v>235</v>
      </c>
    </row>
    <row r="31" spans="1:1">
      <c r="A31" s="36" t="s">
        <v>242</v>
      </c>
    </row>
    <row r="32" spans="1:1">
      <c r="A32" s="37" t="s">
        <v>243</v>
      </c>
    </row>
    <row r="33" spans="1:1">
      <c r="A33" s="37" t="s">
        <v>244</v>
      </c>
    </row>
    <row r="34" spans="1:1">
      <c r="A34" s="37" t="s">
        <v>245</v>
      </c>
    </row>
    <row r="36" spans="1:1">
      <c r="A36" s="36" t="s">
        <v>236</v>
      </c>
    </row>
    <row r="37" spans="1:1">
      <c r="A37" s="37" t="s">
        <v>237</v>
      </c>
    </row>
    <row r="38" spans="1:1">
      <c r="A38" s="37" t="s">
        <v>238</v>
      </c>
    </row>
    <row r="40" spans="1:1">
      <c r="A40" s="36" t="s">
        <v>239</v>
      </c>
    </row>
    <row r="41" spans="1:1">
      <c r="A41" s="37" t="s">
        <v>240</v>
      </c>
    </row>
    <row r="42" spans="1:1">
      <c r="A42" s="3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 activeCell="C12" sqref="C12"/>
    </sheetView>
  </sheetViews>
  <sheetFormatPr baseColWidth="10" defaultColWidth="10.6640625" defaultRowHeight="15" outlineLevelRow="1" x14ac:dyDescent="0"/>
  <sheetData>
    <row r="1" spans="1:7">
      <c r="A1" s="1" t="s">
        <v>88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89</v>
      </c>
      <c r="B5" s="16" t="str">
        <f>LO!B$7</f>
        <v>Clearly understand the physics of forces and motion of rigid bodies in response to these forces</v>
      </c>
    </row>
    <row r="7" spans="1:7">
      <c r="A7" s="19" t="s">
        <v>92</v>
      </c>
      <c r="B7" s="20" t="s">
        <v>87</v>
      </c>
      <c r="C7" s="20"/>
      <c r="D7" s="20"/>
      <c r="E7" s="20" t="s">
        <v>90</v>
      </c>
      <c r="F7" s="20"/>
      <c r="G7" s="20"/>
    </row>
    <row r="8" spans="1:7">
      <c r="A8" s="19"/>
      <c r="B8" s="20"/>
      <c r="C8" s="20" t="s">
        <v>91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0.37777777777777777</v>
      </c>
      <c r="D11" s="10">
        <f>IF($A11&lt;&gt;"-",Three!$CC$14/Three!$CC$16,"")</f>
        <v>0.15555555555555556</v>
      </c>
      <c r="E11" s="10">
        <f>IF($A11&lt;&gt;"-",Three!$CC$13/Three!$CC$16,"")</f>
        <v>0.15555555555555556</v>
      </c>
      <c r="F11" s="10">
        <f>IF($A11&lt;&gt;"-",Three!$CC$12/Three!$CC$16,"")</f>
        <v>0.1111111111111111</v>
      </c>
      <c r="G11" s="10">
        <f>IF($A11&lt;&gt;"-",Three!$CC$11/Three!$CC$16,"")</f>
        <v>0.2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0.16666666666666666</v>
      </c>
      <c r="D12" s="10">
        <f>IF($A12&lt;&gt;"-",Four!$CC$14/Four!$CC$16,"")</f>
        <v>7.1428571428571425E-2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0.52380952380952384</v>
      </c>
    </row>
    <row r="14" spans="1:7" outlineLevel="1">
      <c r="A14" s="1" t="s">
        <v>93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92</v>
      </c>
      <c r="B16" s="20" t="s">
        <v>87</v>
      </c>
      <c r="C16" s="20"/>
      <c r="D16" s="20"/>
      <c r="E16" s="20" t="s">
        <v>90</v>
      </c>
      <c r="F16" s="20"/>
      <c r="G16" s="20"/>
    </row>
    <row r="17" spans="1:7" outlineLevel="1">
      <c r="A17" s="19"/>
      <c r="B17" s="20"/>
      <c r="C17" s="20" t="s">
        <v>91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0.68292682926829273</v>
      </c>
      <c r="D20" s="10">
        <f>IF($A20&lt;&gt;"-",Three!$CD$14/Three!$CD$16,"")</f>
        <v>0.14634146341463414</v>
      </c>
      <c r="E20" s="10">
        <f>IF($A20&lt;&gt;"-",Three!$CD$13/Three!$CD$16,"")</f>
        <v>0.17073170731707318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0.3125</v>
      </c>
      <c r="D21" s="10">
        <f>IF($A21&lt;&gt;"-",Four!$CD$14/Four!$CD$16,"")</f>
        <v>3.125E-2</v>
      </c>
      <c r="E21" s="10">
        <f>IF($A21&lt;&gt;"-",Four!$CD$13/Four!$CD$16,"")</f>
        <v>6.25E-2</v>
      </c>
      <c r="F21" s="10">
        <f>IF($A21&lt;&gt;"-",Four!$CD$12/Four!$CD$16,"")</f>
        <v>9.375E-2</v>
      </c>
      <c r="G21" s="10">
        <f>IF($A21&lt;&gt;"-",Four!$CD$11/Four!$CD$16,"")</f>
        <v>0.5</v>
      </c>
    </row>
    <row r="23" spans="1:7" outlineLevel="1">
      <c r="A23" s="1" t="s">
        <v>94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92</v>
      </c>
      <c r="B25" s="20" t="s">
        <v>87</v>
      </c>
      <c r="C25" s="20"/>
      <c r="D25" s="20"/>
      <c r="E25" s="20" t="s">
        <v>90</v>
      </c>
      <c r="F25" s="20"/>
      <c r="G25" s="20"/>
    </row>
    <row r="26" spans="1:7" outlineLevel="1">
      <c r="A26" s="19"/>
      <c r="B26" s="20"/>
      <c r="C26" s="20" t="s">
        <v>91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0.11363636363636363</v>
      </c>
      <c r="D30" s="10">
        <f>IF($A30&lt;&gt;"-",Four!$CE$14/Four!$CE$16,"")</f>
        <v>0.18181818181818182</v>
      </c>
      <c r="E30" s="10">
        <f>IF($A30&lt;&gt;"-",Four!$CE$13/Four!$CE$16,"")</f>
        <v>0.13636363636363635</v>
      </c>
      <c r="F30" s="10">
        <f>IF($A30&lt;&gt;"-",Four!$CE$12/Four!$CE$16,"")</f>
        <v>9.0909090909090912E-2</v>
      </c>
      <c r="G30" s="10">
        <f>IF($A30&lt;&gt;"-",Four!$CE$11/Four!$CE$16,"")</f>
        <v>0.47727272727272729</v>
      </c>
    </row>
    <row r="32" spans="1:7" hidden="1" outlineLevel="1">
      <c r="A32" s="1" t="s">
        <v>95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92</v>
      </c>
      <c r="B34" s="20" t="s">
        <v>87</v>
      </c>
      <c r="C34" s="20"/>
      <c r="D34" s="20"/>
      <c r="E34" s="20" t="s">
        <v>90</v>
      </c>
      <c r="F34" s="20"/>
      <c r="G34" s="20"/>
    </row>
    <row r="35" spans="1:7" hidden="1" outlineLevel="1">
      <c r="A35" s="19"/>
      <c r="B35" s="20"/>
      <c r="C35" s="20" t="s">
        <v>91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0.11363636363636363</v>
      </c>
      <c r="D39" s="10">
        <f>IF($A39&lt;&gt;"-",Four!$CF$14/Four!$CF$16,"")</f>
        <v>0.20454545454545456</v>
      </c>
      <c r="E39" s="10">
        <f>IF($A39&lt;&gt;"-",Four!$CF$13/Four!$CF$16,"")</f>
        <v>4.5454545454545456E-2</v>
      </c>
      <c r="F39" s="10">
        <f>IF($A39&lt;&gt;"-",Four!$CF$12/Four!$CF$16,"")</f>
        <v>0.25</v>
      </c>
      <c r="G39" s="10">
        <f>IF($A39&lt;&gt;"-",Four!$CF$11/Four!$CF$16,"")</f>
        <v>0.38636363636363635</v>
      </c>
    </row>
    <row r="40" spans="1:7" collapsed="1"/>
    <row r="41" spans="1:7" hidden="1" outlineLevel="1">
      <c r="A41" s="1" t="s">
        <v>96</v>
      </c>
      <c r="B41" s="16">
        <f>LO!B$11</f>
        <v>0</v>
      </c>
    </row>
    <row r="42" spans="1:7" hidden="1" outlineLevel="1"/>
    <row r="43" spans="1:7" hidden="1" outlineLevel="1">
      <c r="A43" s="19" t="s">
        <v>92</v>
      </c>
      <c r="B43" s="20" t="s">
        <v>87</v>
      </c>
      <c r="C43" s="20"/>
      <c r="D43" s="20"/>
      <c r="E43" s="20" t="s">
        <v>90</v>
      </c>
      <c r="F43" s="20"/>
      <c r="G43" s="20"/>
    </row>
    <row r="44" spans="1:7" hidden="1" outlineLevel="1">
      <c r="A44" s="19"/>
      <c r="B44" s="20"/>
      <c r="C44" s="20" t="s">
        <v>91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97</v>
      </c>
      <c r="B50" s="16">
        <f>LO!B$12</f>
        <v>0</v>
      </c>
    </row>
    <row r="51" spans="1:7" hidden="1" outlineLevel="1"/>
    <row r="52" spans="1:7" hidden="1" outlineLevel="1">
      <c r="A52" s="19" t="s">
        <v>92</v>
      </c>
      <c r="B52" s="20" t="s">
        <v>87</v>
      </c>
      <c r="C52" s="20"/>
      <c r="D52" s="20"/>
      <c r="E52" s="20" t="s">
        <v>90</v>
      </c>
      <c r="F52" s="20"/>
      <c r="G52" s="20"/>
    </row>
    <row r="53" spans="1:7" hidden="1" outlineLevel="1">
      <c r="A53" s="19"/>
      <c r="B53" s="20"/>
      <c r="C53" s="20" t="s">
        <v>91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98</v>
      </c>
      <c r="B59" s="16">
        <f>LO!B$13</f>
        <v>0</v>
      </c>
    </row>
    <row r="60" spans="1:7" hidden="1" outlineLevel="1"/>
    <row r="61" spans="1:7" hidden="1" outlineLevel="1">
      <c r="A61" s="19" t="s">
        <v>92</v>
      </c>
      <c r="B61" s="20" t="s">
        <v>87</v>
      </c>
      <c r="C61" s="20"/>
      <c r="D61" s="20"/>
      <c r="E61" s="20" t="s">
        <v>90</v>
      </c>
      <c r="F61" s="20"/>
      <c r="G61" s="20"/>
    </row>
    <row r="62" spans="1:7" hidden="1" outlineLevel="1">
      <c r="A62" s="19"/>
      <c r="B62" s="20"/>
      <c r="C62" s="20" t="s">
        <v>91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99</v>
      </c>
      <c r="B68" s="16">
        <f>LO!B$14</f>
        <v>0</v>
      </c>
    </row>
    <row r="69" spans="1:7" hidden="1" outlineLevel="1"/>
    <row r="70" spans="1:7" hidden="1" outlineLevel="1">
      <c r="A70" s="19" t="s">
        <v>92</v>
      </c>
      <c r="B70" s="20" t="s">
        <v>87</v>
      </c>
      <c r="C70" s="20"/>
      <c r="D70" s="20"/>
      <c r="E70" s="20" t="s">
        <v>90</v>
      </c>
      <c r="F70" s="20"/>
      <c r="G70" s="20"/>
    </row>
    <row r="71" spans="1:7" hidden="1" outlineLevel="1">
      <c r="A71" s="19"/>
      <c r="B71" s="20"/>
      <c r="C71" s="20" t="s">
        <v>91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100</v>
      </c>
      <c r="B77" s="16">
        <f>LO!B$15</f>
        <v>0</v>
      </c>
    </row>
    <row r="78" spans="1:7" hidden="1" outlineLevel="1"/>
    <row r="79" spans="1:7" hidden="1" outlineLevel="1">
      <c r="A79" s="19" t="s">
        <v>92</v>
      </c>
      <c r="B79" s="20" t="s">
        <v>87</v>
      </c>
      <c r="C79" s="20"/>
      <c r="D79" s="20"/>
      <c r="E79" s="20" t="s">
        <v>90</v>
      </c>
      <c r="F79" s="20"/>
      <c r="G79" s="20"/>
    </row>
    <row r="80" spans="1:7" hidden="1" outlineLevel="1">
      <c r="A80" s="19"/>
      <c r="B80" s="20"/>
      <c r="C80" s="20" t="s">
        <v>91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101</v>
      </c>
      <c r="B86" s="16">
        <f>LO!B$16</f>
        <v>0</v>
      </c>
    </row>
    <row r="87" spans="1:7" hidden="1" outlineLevel="1"/>
    <row r="88" spans="1:7" hidden="1" outlineLevel="1">
      <c r="A88" s="19" t="s">
        <v>92</v>
      </c>
      <c r="B88" s="20" t="s">
        <v>87</v>
      </c>
      <c r="C88" s="20"/>
      <c r="D88" s="20"/>
      <c r="E88" s="20" t="s">
        <v>90</v>
      </c>
      <c r="F88" s="20"/>
      <c r="G88" s="20"/>
    </row>
    <row r="89" spans="1:7" hidden="1" outlineLevel="1">
      <c r="A89" s="19"/>
      <c r="B89" s="20"/>
      <c r="C89" s="20" t="s">
        <v>91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102</v>
      </c>
      <c r="B95" s="16">
        <f>LO!B$17</f>
        <v>0</v>
      </c>
    </row>
    <row r="96" spans="1:7" hidden="1" outlineLevel="1"/>
    <row r="97" spans="1:7" hidden="1" outlineLevel="1">
      <c r="A97" s="19" t="s">
        <v>92</v>
      </c>
      <c r="B97" s="20" t="s">
        <v>87</v>
      </c>
      <c r="C97" s="20"/>
      <c r="D97" s="20"/>
      <c r="E97" s="20" t="s">
        <v>90</v>
      </c>
      <c r="F97" s="20"/>
      <c r="G97" s="20"/>
    </row>
    <row r="98" spans="1:7" hidden="1" outlineLevel="1">
      <c r="A98" s="19"/>
      <c r="B98" s="20"/>
      <c r="C98" s="20" t="s">
        <v>91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103</v>
      </c>
      <c r="B104" s="16">
        <f>LO!B$18</f>
        <v>0</v>
      </c>
    </row>
    <row r="105" spans="1:7" hidden="1" outlineLevel="1"/>
    <row r="106" spans="1:7" hidden="1" outlineLevel="1">
      <c r="A106" s="19" t="s">
        <v>92</v>
      </c>
      <c r="B106" s="20" t="s">
        <v>87</v>
      </c>
      <c r="C106" s="20"/>
      <c r="D106" s="20"/>
      <c r="E106" s="20" t="s">
        <v>90</v>
      </c>
      <c r="F106" s="20"/>
      <c r="G106" s="20"/>
    </row>
    <row r="107" spans="1:7" hidden="1" outlineLevel="1">
      <c r="A107" s="19"/>
      <c r="B107" s="20"/>
      <c r="C107" s="20" t="s">
        <v>91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104</v>
      </c>
      <c r="B113" s="16">
        <f>LO!B$19</f>
        <v>0</v>
      </c>
    </row>
    <row r="114" spans="1:7" hidden="1" outlineLevel="1"/>
    <row r="115" spans="1:7" hidden="1" outlineLevel="1">
      <c r="A115" s="19" t="s">
        <v>92</v>
      </c>
      <c r="B115" s="20" t="s">
        <v>87</v>
      </c>
      <c r="C115" s="20"/>
      <c r="D115" s="20"/>
      <c r="E115" s="20" t="s">
        <v>90</v>
      </c>
      <c r="F115" s="20"/>
      <c r="G115" s="20"/>
    </row>
    <row r="116" spans="1:7" hidden="1" outlineLevel="1">
      <c r="A116" s="19"/>
      <c r="B116" s="20"/>
      <c r="C116" s="20" t="s">
        <v>91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105</v>
      </c>
      <c r="B122" s="16">
        <f>LO!B$20</f>
        <v>0</v>
      </c>
    </row>
    <row r="123" spans="1:7" hidden="1" outlineLevel="1"/>
    <row r="124" spans="1:7" hidden="1" outlineLevel="1">
      <c r="A124" s="19" t="s">
        <v>92</v>
      </c>
      <c r="B124" s="20" t="s">
        <v>87</v>
      </c>
      <c r="C124" s="20"/>
      <c r="D124" s="20"/>
      <c r="E124" s="20" t="s">
        <v>90</v>
      </c>
      <c r="F124" s="20"/>
      <c r="G124" s="20"/>
    </row>
    <row r="125" spans="1:7" hidden="1" outlineLevel="1">
      <c r="A125" s="19"/>
      <c r="B125" s="20"/>
      <c r="C125" s="20" t="s">
        <v>91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106</v>
      </c>
      <c r="B131" s="16">
        <f>LO!B$21</f>
        <v>0</v>
      </c>
    </row>
    <row r="132" spans="1:7" hidden="1" outlineLevel="1"/>
    <row r="133" spans="1:7" hidden="1" outlineLevel="1">
      <c r="A133" s="19" t="s">
        <v>92</v>
      </c>
      <c r="B133" s="20" t="s">
        <v>87</v>
      </c>
      <c r="C133" s="20"/>
      <c r="D133" s="20"/>
      <c r="E133" s="20" t="s">
        <v>90</v>
      </c>
      <c r="F133" s="20"/>
      <c r="G133" s="20"/>
    </row>
    <row r="134" spans="1:7" hidden="1" outlineLevel="1">
      <c r="A134" s="19"/>
      <c r="B134" s="20"/>
      <c r="C134" s="20" t="s">
        <v>91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107</v>
      </c>
      <c r="B140" s="16">
        <f>LO!B$22</f>
        <v>0</v>
      </c>
    </row>
    <row r="141" spans="1:7" hidden="1" outlineLevel="1"/>
    <row r="142" spans="1:7" hidden="1" outlineLevel="1">
      <c r="A142" s="19" t="s">
        <v>92</v>
      </c>
      <c r="B142" s="20" t="s">
        <v>87</v>
      </c>
      <c r="C142" s="20"/>
      <c r="D142" s="20"/>
      <c r="E142" s="20" t="s">
        <v>90</v>
      </c>
      <c r="F142" s="20"/>
      <c r="G142" s="20"/>
    </row>
    <row r="143" spans="1:7" hidden="1" outlineLevel="1">
      <c r="A143" s="19"/>
      <c r="B143" s="20"/>
      <c r="C143" s="20" t="s">
        <v>91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108</v>
      </c>
      <c r="B149" s="16">
        <f>LO!B$23</f>
        <v>0</v>
      </c>
    </row>
    <row r="150" spans="1:7" hidden="1" outlineLevel="1"/>
    <row r="151" spans="1:7" hidden="1" outlineLevel="1">
      <c r="A151" s="19" t="s">
        <v>92</v>
      </c>
      <c r="B151" s="20" t="s">
        <v>87</v>
      </c>
      <c r="C151" s="20"/>
      <c r="D151" s="20"/>
      <c r="E151" s="20" t="s">
        <v>90</v>
      </c>
      <c r="F151" s="20"/>
      <c r="G151" s="20"/>
    </row>
    <row r="152" spans="1:7" hidden="1" outlineLevel="1">
      <c r="A152" s="19"/>
      <c r="B152" s="20"/>
      <c r="C152" s="20" t="s">
        <v>91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109</v>
      </c>
      <c r="B158" s="16">
        <f>LO!B$24</f>
        <v>0</v>
      </c>
    </row>
    <row r="159" spans="1:7" hidden="1" outlineLevel="1"/>
    <row r="160" spans="1:7" hidden="1" outlineLevel="1">
      <c r="A160" s="19" t="s">
        <v>92</v>
      </c>
      <c r="B160" s="20" t="s">
        <v>87</v>
      </c>
      <c r="C160" s="20"/>
      <c r="D160" s="20"/>
      <c r="E160" s="20" t="s">
        <v>90</v>
      </c>
      <c r="F160" s="20"/>
      <c r="G160" s="20"/>
    </row>
    <row r="161" spans="1:7" hidden="1" outlineLevel="1">
      <c r="A161" s="19"/>
      <c r="B161" s="20"/>
      <c r="C161" s="20" t="s">
        <v>91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110</v>
      </c>
      <c r="B167" s="16">
        <f>LO!B$25</f>
        <v>0</v>
      </c>
    </row>
    <row r="168" spans="1:7" hidden="1" outlineLevel="1"/>
    <row r="169" spans="1:7" hidden="1" outlineLevel="1">
      <c r="A169" s="19" t="s">
        <v>92</v>
      </c>
      <c r="B169" s="20" t="s">
        <v>87</v>
      </c>
      <c r="C169" s="20"/>
      <c r="D169" s="20"/>
      <c r="E169" s="20" t="s">
        <v>90</v>
      </c>
      <c r="F169" s="20"/>
      <c r="G169" s="20"/>
    </row>
    <row r="170" spans="1:7" hidden="1" outlineLevel="1">
      <c r="A170" s="19"/>
      <c r="B170" s="20"/>
      <c r="C170" s="20" t="s">
        <v>91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111</v>
      </c>
      <c r="B176" s="16">
        <f>LO!B$26</f>
        <v>0</v>
      </c>
    </row>
    <row r="177" spans="1:7" hidden="1" outlineLevel="1"/>
    <row r="178" spans="1:7" hidden="1" outlineLevel="1">
      <c r="A178" s="19" t="s">
        <v>92</v>
      </c>
      <c r="B178" s="20" t="s">
        <v>87</v>
      </c>
      <c r="C178" s="20"/>
      <c r="D178" s="20"/>
      <c r="E178" s="20" t="s">
        <v>90</v>
      </c>
      <c r="F178" s="20"/>
      <c r="G178" s="20"/>
    </row>
    <row r="179" spans="1:7" hidden="1" outlineLevel="1">
      <c r="A179" s="19"/>
      <c r="B179" s="20"/>
      <c r="C179" s="20" t="s">
        <v>91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112</v>
      </c>
      <c r="B185" s="16">
        <f>LO!B$27</f>
        <v>0</v>
      </c>
    </row>
    <row r="186" spans="1:7" hidden="1" outlineLevel="1"/>
    <row r="187" spans="1:7" hidden="1" outlineLevel="1">
      <c r="A187" s="19" t="s">
        <v>92</v>
      </c>
      <c r="B187" s="20" t="s">
        <v>87</v>
      </c>
      <c r="C187" s="20"/>
      <c r="D187" s="20"/>
      <c r="E187" s="20" t="s">
        <v>90</v>
      </c>
      <c r="F187" s="20"/>
      <c r="G187" s="20"/>
    </row>
    <row r="188" spans="1:7" hidden="1" outlineLevel="1">
      <c r="A188" s="19"/>
      <c r="B188" s="20"/>
      <c r="C188" s="20" t="s">
        <v>91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113</v>
      </c>
      <c r="B194" s="16">
        <f>LO!B$28</f>
        <v>0</v>
      </c>
    </row>
    <row r="195" spans="1:7" hidden="1" outlineLevel="1"/>
    <row r="196" spans="1:7" hidden="1" outlineLevel="1">
      <c r="A196" s="19" t="s">
        <v>92</v>
      </c>
      <c r="B196" s="20" t="s">
        <v>87</v>
      </c>
      <c r="C196" s="20"/>
      <c r="D196" s="20"/>
      <c r="E196" s="20" t="s">
        <v>90</v>
      </c>
      <c r="F196" s="20"/>
      <c r="G196" s="20"/>
    </row>
    <row r="197" spans="1:7" hidden="1" outlineLevel="1">
      <c r="A197" s="19"/>
      <c r="B197" s="20"/>
      <c r="C197" s="20" t="s">
        <v>91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114</v>
      </c>
      <c r="B203" s="16">
        <f>LO!B$29</f>
        <v>0</v>
      </c>
    </row>
    <row r="204" spans="1:7" hidden="1" outlineLevel="1"/>
    <row r="205" spans="1:7" hidden="1" outlineLevel="1">
      <c r="A205" s="19" t="s">
        <v>92</v>
      </c>
      <c r="B205" s="20" t="s">
        <v>87</v>
      </c>
      <c r="C205" s="20"/>
      <c r="D205" s="20"/>
      <c r="E205" s="20" t="s">
        <v>90</v>
      </c>
      <c r="F205" s="20"/>
      <c r="G205" s="20"/>
    </row>
    <row r="206" spans="1:7" hidden="1" outlineLevel="1">
      <c r="A206" s="19"/>
      <c r="B206" s="20"/>
      <c r="C206" s="20" t="s">
        <v>91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115</v>
      </c>
      <c r="B212" s="16">
        <f>LO!B$30</f>
        <v>0</v>
      </c>
    </row>
    <row r="213" spans="1:7" hidden="1" outlineLevel="1"/>
    <row r="214" spans="1:7" hidden="1" outlineLevel="1">
      <c r="A214" s="19" t="s">
        <v>92</v>
      </c>
      <c r="B214" s="20" t="s">
        <v>87</v>
      </c>
      <c r="C214" s="20"/>
      <c r="D214" s="20"/>
      <c r="E214" s="20" t="s">
        <v>90</v>
      </c>
      <c r="F214" s="20"/>
      <c r="G214" s="20"/>
    </row>
    <row r="215" spans="1:7" hidden="1" outlineLevel="1">
      <c r="A215" s="19"/>
      <c r="B215" s="20"/>
      <c r="C215" s="20" t="s">
        <v>91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workbookViewId="0">
      <pane ySplit="3" topLeftCell="A4" activePane="bottomLeft" state="frozen"/>
      <selection pane="bottomLeft" activeCell="O6" sqref="O6"/>
    </sheetView>
  </sheetViews>
  <sheetFormatPr baseColWidth="10" defaultColWidth="10.6640625" defaultRowHeight="15" outlineLevelRow="1" x14ac:dyDescent="0"/>
  <sheetData>
    <row r="1" spans="1:7">
      <c r="A1" s="1" t="s">
        <v>116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92</v>
      </c>
      <c r="B7" s="20" t="s">
        <v>87</v>
      </c>
      <c r="C7" s="20"/>
      <c r="D7" s="20"/>
      <c r="E7" s="20" t="s">
        <v>90</v>
      </c>
      <c r="F7" s="20"/>
      <c r="G7" s="20"/>
    </row>
    <row r="8" spans="1:7" hidden="1" outlineLevel="1">
      <c r="A8" s="19"/>
      <c r="B8" s="20"/>
      <c r="C8" s="20" t="s">
        <v>91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32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3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4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35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92</v>
      </c>
      <c r="B16" s="20" t="s">
        <v>87</v>
      </c>
      <c r="C16" s="20"/>
      <c r="D16" s="20"/>
      <c r="E16" s="20" t="s">
        <v>90</v>
      </c>
      <c r="F16" s="20"/>
      <c r="G16" s="20"/>
    </row>
    <row r="17" spans="1:7" outlineLevel="1">
      <c r="A17" s="19"/>
      <c r="B17" s="20"/>
      <c r="C17" s="20" t="s">
        <v>91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2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3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4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0.37777777777777777</v>
      </c>
      <c r="D20" s="10">
        <f>IF($A20&lt;&gt;"-",Three!$AQ$14/Three!$AQ$16,"")</f>
        <v>0.15555555555555556</v>
      </c>
      <c r="E20" s="10">
        <f>IF($A20&lt;&gt;"-",Three!$AQ$13/Three!$AQ$16,"")</f>
        <v>0.15555555555555556</v>
      </c>
      <c r="F20" s="10">
        <f>IF($A20&lt;&gt;"-",Three!$AQ$12/Three!$AQ$16,"")</f>
        <v>0.1111111111111111</v>
      </c>
      <c r="G20" s="10">
        <f>IF($A20&lt;&gt;"-",Three!$AQ$11/Three!$AQ$16,"")</f>
        <v>0.2</v>
      </c>
    </row>
    <row r="21" spans="1:7" outlineLevel="1">
      <c r="A21" s="35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0.16666666666666666</v>
      </c>
      <c r="D21" s="10">
        <f>IF($A21&lt;&gt;"-",Four!$AQ$14/Four!$AQ$16,"")</f>
        <v>7.1428571428571425E-2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0.52380952380952384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92</v>
      </c>
      <c r="B25" s="20" t="s">
        <v>87</v>
      </c>
      <c r="C25" s="20"/>
      <c r="D25" s="20"/>
      <c r="E25" s="20" t="s">
        <v>90</v>
      </c>
      <c r="F25" s="20"/>
      <c r="G25" s="20"/>
    </row>
    <row r="26" spans="1:7" outlineLevel="1">
      <c r="A26" s="19"/>
      <c r="B26" s="20"/>
      <c r="C26" s="20" t="s">
        <v>91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s="32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s="33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s="34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0.68292682926829273</v>
      </c>
      <c r="D29" s="10">
        <f>IF($A29&lt;&gt;"-",Three!$AR$14/Three!$AR$16,"")</f>
        <v>0.14634146341463414</v>
      </c>
      <c r="E29" s="10">
        <f>IF($A29&lt;&gt;"-",Three!$AR$13/Three!$AR$16,"")</f>
        <v>0.17073170731707318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s="35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0.27272727272727271</v>
      </c>
      <c r="D30" s="10">
        <f>IF($A30&lt;&gt;"-",Four!$AR$14/Four!$AR$16,"")</f>
        <v>9.0909090909090912E-2</v>
      </c>
      <c r="E30" s="10">
        <f>IF($A30&lt;&gt;"-",Four!$AR$13/Four!$AR$16,"")</f>
        <v>0.15909090909090909</v>
      </c>
      <c r="F30" s="10">
        <f>IF($A30&lt;&gt;"-",Four!$AR$12/Four!$AR$16,"")</f>
        <v>0.15909090909090909</v>
      </c>
      <c r="G30" s="10">
        <f>IF($A30&lt;&gt;"-",Four!$AR$11/Four!$AR$16,"")</f>
        <v>0.31818181818181818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92</v>
      </c>
      <c r="B34" s="20" t="s">
        <v>87</v>
      </c>
      <c r="C34" s="20"/>
      <c r="D34" s="20"/>
      <c r="E34" s="20" t="s">
        <v>90</v>
      </c>
      <c r="F34" s="20"/>
      <c r="G34" s="20"/>
    </row>
    <row r="35" spans="1:7" outlineLevel="1">
      <c r="A35" s="19"/>
      <c r="B35" s="20"/>
      <c r="C35" s="20" t="s">
        <v>91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s="32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s="33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s="34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s="35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0.11363636363636363</v>
      </c>
      <c r="D39" s="10">
        <f>IF($A39&lt;&gt;"-",Four!$AS$14/Four!$AS$16,"")</f>
        <v>0.20454545454545456</v>
      </c>
      <c r="E39" s="10">
        <f>IF($A39&lt;&gt;"-",Four!$AS$13/Four!$AS$16,"")</f>
        <v>4.5454545454545456E-2</v>
      </c>
      <c r="F39" s="10">
        <f>IF($A39&lt;&gt;"-",Four!$AS$12/Four!$AS$16,"")</f>
        <v>0.25</v>
      </c>
      <c r="G39" s="10">
        <f>IF($A39&lt;&gt;"-",Four!$AS$11/Four!$AS$16,"")</f>
        <v>0.38636363636363635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92</v>
      </c>
      <c r="B43" s="20" t="s">
        <v>87</v>
      </c>
      <c r="C43" s="20"/>
      <c r="D43" s="20"/>
      <c r="E43" s="20" t="s">
        <v>90</v>
      </c>
      <c r="F43" s="20"/>
      <c r="G43" s="20"/>
    </row>
    <row r="44" spans="1:7" hidden="1" outlineLevel="1">
      <c r="A44" s="19"/>
      <c r="B44" s="20"/>
      <c r="C44" s="20" t="s">
        <v>91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s="32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s="33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s="34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s="35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92</v>
      </c>
      <c r="B52" s="20" t="s">
        <v>87</v>
      </c>
      <c r="C52" s="20"/>
      <c r="D52" s="20"/>
      <c r="E52" s="20" t="s">
        <v>90</v>
      </c>
      <c r="F52" s="20"/>
      <c r="G52" s="20"/>
    </row>
    <row r="53" spans="1:7" hidden="1" outlineLevel="1">
      <c r="A53" s="19"/>
      <c r="B53" s="20"/>
      <c r="C53" s="20" t="s">
        <v>91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s="32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s="33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s="34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s="35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92</v>
      </c>
      <c r="B61" s="20" t="s">
        <v>87</v>
      </c>
      <c r="C61" s="20"/>
      <c r="D61" s="20"/>
      <c r="E61" s="20" t="s">
        <v>90</v>
      </c>
      <c r="F61" s="20"/>
      <c r="G61" s="20"/>
    </row>
    <row r="62" spans="1:7" hidden="1" outlineLevel="1">
      <c r="A62" s="19"/>
      <c r="B62" s="20"/>
      <c r="C62" s="20" t="s">
        <v>91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s="32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s="33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s="34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s="35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92</v>
      </c>
      <c r="B70" s="20" t="s">
        <v>87</v>
      </c>
      <c r="C70" s="20"/>
      <c r="D70" s="20"/>
      <c r="E70" s="20" t="s">
        <v>90</v>
      </c>
      <c r="F70" s="20"/>
      <c r="G70" s="20"/>
    </row>
    <row r="71" spans="1:7" hidden="1" outlineLevel="1">
      <c r="A71" s="19"/>
      <c r="B71" s="20"/>
      <c r="C71" s="20" t="s">
        <v>91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s="3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s="3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s="3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s="3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92</v>
      </c>
      <c r="B79" s="20" t="s">
        <v>87</v>
      </c>
      <c r="C79" s="20"/>
      <c r="D79" s="20"/>
      <c r="E79" s="20" t="s">
        <v>90</v>
      </c>
      <c r="F79" s="20"/>
      <c r="G79" s="20"/>
    </row>
    <row r="80" spans="1:7" hidden="1" outlineLevel="1">
      <c r="A80" s="19"/>
      <c r="B80" s="20"/>
      <c r="C80" s="20" t="s">
        <v>91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s="32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s="33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s="34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s="35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92</v>
      </c>
      <c r="B88" s="20" t="s">
        <v>87</v>
      </c>
      <c r="C88" s="20"/>
      <c r="D88" s="20"/>
      <c r="E88" s="20" t="s">
        <v>90</v>
      </c>
      <c r="F88" s="20"/>
      <c r="G88" s="20"/>
    </row>
    <row r="89" spans="1:7" hidden="1" outlineLevel="1">
      <c r="A89" s="19"/>
      <c r="B89" s="20"/>
      <c r="C89" s="20" t="s">
        <v>91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s="32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s="33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s="34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s="35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92</v>
      </c>
      <c r="B97" s="20" t="s">
        <v>87</v>
      </c>
      <c r="C97" s="20"/>
      <c r="D97" s="20"/>
      <c r="E97" s="20" t="s">
        <v>90</v>
      </c>
      <c r="F97" s="20"/>
      <c r="G97" s="20"/>
    </row>
    <row r="98" spans="1:7" hidden="1" outlineLevel="1">
      <c r="A98" s="19"/>
      <c r="B98" s="20"/>
      <c r="C98" s="20" t="s">
        <v>91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s="32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s="33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s="34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s="35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92</v>
      </c>
      <c r="B106" s="20" t="s">
        <v>87</v>
      </c>
      <c r="C106" s="20"/>
      <c r="D106" s="20"/>
      <c r="E106" s="20" t="s">
        <v>90</v>
      </c>
      <c r="F106" s="20"/>
      <c r="G106" s="20"/>
    </row>
    <row r="107" spans="1:7" hidden="1" outlineLevel="1">
      <c r="A107" s="19"/>
      <c r="B107" s="20"/>
      <c r="C107" s="20" t="s">
        <v>91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s="32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s="33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s="34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s="35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118</v>
      </c>
      <c r="G2" t="s">
        <v>10</v>
      </c>
      <c r="H2" t="s">
        <v>22</v>
      </c>
    </row>
    <row r="3" spans="1:8">
      <c r="A3" t="s">
        <v>2</v>
      </c>
      <c r="B3" s="24" t="s">
        <v>119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8" t="s">
        <v>48</v>
      </c>
      <c r="F6" s="39"/>
      <c r="G6" s="38" t="s">
        <v>49</v>
      </c>
      <c r="H6" s="39"/>
      <c r="I6" s="38" t="s">
        <v>50</v>
      </c>
      <c r="J6" s="39"/>
      <c r="K6" s="38" t="s">
        <v>51</v>
      </c>
      <c r="L6" s="39"/>
      <c r="M6" s="38" t="s">
        <v>52</v>
      </c>
      <c r="N6" s="39"/>
      <c r="O6" s="38" t="s">
        <v>53</v>
      </c>
      <c r="P6" s="39"/>
      <c r="Q6" s="38" t="s">
        <v>54</v>
      </c>
      <c r="R6" s="39"/>
      <c r="S6" s="38" t="s">
        <v>55</v>
      </c>
      <c r="T6" s="39"/>
      <c r="U6" s="38"/>
      <c r="V6" s="39"/>
      <c r="W6" s="38"/>
      <c r="X6" s="39"/>
      <c r="Y6" s="42"/>
      <c r="Z6" s="42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40">
        <v>0.05</v>
      </c>
      <c r="F7" s="41"/>
      <c r="G7" s="40">
        <v>0.05</v>
      </c>
      <c r="H7" s="41"/>
      <c r="I7" s="40">
        <v>0.05</v>
      </c>
      <c r="J7" s="41"/>
      <c r="K7" s="40">
        <v>0.05</v>
      </c>
      <c r="L7" s="41"/>
      <c r="M7" s="40">
        <v>7.4999999999999997E-2</v>
      </c>
      <c r="N7" s="41"/>
      <c r="O7" s="40">
        <v>0.125</v>
      </c>
      <c r="P7" s="41"/>
      <c r="Q7" s="40">
        <v>0.2</v>
      </c>
      <c r="R7" s="41"/>
      <c r="S7" s="40">
        <v>0.4</v>
      </c>
      <c r="T7" s="41"/>
      <c r="U7" s="40"/>
      <c r="V7" s="41"/>
      <c r="W7" s="40"/>
      <c r="X7" s="41"/>
      <c r="Y7" s="43"/>
      <c r="Z7" s="43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120</v>
      </c>
      <c r="B10" s="24" t="s">
        <v>121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122</v>
      </c>
      <c r="B11" s="24" t="s">
        <v>166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123</v>
      </c>
      <c r="B12" s="24" t="s">
        <v>167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124</v>
      </c>
      <c r="B13" s="24" t="s">
        <v>168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125</v>
      </c>
      <c r="B14" s="24" t="s">
        <v>169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126</v>
      </c>
      <c r="B15" s="24" t="s">
        <v>170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127</v>
      </c>
      <c r="B16" s="24" t="s">
        <v>171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128</v>
      </c>
      <c r="B17" s="24" t="s">
        <v>172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129</v>
      </c>
      <c r="B18" s="24" t="s">
        <v>173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130</v>
      </c>
      <c r="B19" s="24" t="s">
        <v>174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131</v>
      </c>
      <c r="B20" s="24" t="s">
        <v>175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132</v>
      </c>
      <c r="B21" s="24" t="s">
        <v>176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133</v>
      </c>
      <c r="B22" s="24" t="s">
        <v>177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134</v>
      </c>
      <c r="B23" s="24" t="s">
        <v>178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135</v>
      </c>
      <c r="B24" s="24" t="s">
        <v>179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136</v>
      </c>
      <c r="B25" s="24" t="s">
        <v>180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137</v>
      </c>
      <c r="B26" s="24" t="s">
        <v>181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138</v>
      </c>
      <c r="B27" s="24" t="s">
        <v>182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139</v>
      </c>
      <c r="B28" s="24" t="s">
        <v>183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140</v>
      </c>
      <c r="B29" s="24" t="s">
        <v>184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141</v>
      </c>
      <c r="B30" s="24" t="s">
        <v>185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142</v>
      </c>
      <c r="B31" s="24" t="s">
        <v>186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143</v>
      </c>
      <c r="B32" s="24" t="s">
        <v>187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144</v>
      </c>
      <c r="B33" s="24" t="s">
        <v>188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145</v>
      </c>
      <c r="B34" s="24" t="s">
        <v>189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146</v>
      </c>
      <c r="B35" s="24" t="s">
        <v>190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147</v>
      </c>
      <c r="B36" s="24" t="s">
        <v>191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148</v>
      </c>
      <c r="B37" s="24" t="s">
        <v>192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149</v>
      </c>
      <c r="B38" s="24" t="s">
        <v>193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150</v>
      </c>
      <c r="B39" s="24" t="s">
        <v>194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151</v>
      </c>
      <c r="B40" s="24" t="s">
        <v>195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152</v>
      </c>
      <c r="B41" s="24" t="s">
        <v>196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153</v>
      </c>
      <c r="B42" s="24" t="s">
        <v>197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154</v>
      </c>
      <c r="B43" s="24" t="s">
        <v>198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155</v>
      </c>
      <c r="B44" s="24" t="s">
        <v>199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156</v>
      </c>
      <c r="B45" s="24" t="s">
        <v>200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157</v>
      </c>
      <c r="B46" s="24" t="s">
        <v>201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158</v>
      </c>
      <c r="B47" s="24" t="s">
        <v>202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159</v>
      </c>
      <c r="B48" s="24" t="s">
        <v>203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160</v>
      </c>
      <c r="B49" s="24" t="s">
        <v>204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161</v>
      </c>
      <c r="B50" s="24" t="s">
        <v>205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162</v>
      </c>
      <c r="B51" s="24" t="s">
        <v>206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163</v>
      </c>
      <c r="B52" s="24" t="s">
        <v>207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164</v>
      </c>
      <c r="B53" s="24" t="s">
        <v>208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165</v>
      </c>
      <c r="B54" s="24" t="s">
        <v>209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  <mergeCell ref="K6:L6"/>
    <mergeCell ref="K7:L7"/>
    <mergeCell ref="M6:N6"/>
    <mergeCell ref="M7:N7"/>
    <mergeCell ref="O6:P6"/>
    <mergeCell ref="O7:P7"/>
    <mergeCell ref="E6:F6"/>
    <mergeCell ref="E7:F7"/>
    <mergeCell ref="G6:H6"/>
    <mergeCell ref="G7:H7"/>
    <mergeCell ref="I6:J6"/>
    <mergeCell ref="I7:J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AP11" sqref="AP11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117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PL!$H6)</f>
        <v>0</v>
      </c>
      <c r="AQ11" s="3">
        <f>COUNTIF(AC$11:AC$211,"&gt;=" &amp; PL!$H6)</f>
        <v>0</v>
      </c>
      <c r="AR11" s="3">
        <f>COUNTIF(AD$11:AD$211,"&gt;=" &amp; PL!$H6)</f>
        <v>24</v>
      </c>
      <c r="AS11" s="3">
        <f>COUNTIF(AE$11:AE$211,"&gt;=" &amp; PL!$H6)</f>
        <v>0</v>
      </c>
      <c r="AT11" s="3">
        <f>COUNTIF(AF$11:AF$211,"&gt;=" &amp; PL!$H6)</f>
        <v>0</v>
      </c>
      <c r="AU11" s="3">
        <f>COUNTIF(AG$11:AG$211,"&gt;=" &amp; PL!$H6)</f>
        <v>0</v>
      </c>
      <c r="AV11" s="3">
        <f>COUNTIF(AH$11:AH$211,"&gt;=" &amp; PL!$H6)</f>
        <v>0</v>
      </c>
      <c r="AW11" s="3">
        <f>COUNTIF(AI$11:AI$211,"&gt;=" &amp; PL!$H6)</f>
        <v>0</v>
      </c>
      <c r="AX11" s="3">
        <f>COUNTIF(AJ$11:AJ$211,"&gt;=" &amp; PL!$H6)</f>
        <v>0</v>
      </c>
      <c r="AY11" s="3">
        <f>COUNTIF(AK$11:AK$211,"&gt;=" &amp; PL!$H6)</f>
        <v>0</v>
      </c>
      <c r="AZ11" s="3">
        <f>COUNTIF(AL$11:AL$211,"&gt;=" &amp; PL!$H6)</f>
        <v>0</v>
      </c>
      <c r="BA11" s="3">
        <f>COUNTIF(AM$11:AM$211,"&gt;=" &amp; PL!$H6)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PL!$H6)</f>
        <v>0</v>
      </c>
      <c r="CD11" s="3">
        <f>COUNTIF(BD$11:BD$211,"&gt;=" &amp; PL!$H6)</f>
        <v>0</v>
      </c>
      <c r="CE11" s="3">
        <f>COUNTIF(BE$11:BE$211,"&gt;=" &amp; PL!$H6)</f>
        <v>24</v>
      </c>
      <c r="CF11" s="3">
        <f>COUNTIF(BF$11:BF$211,"&gt;=" &amp; PL!$H6)</f>
        <v>0</v>
      </c>
      <c r="CG11" s="3">
        <f>COUNTIF(BG$11:BG$211,"&gt;=" &amp; PL!$H6)</f>
        <v>0</v>
      </c>
      <c r="CH11" s="3">
        <f>COUNTIF(BH$11:BH$211,"&gt;=" &amp; PL!$H6)</f>
        <v>0</v>
      </c>
      <c r="CI11" s="3">
        <f>COUNTIF(BI$11:BI$211,"&gt;=" &amp; PL!$H6)</f>
        <v>0</v>
      </c>
      <c r="CJ11" s="3">
        <f>COUNTIF(BJ$11:BJ$211,"&gt;=" &amp; PL!$H6)</f>
        <v>0</v>
      </c>
      <c r="CK11" s="3">
        <f>COUNTIF(BK$11:BK$211,"&gt;=" &amp; PL!$H6)</f>
        <v>0</v>
      </c>
      <c r="CL11" s="3">
        <f>COUNTIF(BL$11:BL$211,"&gt;=" &amp; PL!$H6)</f>
        <v>0</v>
      </c>
      <c r="CM11" s="3">
        <f>COUNTIF(BM$11:BM$211,"&gt;=" &amp; PL!$H6)</f>
        <v>0</v>
      </c>
      <c r="CN11" s="3">
        <f>COUNTIF(BN$11:BN$211,"&gt;=" &amp; PL!$H6)</f>
        <v>0</v>
      </c>
      <c r="CO11" s="3">
        <f>COUNTIF(BO$11:BO$211,"&gt;=" &amp; PL!$H6)</f>
        <v>0</v>
      </c>
      <c r="CP11" s="3">
        <f>COUNTIF(BP$11:BP$211,"&gt;=" &amp; PL!$H6)</f>
        <v>0</v>
      </c>
      <c r="CQ11" s="3">
        <f>COUNTIF(BQ$11:BQ$211,"&gt;=" &amp; PL!$H6)</f>
        <v>0</v>
      </c>
      <c r="CR11" s="3">
        <f>COUNTIF(BR$11:BR$211,"&gt;=" &amp; PL!$H6)</f>
        <v>0</v>
      </c>
      <c r="CS11" s="3">
        <f>COUNTIF(BS$11:BS$211,"&gt;=" &amp; PL!$H6)</f>
        <v>0</v>
      </c>
      <c r="CT11" s="3">
        <f>COUNTIF(BT$11:BT$211,"&gt;=" &amp; PL!$H6)</f>
        <v>0</v>
      </c>
      <c r="CU11" s="3">
        <f>COUNTIF(BU$11:BU$211,"&gt;=" &amp; PL!$H6)</f>
        <v>0</v>
      </c>
      <c r="CV11" s="3">
        <f>COUNTIF(BV$11:BV$211,"&gt;=" &amp; PL!$H6)</f>
        <v>0</v>
      </c>
      <c r="CW11" s="3">
        <f>COUNTIF(BW$11:BW$211,"&gt;=" &amp; PL!$H6)</f>
        <v>0</v>
      </c>
      <c r="CX11" s="3">
        <f>COUNTIF(BX$11:BX$211,"&gt;=" &amp; PL!$H6)</f>
        <v>0</v>
      </c>
      <c r="CY11" s="3">
        <f>COUNTIF(BY$11:BY$211,"&gt;=" &amp; PL!$H6)</f>
        <v>0</v>
      </c>
      <c r="CZ11" s="3">
        <f>COUNTIF(BZ$11:BZ$211,"&gt;=" &amp; PL!$H6)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PL!$H7)-AP11</f>
        <v>0</v>
      </c>
      <c r="AQ12" s="14">
        <f>COUNTIF(AC$11:AC$211,"&gt;=" &amp; PL!$H7)-AQ11</f>
        <v>0</v>
      </c>
      <c r="AR12" s="14">
        <f>COUNTIF(AD$11:AD$211,"&gt;=" &amp; PL!$H7)-AR11</f>
        <v>5</v>
      </c>
      <c r="AS12" s="14">
        <f>COUNTIF(AE$11:AE$211,"&gt;=" &amp; PL!$H7)-AS11</f>
        <v>0</v>
      </c>
      <c r="AT12" s="14">
        <f>COUNTIF(AF$11:AF$211,"&gt;=" &amp; PL!$H7)-AT11</f>
        <v>0</v>
      </c>
      <c r="AU12" s="14">
        <f>COUNTIF(AG$11:AG$211,"&gt;=" &amp; PL!$H7)-AU11</f>
        <v>0</v>
      </c>
      <c r="AV12" s="14">
        <f>COUNTIF(AH$11:AH$211,"&gt;=" &amp; PL!$H7)-AV11</f>
        <v>0</v>
      </c>
      <c r="AW12" s="14">
        <f>COUNTIF(AI$11:AI$211,"&gt;=" &amp; PL!$H7)-AW11</f>
        <v>0</v>
      </c>
      <c r="AX12" s="14">
        <f>COUNTIF(AJ$11:AJ$211,"&gt;=" &amp; PL!$H7)-AX11</f>
        <v>0</v>
      </c>
      <c r="AY12" s="14">
        <f>COUNTIF(AK$11:AK$211,"&gt;=" &amp; PL!$H7)-AY11</f>
        <v>0</v>
      </c>
      <c r="AZ12" s="14">
        <f>COUNTIF(AL$11:AL$211,"&gt;=" &amp; PL!$H7)-AZ11</f>
        <v>0</v>
      </c>
      <c r="BA12" s="14">
        <f>COUNTIF(AM$11:AM$211,"&gt;=" &amp; PL!$H7)-BA11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PL!$H7)-CC11</f>
        <v>0</v>
      </c>
      <c r="CD12" s="14">
        <f>COUNTIF(BD$11:BD$211,"&gt;=" &amp; PL!$H7)-CD11</f>
        <v>0</v>
      </c>
      <c r="CE12" s="14">
        <f>COUNTIF(BE$11:BE$211,"&gt;=" &amp; PL!$H7)-CE11</f>
        <v>5</v>
      </c>
      <c r="CF12" s="14">
        <f>COUNTIF(BF$11:BF$211,"&gt;=" &amp; PL!$H7)-CF11</f>
        <v>0</v>
      </c>
      <c r="CG12" s="14">
        <f>COUNTIF(BG$11:BG$211,"&gt;=" &amp; PL!$H7)-CG11</f>
        <v>0</v>
      </c>
      <c r="CH12" s="14">
        <f>COUNTIF(BH$11:BH$211,"&gt;=" &amp; PL!$H7)-CH11</f>
        <v>0</v>
      </c>
      <c r="CI12" s="14">
        <f>COUNTIF(BI$11:BI$211,"&gt;=" &amp; PL!$H7)-CI11</f>
        <v>0</v>
      </c>
      <c r="CJ12" s="14">
        <f>COUNTIF(BJ$11:BJ$211,"&gt;=" &amp; PL!$H7)-CJ11</f>
        <v>0</v>
      </c>
      <c r="CK12" s="14">
        <f>COUNTIF(BK$11:BK$211,"&gt;=" &amp; PL!$H7)-CK11</f>
        <v>0</v>
      </c>
      <c r="CL12" s="14">
        <f>COUNTIF(BL$11:BL$211,"&gt;=" &amp; PL!$H7)-CL11</f>
        <v>0</v>
      </c>
      <c r="CM12" s="14">
        <f>COUNTIF(BM$11:BM$211,"&gt;=" &amp; PL!$H7)-CM11</f>
        <v>0</v>
      </c>
      <c r="CN12" s="14">
        <f>COUNTIF(BN$11:BN$211,"&gt;=" &amp; PL!$H7)-CN11</f>
        <v>0</v>
      </c>
      <c r="CO12" s="14">
        <f>COUNTIF(BO$11:BO$211,"&gt;=" &amp; PL!$H7)-CO11</f>
        <v>0</v>
      </c>
      <c r="CP12" s="14">
        <f>COUNTIF(BP$11:BP$211,"&gt;=" &amp; PL!$H7)-CP11</f>
        <v>0</v>
      </c>
      <c r="CQ12" s="14">
        <f>COUNTIF(BQ$11:BQ$211,"&gt;=" &amp; PL!$H7)-CQ11</f>
        <v>0</v>
      </c>
      <c r="CR12" s="14">
        <f>COUNTIF(BR$11:BR$211,"&gt;=" &amp; PL!$H7)-CR11</f>
        <v>0</v>
      </c>
      <c r="CS12" s="14">
        <f>COUNTIF(BS$11:BS$211,"&gt;=" &amp; PL!$H7)-CS11</f>
        <v>0</v>
      </c>
      <c r="CT12" s="14">
        <f>COUNTIF(BT$11:BT$211,"&gt;=" &amp; PL!$H7)-CT11</f>
        <v>0</v>
      </c>
      <c r="CU12" s="14">
        <f>COUNTIF(BU$11:BU$211,"&gt;=" &amp; PL!$H7)-CU11</f>
        <v>0</v>
      </c>
      <c r="CV12" s="14">
        <f>COUNTIF(BV$11:BV$211,"&gt;=" &amp; PL!$H7)-CV11</f>
        <v>0</v>
      </c>
      <c r="CW12" s="14">
        <f>COUNTIF(BW$11:BW$211,"&gt;=" &amp; PL!$H7)-CW11</f>
        <v>0</v>
      </c>
      <c r="CX12" s="14">
        <f>COUNTIF(BX$11:BX$211,"&gt;=" &amp; PL!$H7)-CX11</f>
        <v>0</v>
      </c>
      <c r="CY12" s="14">
        <f>COUNTIF(BY$11:BY$211,"&gt;=" &amp; PL!$H7)-CY11</f>
        <v>0</v>
      </c>
      <c r="CZ12" s="14">
        <f>COUNTIF(BZ$11:BZ$211,"&gt;=" &amp; PL!$H7)-CZ11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PL!$H8)-SUM(AP11:AP12)</f>
        <v>0</v>
      </c>
      <c r="AQ13" s="14">
        <f>COUNTIF(AC$11:AC$211,"&gt;=" &amp; PL!$H8)-SUM(AQ11:AQ12)</f>
        <v>0</v>
      </c>
      <c r="AR13" s="14">
        <f>COUNTIF(AD$11:AD$211,"&gt;=" &amp; PL!$H8)-SUM(AR11:AR12)</f>
        <v>0</v>
      </c>
      <c r="AS13" s="14">
        <f>COUNTIF(AE$11:AE$211,"&gt;=" &amp; PL!$H8)-SUM(AS11:AS12)</f>
        <v>0</v>
      </c>
      <c r="AT13" s="14">
        <f>COUNTIF(AF$11:AF$211,"&gt;=" &amp; PL!$H8)-SUM(AT11:AT12)</f>
        <v>0</v>
      </c>
      <c r="AU13" s="14">
        <f>COUNTIF(AG$11:AG$211,"&gt;=" &amp; PL!$H8)-SUM(AU11:AU12)</f>
        <v>0</v>
      </c>
      <c r="AV13" s="14">
        <f>COUNTIF(AH$11:AH$211,"&gt;=" &amp; PL!$H8)-SUM(AV11:AV12)</f>
        <v>0</v>
      </c>
      <c r="AW13" s="14">
        <f>COUNTIF(AI$11:AI$211,"&gt;=" &amp; PL!$H8)-SUM(AW11:AW12)</f>
        <v>0</v>
      </c>
      <c r="AX13" s="14">
        <f>COUNTIF(AJ$11:AJ$211,"&gt;=" &amp; PL!$H8)-SUM(AX11:AX12)</f>
        <v>0</v>
      </c>
      <c r="AY13" s="14">
        <f>COUNTIF(AK$11:AK$211,"&gt;=" &amp; PL!$H8)-SUM(AY11:AY12)</f>
        <v>0</v>
      </c>
      <c r="AZ13" s="14">
        <f>COUNTIF(AL$11:AL$211,"&gt;=" &amp; PL!$H8)-SUM(AZ11:AZ12)</f>
        <v>0</v>
      </c>
      <c r="BA13" s="14">
        <f>COUNTIF(AM$11:AM$211,"&gt;=" &amp; PL!$H8)-SUM(BA11:BA12)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PL!$H8)-SUM(CC11:CC12)</f>
        <v>0</v>
      </c>
      <c r="CD13" s="14">
        <f>COUNTIF(BD$11:BD$211,"&gt;=" &amp; PL!$H8)-SUM(CD11:CD12)</f>
        <v>0</v>
      </c>
      <c r="CE13" s="14">
        <f>COUNTIF(BE$11:BE$211,"&gt;=" &amp; PL!$H8)-SUM(CE11:CE12)</f>
        <v>0</v>
      </c>
      <c r="CF13" s="14">
        <f>COUNTIF(BF$11:BF$211,"&gt;=" &amp; PL!$H8)-SUM(CF11:CF12)</f>
        <v>0</v>
      </c>
      <c r="CG13" s="14">
        <f>COUNTIF(BG$11:BG$211,"&gt;=" &amp; PL!$H8)-SUM(CG11:CG12)</f>
        <v>0</v>
      </c>
      <c r="CH13" s="14">
        <f>COUNTIF(BH$11:BH$211,"&gt;=" &amp; PL!$H8)-SUM(CH11:CH12)</f>
        <v>0</v>
      </c>
      <c r="CI13" s="14">
        <f>COUNTIF(BI$11:BI$211,"&gt;=" &amp; PL!$H8)-SUM(CI11:CI12)</f>
        <v>0</v>
      </c>
      <c r="CJ13" s="14">
        <f>COUNTIF(BJ$11:BJ$211,"&gt;=" &amp; PL!$H8)-SUM(CJ11:CJ12)</f>
        <v>0</v>
      </c>
      <c r="CK13" s="14">
        <f>COUNTIF(BK$11:BK$211,"&gt;=" &amp; PL!$H8)-SUM(CK11:CK12)</f>
        <v>0</v>
      </c>
      <c r="CL13" s="14">
        <f>COUNTIF(BL$11:BL$211,"&gt;=" &amp; PL!$H8)-SUM(CL11:CL12)</f>
        <v>0</v>
      </c>
      <c r="CM13" s="14">
        <f>COUNTIF(BM$11:BM$211,"&gt;=" &amp; PL!$H8)-SUM(CM11:CM12)</f>
        <v>0</v>
      </c>
      <c r="CN13" s="14">
        <f>COUNTIF(BN$11:BN$211,"&gt;=" &amp; PL!$H8)-SUM(CN11:CN12)</f>
        <v>0</v>
      </c>
      <c r="CO13" s="14">
        <f>COUNTIF(BO$11:BO$211,"&gt;=" &amp; PL!$H8)-SUM(CO11:CO12)</f>
        <v>0</v>
      </c>
      <c r="CP13" s="14">
        <f>COUNTIF(BP$11:BP$211,"&gt;=" &amp; PL!$H8)-SUM(CP11:CP12)</f>
        <v>0</v>
      </c>
      <c r="CQ13" s="14">
        <f>COUNTIF(BQ$11:BQ$211,"&gt;=" &amp; PL!$H8)-SUM(CQ11:CQ12)</f>
        <v>0</v>
      </c>
      <c r="CR13" s="14">
        <f>COUNTIF(BR$11:BR$211,"&gt;=" &amp; PL!$H8)-SUM(CR11:CR12)</f>
        <v>0</v>
      </c>
      <c r="CS13" s="14">
        <f>COUNTIF(BS$11:BS$211,"&gt;=" &amp; PL!$H8)-SUM(CS11:CS12)</f>
        <v>0</v>
      </c>
      <c r="CT13" s="14">
        <f>COUNTIF(BT$11:BT$211,"&gt;=" &amp; PL!$H8)-SUM(CT11:CT12)</f>
        <v>0</v>
      </c>
      <c r="CU13" s="14">
        <f>COUNTIF(BU$11:BU$211,"&gt;=" &amp; PL!$H8)-SUM(CU11:CU12)</f>
        <v>0</v>
      </c>
      <c r="CV13" s="14">
        <f>COUNTIF(BV$11:BV$211,"&gt;=" &amp; PL!$H8)-SUM(CV11:CV12)</f>
        <v>0</v>
      </c>
      <c r="CW13" s="14">
        <f>COUNTIF(BW$11:BW$211,"&gt;=" &amp; PL!$H8)-SUM(CW11:CW12)</f>
        <v>0</v>
      </c>
      <c r="CX13" s="14">
        <f>COUNTIF(BX$11:BX$211,"&gt;=" &amp; PL!$H8)-SUM(CX11:CX12)</f>
        <v>0</v>
      </c>
      <c r="CY13" s="14">
        <f>COUNTIF(BY$11:BY$211,"&gt;=" &amp; PL!$H8)-SUM(CY11:CY12)</f>
        <v>0</v>
      </c>
      <c r="CZ13" s="14">
        <f>COUNTIF(BZ$11:BZ$211,"&gt;=" &amp; PL!$H8)-SUM(CZ11:CZ12)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PL!$H9)-SUM(AP11:AP13)</f>
        <v>0</v>
      </c>
      <c r="AQ14" s="14">
        <f>COUNTIF(AC$11:AC$211,"&gt;=" &amp; PL!$H9)-SUM(AQ11:AQ13)</f>
        <v>0</v>
      </c>
      <c r="AR14" s="14">
        <f>COUNTIF(AD$11:AD$211,"&gt;=" &amp; PL!$H9)-SUM(AR11:AR13)</f>
        <v>10</v>
      </c>
      <c r="AS14" s="14">
        <f>COUNTIF(AE$11:AE$211,"&gt;=" &amp; PL!$H9)-SUM(AS11:AS13)</f>
        <v>0</v>
      </c>
      <c r="AT14" s="14">
        <f>COUNTIF(AF$11:AF$211,"&gt;=" &amp; PL!$H9)-SUM(AT11:AT13)</f>
        <v>0</v>
      </c>
      <c r="AU14" s="14">
        <f>COUNTIF(AG$11:AG$211,"&gt;=" &amp; PL!$H9)-SUM(AU11:AU13)</f>
        <v>0</v>
      </c>
      <c r="AV14" s="14">
        <f>COUNTIF(AH$11:AH$211,"&gt;=" &amp; PL!$H9)-SUM(AV11:AV13)</f>
        <v>0</v>
      </c>
      <c r="AW14" s="14">
        <f>COUNTIF(AI$11:AI$211,"&gt;=" &amp; PL!$H9)-SUM(AW11:AW13)</f>
        <v>0</v>
      </c>
      <c r="AX14" s="14">
        <f>COUNTIF(AJ$11:AJ$211,"&gt;=" &amp; PL!$H9)-SUM(AX11:AX13)</f>
        <v>0</v>
      </c>
      <c r="AY14" s="14">
        <f>COUNTIF(AK$11:AK$211,"&gt;=" &amp; PL!$H9)-SUM(AY11:AY13)</f>
        <v>0</v>
      </c>
      <c r="AZ14" s="14">
        <f>COUNTIF(AL$11:AL$211,"&gt;=" &amp; PL!$H9)-SUM(AZ11:AZ13)</f>
        <v>0</v>
      </c>
      <c r="BA14" s="14">
        <f>COUNTIF(AM$11:AM$211,"&gt;=" &amp; PL!$H9)-SUM(BA11:BA13)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PL!$H9)-SUM(CC11:CC13)</f>
        <v>0</v>
      </c>
      <c r="CD14" s="14">
        <f>COUNTIF(BD$11:BD$211,"&gt;=" &amp; PL!$H9)-SUM(CD11:CD13)</f>
        <v>0</v>
      </c>
      <c r="CE14" s="14">
        <f>COUNTIF(BE$11:BE$211,"&gt;=" &amp; PL!$H9)-SUM(CE11:CE13)</f>
        <v>10</v>
      </c>
      <c r="CF14" s="14">
        <f>COUNTIF(BF$11:BF$211,"&gt;=" &amp; PL!$H9)-SUM(CF11:CF13)</f>
        <v>0</v>
      </c>
      <c r="CG14" s="14">
        <f>COUNTIF(BG$11:BG$211,"&gt;=" &amp; PL!$H9)-SUM(CG11:CG13)</f>
        <v>0</v>
      </c>
      <c r="CH14" s="14">
        <f>COUNTIF(BH$11:BH$211,"&gt;=" &amp; PL!$H9)-SUM(CH11:CH13)</f>
        <v>0</v>
      </c>
      <c r="CI14" s="14">
        <f>COUNTIF(BI$11:BI$211,"&gt;=" &amp; PL!$H9)-SUM(CI11:CI13)</f>
        <v>0</v>
      </c>
      <c r="CJ14" s="14">
        <f>COUNTIF(BJ$11:BJ$211,"&gt;=" &amp; PL!$H9)-SUM(CJ11:CJ13)</f>
        <v>0</v>
      </c>
      <c r="CK14" s="14">
        <f>COUNTIF(BK$11:BK$211,"&gt;=" &amp; PL!$H9)-SUM(CK11:CK13)</f>
        <v>0</v>
      </c>
      <c r="CL14" s="14">
        <f>COUNTIF(BL$11:BL$211,"&gt;=" &amp; PL!$H9)-SUM(CL11:CL13)</f>
        <v>0</v>
      </c>
      <c r="CM14" s="14">
        <f>COUNTIF(BM$11:BM$211,"&gt;=" &amp; PL!$H9)-SUM(CM11:CM13)</f>
        <v>0</v>
      </c>
      <c r="CN14" s="14">
        <f>COUNTIF(BN$11:BN$211,"&gt;=" &amp; PL!$H9)-SUM(CN11:CN13)</f>
        <v>0</v>
      </c>
      <c r="CO14" s="14">
        <f>COUNTIF(BO$11:BO$211,"&gt;=" &amp; PL!$H9)-SUM(CO11:CO13)</f>
        <v>0</v>
      </c>
      <c r="CP14" s="14">
        <f>COUNTIF(BP$11:BP$211,"&gt;=" &amp; PL!$H9)-SUM(CP11:CP13)</f>
        <v>0</v>
      </c>
      <c r="CQ14" s="14">
        <f>COUNTIF(BQ$11:BQ$211,"&gt;=" &amp; PL!$H9)-SUM(CQ11:CQ13)</f>
        <v>0</v>
      </c>
      <c r="CR14" s="14">
        <f>COUNTIF(BR$11:BR$211,"&gt;=" &amp; PL!$H9)-SUM(CR11:CR13)</f>
        <v>0</v>
      </c>
      <c r="CS14" s="14">
        <f>COUNTIF(BS$11:BS$211,"&gt;=" &amp; PL!$H9)-SUM(CS11:CS13)</f>
        <v>0</v>
      </c>
      <c r="CT14" s="14">
        <f>COUNTIF(BT$11:BT$211,"&gt;=" &amp; PL!$H9)-SUM(CT11:CT13)</f>
        <v>0</v>
      </c>
      <c r="CU14" s="14">
        <f>COUNTIF(BU$11:BU$211,"&gt;=" &amp; PL!$H9)-SUM(CU11:CU13)</f>
        <v>0</v>
      </c>
      <c r="CV14" s="14">
        <f>COUNTIF(BV$11:BV$211,"&gt;=" &amp; PL!$H9)-SUM(CV11:CV13)</f>
        <v>0</v>
      </c>
      <c r="CW14" s="14">
        <f>COUNTIF(BW$11:BW$211,"&gt;=" &amp; PL!$H9)-SUM(CW11:CW13)</f>
        <v>0</v>
      </c>
      <c r="CX14" s="14">
        <f>COUNTIF(BX$11:BX$211,"&gt;=" &amp; PL!$H9)-SUM(CX11:CX13)</f>
        <v>0</v>
      </c>
      <c r="CY14" s="14">
        <f>COUNTIF(BY$11:BY$211,"&gt;=" &amp; PL!$H9)-SUM(CY11:CY13)</f>
        <v>0</v>
      </c>
      <c r="CZ14" s="14">
        <f>COUNTIF(BZ$11:BZ$211,"&gt;=" &amp; PL!$H9)-SUM(CZ11:CZ13)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PL!$H10)-SUM(AP11:AP14)</f>
        <v>0</v>
      </c>
      <c r="AQ15" s="14">
        <f>COUNTIF(AC$11:AC$211,"&gt;" &amp; PL!$H10)-SUM(AQ11:AQ14)</f>
        <v>0</v>
      </c>
      <c r="AR15" s="14">
        <f>COUNTIF(AD$11:AD$211,"&gt;" &amp; PL!$H10)-SUM(AR11:AR14)</f>
        <v>6</v>
      </c>
      <c r="AS15" s="14">
        <f>COUNTIF(AE$11:AE$211,"&gt;" &amp; PL!$H10)-SUM(AS11:AS14)</f>
        <v>0</v>
      </c>
      <c r="AT15" s="14">
        <f>COUNTIF(AF$11:AF$211,"&gt;" &amp; PL!$H10)-SUM(AT11:AT14)</f>
        <v>0</v>
      </c>
      <c r="AU15" s="14">
        <f>COUNTIF(AG$11:AG$211,"&gt;" &amp; PL!$H10)-SUM(AU11:AU14)</f>
        <v>0</v>
      </c>
      <c r="AV15" s="14">
        <f>COUNTIF(AH$11:AH$211,"&gt;" &amp; PL!$H10)-SUM(AV11:AV14)</f>
        <v>0</v>
      </c>
      <c r="AW15" s="14">
        <f>COUNTIF(AI$11:AI$211,"&gt;" &amp; PL!$H10)-SUM(AW11:AW14)</f>
        <v>0</v>
      </c>
      <c r="AX15" s="14">
        <f>COUNTIF(AJ$11:AJ$211,"&gt;" &amp; PL!$H10)-SUM(AX11:AX14)</f>
        <v>0</v>
      </c>
      <c r="AY15" s="14">
        <f>COUNTIF(AK$11:AK$211,"&gt;" &amp; PL!$H10)-SUM(AY11:AY14)</f>
        <v>0</v>
      </c>
      <c r="AZ15" s="14">
        <f>COUNTIF(AL$11:AL$211,"&gt;" &amp; PL!$H10)-SUM(AZ11:AZ14)</f>
        <v>0</v>
      </c>
      <c r="BA15" s="14">
        <f>COUNTIF(AM$11:AM$211,"&gt;" &amp; PL!$H10)-SUM(BA11:BA14)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PL!$H10)-SUM(CC11:CC14)</f>
        <v>0</v>
      </c>
      <c r="CD15" s="14">
        <f>COUNTIF(BD$11:BD$211,"&gt;" &amp; PL!$H10)-SUM(CD11:CD14)</f>
        <v>0</v>
      </c>
      <c r="CE15" s="14">
        <f>COUNTIF(BE$11:BE$211,"&gt;" &amp; PL!$H10)-SUM(CE11:CE14)</f>
        <v>6</v>
      </c>
      <c r="CF15" s="14">
        <f>COUNTIF(BF$11:BF$211,"&gt;" &amp; PL!$H10)-SUM(CF11:CF14)</f>
        <v>0</v>
      </c>
      <c r="CG15" s="14">
        <f>COUNTIF(BG$11:BG$211,"&gt;" &amp; PL!$H10)-SUM(CG11:CG14)</f>
        <v>0</v>
      </c>
      <c r="CH15" s="14">
        <f>COUNTIF(BH$11:BH$211,"&gt;" &amp; PL!$H10)-SUM(CH11:CH14)</f>
        <v>0</v>
      </c>
      <c r="CI15" s="14">
        <f>COUNTIF(BI$11:BI$211,"&gt;" &amp; PL!$H10)-SUM(CI11:CI14)</f>
        <v>0</v>
      </c>
      <c r="CJ15" s="14">
        <f>COUNTIF(BJ$11:BJ$211,"&gt;" &amp; PL!$H10)-SUM(CJ11:CJ14)</f>
        <v>0</v>
      </c>
      <c r="CK15" s="14">
        <f>COUNTIF(BK$11:BK$211,"&gt;" &amp; PL!$H10)-SUM(CK11:CK14)</f>
        <v>0</v>
      </c>
      <c r="CL15" s="14">
        <f>COUNTIF(BL$11:BL$211,"&gt;" &amp; PL!$H10)-SUM(CL11:CL14)</f>
        <v>0</v>
      </c>
      <c r="CM15" s="14">
        <f>COUNTIF(BM$11:BM$211,"&gt;" &amp; PL!$H10)-SUM(CM11:CM14)</f>
        <v>0</v>
      </c>
      <c r="CN15" s="14">
        <f>COUNTIF(BN$11:BN$211,"&gt;" &amp; PL!$H10)-SUM(CN11:CN14)</f>
        <v>0</v>
      </c>
      <c r="CO15" s="14">
        <f>COUNTIF(BO$11:BO$211,"&gt;" &amp; PL!$H10)-SUM(CO11:CO14)</f>
        <v>0</v>
      </c>
      <c r="CP15" s="14">
        <f>COUNTIF(BP$11:BP$211,"&gt;" &amp; PL!$H10)-SUM(CP11:CP14)</f>
        <v>0</v>
      </c>
      <c r="CQ15" s="14">
        <f>COUNTIF(BQ$11:BQ$211,"&gt;" &amp; PL!$H10)-SUM(CQ11:CQ14)</f>
        <v>0</v>
      </c>
      <c r="CR15" s="14">
        <f>COUNTIF(BR$11:BR$211,"&gt;" &amp; PL!$H10)-SUM(CR11:CR14)</f>
        <v>0</v>
      </c>
      <c r="CS15" s="14">
        <f>COUNTIF(BS$11:BS$211,"&gt;" &amp; PL!$H10)-SUM(CS11:CS14)</f>
        <v>0</v>
      </c>
      <c r="CT15" s="14">
        <f>COUNTIF(BT$11:BT$211,"&gt;" &amp; PL!$H10)-SUM(CT11:CT14)</f>
        <v>0</v>
      </c>
      <c r="CU15" s="14">
        <f>COUNTIF(BU$11:BU$211,"&gt;" &amp; PL!$H10)-SUM(CU11:CU14)</f>
        <v>0</v>
      </c>
      <c r="CV15" s="14">
        <f>COUNTIF(BV$11:BV$211,"&gt;" &amp; PL!$H10)-SUM(CV11:CV14)</f>
        <v>0</v>
      </c>
      <c r="CW15" s="14">
        <f>COUNTIF(BW$11:BW$211,"&gt;" &amp; PL!$H10)-SUM(CW11:CW14)</f>
        <v>0</v>
      </c>
      <c r="CX15" s="14">
        <f>COUNTIF(BX$11:BX$211,"&gt;" &amp; PL!$H10)-SUM(CX11:CX14)</f>
        <v>0</v>
      </c>
      <c r="CY15" s="14">
        <f>COUNTIF(BY$11:BY$211,"&gt;" &amp; PL!$H10)-SUM(CY11:CY14)</f>
        <v>0</v>
      </c>
      <c r="CZ15" s="14">
        <f>COUNTIF(BZ$11:BZ$211,"&gt;" &amp; PL!$H10)-SUM(CZ11:CZ14)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PL!$C13)</f>
        <v>0</v>
      </c>
      <c r="AQ11" s="3">
        <f>COUNTIF(AC$11:AC$211,"&gt;=" &amp; PL!$C13)</f>
        <v>9</v>
      </c>
      <c r="AR11" s="3">
        <f>COUNTIF(AD$11:AD$211,"&gt;=" &amp; PL!$C13)</f>
        <v>0</v>
      </c>
      <c r="AS11" s="3">
        <f>COUNTIF(AE$11:AE$211,"&gt;=" &amp; PL!$C13)</f>
        <v>0</v>
      </c>
      <c r="AT11" s="3">
        <f>COUNTIF(AF$11:AF$211,"&gt;=" &amp; PL!$C13)</f>
        <v>0</v>
      </c>
      <c r="AU11" s="3">
        <f>COUNTIF(AG$11:AG$211,"&gt;=" &amp; PL!$C13)</f>
        <v>0</v>
      </c>
      <c r="AV11" s="3">
        <f>COUNTIF(AH$11:AH$211,"&gt;=" &amp; PL!$C13)</f>
        <v>0</v>
      </c>
      <c r="AW11" s="3">
        <f>COUNTIF(AI$11:AI$211,"&gt;=" &amp; PL!$C13)</f>
        <v>0</v>
      </c>
      <c r="AX11" s="3">
        <f>COUNTIF(AJ$11:AJ$211,"&gt;=" &amp; PL!$C13)</f>
        <v>0</v>
      </c>
      <c r="AY11" s="3">
        <f>COUNTIF(AK$11:AK$211,"&gt;=" &amp; PL!$C13)</f>
        <v>0</v>
      </c>
      <c r="AZ11" s="3">
        <f>COUNTIF(AL$11:AL$211,"&gt;=" &amp; PL!$C13)</f>
        <v>0</v>
      </c>
      <c r="BA11" s="3">
        <f>COUNTIF(AM$11:AM$211,"&gt;=" &amp; PL!$C13)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PL!$C13)</f>
        <v>9</v>
      </c>
      <c r="CD11" s="3">
        <f>COUNTIF(BD$11:BD$211,"&gt;=" &amp; PL!$C13)</f>
        <v>0</v>
      </c>
      <c r="CE11" s="3">
        <f>COUNTIF(BE$11:BE$211,"&gt;=" &amp; PL!$C13)</f>
        <v>0</v>
      </c>
      <c r="CF11" s="3">
        <f>COUNTIF(BF$11:BF$211,"&gt;=" &amp; PL!$C13)</f>
        <v>0</v>
      </c>
      <c r="CG11" s="3">
        <f>COUNTIF(BG$11:BG$211,"&gt;=" &amp; PL!$C13)</f>
        <v>0</v>
      </c>
      <c r="CH11" s="3">
        <f>COUNTIF(BH$11:BH$211,"&gt;=" &amp; PL!$C13)</f>
        <v>0</v>
      </c>
      <c r="CI11" s="3">
        <f>COUNTIF(BI$11:BI$211,"&gt;=" &amp; PL!$C13)</f>
        <v>0</v>
      </c>
      <c r="CJ11" s="3">
        <f>COUNTIF(BJ$11:BJ$211,"&gt;=" &amp; PL!$C13)</f>
        <v>0</v>
      </c>
      <c r="CK11" s="3">
        <f>COUNTIF(BK$11:BK$211,"&gt;=" &amp; PL!$C13)</f>
        <v>0</v>
      </c>
      <c r="CL11" s="3">
        <f>COUNTIF(BL$11:BL$211,"&gt;=" &amp; PL!$C13)</f>
        <v>0</v>
      </c>
      <c r="CM11" s="3">
        <f>COUNTIF(BM$11:BM$211,"&gt;=" &amp; PL!$C13)</f>
        <v>0</v>
      </c>
      <c r="CN11" s="3">
        <f>COUNTIF(BN$11:BN$211,"&gt;=" &amp; PL!$C13)</f>
        <v>0</v>
      </c>
      <c r="CO11" s="3">
        <f>COUNTIF(BO$11:BO$211,"&gt;=" &amp; PL!$C13)</f>
        <v>0</v>
      </c>
      <c r="CP11" s="3">
        <f>COUNTIF(BP$11:BP$211,"&gt;=" &amp; PL!$C13)</f>
        <v>0</v>
      </c>
      <c r="CQ11" s="3">
        <f>COUNTIF(BQ$11:BQ$211,"&gt;=" &amp; PL!$C13)</f>
        <v>0</v>
      </c>
      <c r="CR11" s="3">
        <f>COUNTIF(BR$11:BR$211,"&gt;=" &amp; PL!$C13)</f>
        <v>0</v>
      </c>
      <c r="CS11" s="3">
        <f>COUNTIF(BS$11:BS$211,"&gt;=" &amp; PL!$C13)</f>
        <v>0</v>
      </c>
      <c r="CT11" s="3">
        <f>COUNTIF(BT$11:BT$211,"&gt;=" &amp; PL!$C13)</f>
        <v>0</v>
      </c>
      <c r="CU11" s="3">
        <f>COUNTIF(BU$11:BU$211,"&gt;=" &amp; PL!$C13)</f>
        <v>0</v>
      </c>
      <c r="CV11" s="3">
        <f>COUNTIF(BV$11:BV$211,"&gt;=" &amp; PL!$C13)</f>
        <v>0</v>
      </c>
      <c r="CW11" s="3">
        <f>COUNTIF(BW$11:BW$211,"&gt;=" &amp; PL!$C13)</f>
        <v>0</v>
      </c>
      <c r="CX11" s="3">
        <f>COUNTIF(BX$11:BX$211,"&gt;=" &amp; PL!$C13)</f>
        <v>0</v>
      </c>
      <c r="CY11" s="3">
        <f>COUNTIF(BY$11:BY$211,"&gt;=" &amp; PL!$C13)</f>
        <v>0</v>
      </c>
      <c r="CZ11" s="3">
        <f>COUNTIF(BZ$11:BZ$211,"&gt;=" &amp; PL!$C13)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PL!$C14)-AP11</f>
        <v>0</v>
      </c>
      <c r="AQ12" s="14">
        <f>COUNTIF(AC$11:AC$211,"&gt;=" &amp; PL!$C14)-AQ11</f>
        <v>5</v>
      </c>
      <c r="AR12" s="14">
        <f>COUNTIF(AD$11:AD$211,"&gt;=" &amp; PL!$C14)-AR11</f>
        <v>0</v>
      </c>
      <c r="AS12" s="14">
        <f>COUNTIF(AE$11:AE$211,"&gt;=" &amp; PL!$C14)-AS11</f>
        <v>0</v>
      </c>
      <c r="AT12" s="14">
        <f>COUNTIF(AF$11:AF$211,"&gt;=" &amp; PL!$C14)-AT11</f>
        <v>0</v>
      </c>
      <c r="AU12" s="14">
        <f>COUNTIF(AG$11:AG$211,"&gt;=" &amp; PL!$C14)-AU11</f>
        <v>0</v>
      </c>
      <c r="AV12" s="14">
        <f>COUNTIF(AH$11:AH$211,"&gt;=" &amp; PL!$C14)-AV11</f>
        <v>0</v>
      </c>
      <c r="AW12" s="14">
        <f>COUNTIF(AI$11:AI$211,"&gt;=" &amp; PL!$C14)-AW11</f>
        <v>0</v>
      </c>
      <c r="AX12" s="14">
        <f>COUNTIF(AJ$11:AJ$211,"&gt;=" &amp; PL!$C14)-AX11</f>
        <v>0</v>
      </c>
      <c r="AY12" s="14">
        <f>COUNTIF(AK$11:AK$211,"&gt;=" &amp; PL!$C14)-AY11</f>
        <v>0</v>
      </c>
      <c r="AZ12" s="14">
        <f>COUNTIF(AL$11:AL$211,"&gt;=" &amp; PL!$C14)-AZ11</f>
        <v>0</v>
      </c>
      <c r="BA12" s="14">
        <f>COUNTIF(AM$11:AM$211,"&gt;=" &amp; PL!$C14)-BA11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PL!$C14)-CC11</f>
        <v>5</v>
      </c>
      <c r="CD12" s="14">
        <f>COUNTIF(BD$11:BD$211,"&gt;=" &amp; PL!$C14)-CD11</f>
        <v>0</v>
      </c>
      <c r="CE12" s="14">
        <f>COUNTIF(BE$11:BE$211,"&gt;=" &amp; PL!$C14)-CE11</f>
        <v>0</v>
      </c>
      <c r="CF12" s="14">
        <f>COUNTIF(BF$11:BF$211,"&gt;=" &amp; PL!$C14)-CF11</f>
        <v>0</v>
      </c>
      <c r="CG12" s="14">
        <f>COUNTIF(BG$11:BG$211,"&gt;=" &amp; PL!$C14)-CG11</f>
        <v>0</v>
      </c>
      <c r="CH12" s="14">
        <f>COUNTIF(BH$11:BH$211,"&gt;=" &amp; PL!$C14)-CH11</f>
        <v>0</v>
      </c>
      <c r="CI12" s="14">
        <f>COUNTIF(BI$11:BI$211,"&gt;=" &amp; PL!$C14)-CI11</f>
        <v>0</v>
      </c>
      <c r="CJ12" s="14">
        <f>COUNTIF(BJ$11:BJ$211,"&gt;=" &amp; PL!$C14)-CJ11</f>
        <v>0</v>
      </c>
      <c r="CK12" s="14">
        <f>COUNTIF(BK$11:BK$211,"&gt;=" &amp; PL!$C14)-CK11</f>
        <v>0</v>
      </c>
      <c r="CL12" s="14">
        <f>COUNTIF(BL$11:BL$211,"&gt;=" &amp; PL!$C14)-CL11</f>
        <v>0</v>
      </c>
      <c r="CM12" s="14">
        <f>COUNTIF(BM$11:BM$211,"&gt;=" &amp; PL!$C14)-CM11</f>
        <v>0</v>
      </c>
      <c r="CN12" s="14">
        <f>COUNTIF(BN$11:BN$211,"&gt;=" &amp; PL!$C14)-CN11</f>
        <v>0</v>
      </c>
      <c r="CO12" s="14">
        <f>COUNTIF(BO$11:BO$211,"&gt;=" &amp; PL!$C14)-CO11</f>
        <v>0</v>
      </c>
      <c r="CP12" s="14">
        <f>COUNTIF(BP$11:BP$211,"&gt;=" &amp; PL!$C14)-CP11</f>
        <v>0</v>
      </c>
      <c r="CQ12" s="14">
        <f>COUNTIF(BQ$11:BQ$211,"&gt;=" &amp; PL!$C14)-CQ11</f>
        <v>0</v>
      </c>
      <c r="CR12" s="14">
        <f>COUNTIF(BR$11:BR$211,"&gt;=" &amp; PL!$C14)-CR11</f>
        <v>0</v>
      </c>
      <c r="CS12" s="14">
        <f>COUNTIF(BS$11:BS$211,"&gt;=" &amp; PL!$C14)-CS11</f>
        <v>0</v>
      </c>
      <c r="CT12" s="14">
        <f>COUNTIF(BT$11:BT$211,"&gt;=" &amp; PL!$C14)-CT11</f>
        <v>0</v>
      </c>
      <c r="CU12" s="14">
        <f>COUNTIF(BU$11:BU$211,"&gt;=" &amp; PL!$C14)-CU11</f>
        <v>0</v>
      </c>
      <c r="CV12" s="14">
        <f>COUNTIF(BV$11:BV$211,"&gt;=" &amp; PL!$C14)-CV11</f>
        <v>0</v>
      </c>
      <c r="CW12" s="14">
        <f>COUNTIF(BW$11:BW$211,"&gt;=" &amp; PL!$C14)-CW11</f>
        <v>0</v>
      </c>
      <c r="CX12" s="14">
        <f>COUNTIF(BX$11:BX$211,"&gt;=" &amp; PL!$C14)-CX11</f>
        <v>0</v>
      </c>
      <c r="CY12" s="14">
        <f>COUNTIF(BY$11:BY$211,"&gt;=" &amp; PL!$C14)-CY11</f>
        <v>0</v>
      </c>
      <c r="CZ12" s="14">
        <f>COUNTIF(BZ$11:BZ$211,"&gt;=" &amp; PL!$C14)-CZ11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PL!$C15)-SUM(AP11:AP12)</f>
        <v>0</v>
      </c>
      <c r="AQ13" s="14">
        <f>COUNTIF(AC$11:AC$211,"&gt;=" &amp; PL!$C15)-SUM(AQ11:AQ12)</f>
        <v>7</v>
      </c>
      <c r="AR13" s="14">
        <f>COUNTIF(AD$11:AD$211,"&gt;=" &amp; PL!$C15)-SUM(AR11:AR12)</f>
        <v>7</v>
      </c>
      <c r="AS13" s="14">
        <f>COUNTIF(AE$11:AE$211,"&gt;=" &amp; PL!$C15)-SUM(AS11:AS12)</f>
        <v>0</v>
      </c>
      <c r="AT13" s="14">
        <f>COUNTIF(AF$11:AF$211,"&gt;=" &amp; PL!$C15)-SUM(AT11:AT12)</f>
        <v>0</v>
      </c>
      <c r="AU13" s="14">
        <f>COUNTIF(AG$11:AG$211,"&gt;=" &amp; PL!$C15)-SUM(AU11:AU12)</f>
        <v>0</v>
      </c>
      <c r="AV13" s="14">
        <f>COUNTIF(AH$11:AH$211,"&gt;=" &amp; PL!$C15)-SUM(AV11:AV12)</f>
        <v>0</v>
      </c>
      <c r="AW13" s="14">
        <f>COUNTIF(AI$11:AI$211,"&gt;=" &amp; PL!$C15)-SUM(AW11:AW12)</f>
        <v>0</v>
      </c>
      <c r="AX13" s="14">
        <f>COUNTIF(AJ$11:AJ$211,"&gt;=" &amp; PL!$C15)-SUM(AX11:AX12)</f>
        <v>0</v>
      </c>
      <c r="AY13" s="14">
        <f>COUNTIF(AK$11:AK$211,"&gt;=" &amp; PL!$C15)-SUM(AY11:AY12)</f>
        <v>0</v>
      </c>
      <c r="AZ13" s="14">
        <f>COUNTIF(AL$11:AL$211,"&gt;=" &amp; PL!$C15)-SUM(AZ11:AZ12)</f>
        <v>0</v>
      </c>
      <c r="BA13" s="14">
        <f>COUNTIF(AM$11:AM$211,"&gt;=" &amp; PL!$C15)-SUM(BA11:BA12)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PL!$C15)-SUM(CC11:CC12)</f>
        <v>7</v>
      </c>
      <c r="CD13" s="14">
        <f>COUNTIF(BD$11:BD$211,"&gt;=" &amp; PL!$C15)-SUM(CD11:CD12)</f>
        <v>7</v>
      </c>
      <c r="CE13" s="14">
        <f>COUNTIF(BE$11:BE$211,"&gt;=" &amp; PL!$C15)-SUM(CE11:CE12)</f>
        <v>0</v>
      </c>
      <c r="CF13" s="14">
        <f>COUNTIF(BF$11:BF$211,"&gt;=" &amp; PL!$C15)-SUM(CF11:CF12)</f>
        <v>0</v>
      </c>
      <c r="CG13" s="14">
        <f>COUNTIF(BG$11:BG$211,"&gt;=" &amp; PL!$C15)-SUM(CG11:CG12)</f>
        <v>0</v>
      </c>
      <c r="CH13" s="14">
        <f>COUNTIF(BH$11:BH$211,"&gt;=" &amp; PL!$C15)-SUM(CH11:CH12)</f>
        <v>0</v>
      </c>
      <c r="CI13" s="14">
        <f>COUNTIF(BI$11:BI$211,"&gt;=" &amp; PL!$C15)-SUM(CI11:CI12)</f>
        <v>0</v>
      </c>
      <c r="CJ13" s="14">
        <f>COUNTIF(BJ$11:BJ$211,"&gt;=" &amp; PL!$C15)-SUM(CJ11:CJ12)</f>
        <v>0</v>
      </c>
      <c r="CK13" s="14">
        <f>COUNTIF(BK$11:BK$211,"&gt;=" &amp; PL!$C15)-SUM(CK11:CK12)</f>
        <v>0</v>
      </c>
      <c r="CL13" s="14">
        <f>COUNTIF(BL$11:BL$211,"&gt;=" &amp; PL!$C15)-SUM(CL11:CL12)</f>
        <v>0</v>
      </c>
      <c r="CM13" s="14">
        <f>COUNTIF(BM$11:BM$211,"&gt;=" &amp; PL!$C15)-SUM(CM11:CM12)</f>
        <v>0</v>
      </c>
      <c r="CN13" s="14">
        <f>COUNTIF(BN$11:BN$211,"&gt;=" &amp; PL!$C15)-SUM(CN11:CN12)</f>
        <v>0</v>
      </c>
      <c r="CO13" s="14">
        <f>COUNTIF(BO$11:BO$211,"&gt;=" &amp; PL!$C15)-SUM(CO11:CO12)</f>
        <v>0</v>
      </c>
      <c r="CP13" s="14">
        <f>COUNTIF(BP$11:BP$211,"&gt;=" &amp; PL!$C15)-SUM(CP11:CP12)</f>
        <v>0</v>
      </c>
      <c r="CQ13" s="14">
        <f>COUNTIF(BQ$11:BQ$211,"&gt;=" &amp; PL!$C15)-SUM(CQ11:CQ12)</f>
        <v>0</v>
      </c>
      <c r="CR13" s="14">
        <f>COUNTIF(BR$11:BR$211,"&gt;=" &amp; PL!$C15)-SUM(CR11:CR12)</f>
        <v>0</v>
      </c>
      <c r="CS13" s="14">
        <f>COUNTIF(BS$11:BS$211,"&gt;=" &amp; PL!$C15)-SUM(CS11:CS12)</f>
        <v>0</v>
      </c>
      <c r="CT13" s="14">
        <f>COUNTIF(BT$11:BT$211,"&gt;=" &amp; PL!$C15)-SUM(CT11:CT12)</f>
        <v>0</v>
      </c>
      <c r="CU13" s="14">
        <f>COUNTIF(BU$11:BU$211,"&gt;=" &amp; PL!$C15)-SUM(CU11:CU12)</f>
        <v>0</v>
      </c>
      <c r="CV13" s="14">
        <f>COUNTIF(BV$11:BV$211,"&gt;=" &amp; PL!$C15)-SUM(CV11:CV12)</f>
        <v>0</v>
      </c>
      <c r="CW13" s="14">
        <f>COUNTIF(BW$11:BW$211,"&gt;=" &amp; PL!$C15)-SUM(CW11:CW12)</f>
        <v>0</v>
      </c>
      <c r="CX13" s="14">
        <f>COUNTIF(BX$11:BX$211,"&gt;=" &amp; PL!$C15)-SUM(CX11:CX12)</f>
        <v>0</v>
      </c>
      <c r="CY13" s="14">
        <f>COUNTIF(BY$11:BY$211,"&gt;=" &amp; PL!$C15)-SUM(CY11:CY12)</f>
        <v>0</v>
      </c>
      <c r="CZ13" s="14">
        <f>COUNTIF(BZ$11:BZ$211,"&gt;=" &amp; PL!$C15)-SUM(CZ11:CZ12)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PL!$C16)-SUM(AP11:AP13)</f>
        <v>0</v>
      </c>
      <c r="AQ14" s="14">
        <f>COUNTIF(AC$11:AC$211,"&gt;=" &amp; PL!$C16)-SUM(AQ11:AQ13)</f>
        <v>7</v>
      </c>
      <c r="AR14" s="14">
        <f>COUNTIF(AD$11:AD$211,"&gt;=" &amp; PL!$C16)-SUM(AR11:AR13)</f>
        <v>6</v>
      </c>
      <c r="AS14" s="14">
        <f>COUNTIF(AE$11:AE$211,"&gt;=" &amp; PL!$C16)-SUM(AS11:AS13)</f>
        <v>0</v>
      </c>
      <c r="AT14" s="14">
        <f>COUNTIF(AF$11:AF$211,"&gt;=" &amp; PL!$C16)-SUM(AT11:AT13)</f>
        <v>0</v>
      </c>
      <c r="AU14" s="14">
        <f>COUNTIF(AG$11:AG$211,"&gt;=" &amp; PL!$C16)-SUM(AU11:AU13)</f>
        <v>0</v>
      </c>
      <c r="AV14" s="14">
        <f>COUNTIF(AH$11:AH$211,"&gt;=" &amp; PL!$C16)-SUM(AV11:AV13)</f>
        <v>0</v>
      </c>
      <c r="AW14" s="14">
        <f>COUNTIF(AI$11:AI$211,"&gt;=" &amp; PL!$C16)-SUM(AW11:AW13)</f>
        <v>0</v>
      </c>
      <c r="AX14" s="14">
        <f>COUNTIF(AJ$11:AJ$211,"&gt;=" &amp; PL!$C16)-SUM(AX11:AX13)</f>
        <v>0</v>
      </c>
      <c r="AY14" s="14">
        <f>COUNTIF(AK$11:AK$211,"&gt;=" &amp; PL!$C16)-SUM(AY11:AY13)</f>
        <v>0</v>
      </c>
      <c r="AZ14" s="14">
        <f>COUNTIF(AL$11:AL$211,"&gt;=" &amp; PL!$C16)-SUM(AZ11:AZ13)</f>
        <v>0</v>
      </c>
      <c r="BA14" s="14">
        <f>COUNTIF(AM$11:AM$211,"&gt;=" &amp; PL!$C16)-SUM(BA11:BA13)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PL!$C16)-SUM(CC11:CC13)</f>
        <v>7</v>
      </c>
      <c r="CD14" s="14">
        <f>COUNTIF(BD$11:BD$211,"&gt;=" &amp; PL!$C16)-SUM(CD11:CD13)</f>
        <v>6</v>
      </c>
      <c r="CE14" s="14">
        <f>COUNTIF(BE$11:BE$211,"&gt;=" &amp; PL!$C16)-SUM(CE11:CE13)</f>
        <v>0</v>
      </c>
      <c r="CF14" s="14">
        <f>COUNTIF(BF$11:BF$211,"&gt;=" &amp; PL!$C16)-SUM(CF11:CF13)</f>
        <v>0</v>
      </c>
      <c r="CG14" s="14">
        <f>COUNTIF(BG$11:BG$211,"&gt;=" &amp; PL!$C16)-SUM(CG11:CG13)</f>
        <v>0</v>
      </c>
      <c r="CH14" s="14">
        <f>COUNTIF(BH$11:BH$211,"&gt;=" &amp; PL!$C16)-SUM(CH11:CH13)</f>
        <v>0</v>
      </c>
      <c r="CI14" s="14">
        <f>COUNTIF(BI$11:BI$211,"&gt;=" &amp; PL!$C16)-SUM(CI11:CI13)</f>
        <v>0</v>
      </c>
      <c r="CJ14" s="14">
        <f>COUNTIF(BJ$11:BJ$211,"&gt;=" &amp; PL!$C16)-SUM(CJ11:CJ13)</f>
        <v>0</v>
      </c>
      <c r="CK14" s="14">
        <f>COUNTIF(BK$11:BK$211,"&gt;=" &amp; PL!$C16)-SUM(CK11:CK13)</f>
        <v>0</v>
      </c>
      <c r="CL14" s="14">
        <f>COUNTIF(BL$11:BL$211,"&gt;=" &amp; PL!$C16)-SUM(CL11:CL13)</f>
        <v>0</v>
      </c>
      <c r="CM14" s="14">
        <f>COUNTIF(BM$11:BM$211,"&gt;=" &amp; PL!$C16)-SUM(CM11:CM13)</f>
        <v>0</v>
      </c>
      <c r="CN14" s="14">
        <f>COUNTIF(BN$11:BN$211,"&gt;=" &amp; PL!$C16)-SUM(CN11:CN13)</f>
        <v>0</v>
      </c>
      <c r="CO14" s="14">
        <f>COUNTIF(BO$11:BO$211,"&gt;=" &amp; PL!$C16)-SUM(CO11:CO13)</f>
        <v>0</v>
      </c>
      <c r="CP14" s="14">
        <f>COUNTIF(BP$11:BP$211,"&gt;=" &amp; PL!$C16)-SUM(CP11:CP13)</f>
        <v>0</v>
      </c>
      <c r="CQ14" s="14">
        <f>COUNTIF(BQ$11:BQ$211,"&gt;=" &amp; PL!$C16)-SUM(CQ11:CQ13)</f>
        <v>0</v>
      </c>
      <c r="CR14" s="14">
        <f>COUNTIF(BR$11:BR$211,"&gt;=" &amp; PL!$C16)-SUM(CR11:CR13)</f>
        <v>0</v>
      </c>
      <c r="CS14" s="14">
        <f>COUNTIF(BS$11:BS$211,"&gt;=" &amp; PL!$C16)-SUM(CS11:CS13)</f>
        <v>0</v>
      </c>
      <c r="CT14" s="14">
        <f>COUNTIF(BT$11:BT$211,"&gt;=" &amp; PL!$C16)-SUM(CT11:CT13)</f>
        <v>0</v>
      </c>
      <c r="CU14" s="14">
        <f>COUNTIF(BU$11:BU$211,"&gt;=" &amp; PL!$C16)-SUM(CU11:CU13)</f>
        <v>0</v>
      </c>
      <c r="CV14" s="14">
        <f>COUNTIF(BV$11:BV$211,"&gt;=" &amp; PL!$C16)-SUM(CV11:CV13)</f>
        <v>0</v>
      </c>
      <c r="CW14" s="14">
        <f>COUNTIF(BW$11:BW$211,"&gt;=" &amp; PL!$C16)-SUM(CW11:CW13)</f>
        <v>0</v>
      </c>
      <c r="CX14" s="14">
        <f>COUNTIF(BX$11:BX$211,"&gt;=" &amp; PL!$C16)-SUM(CX11:CX13)</f>
        <v>0</v>
      </c>
      <c r="CY14" s="14">
        <f>COUNTIF(BY$11:BY$211,"&gt;=" &amp; PL!$C16)-SUM(CY11:CY13)</f>
        <v>0</v>
      </c>
      <c r="CZ14" s="14">
        <f>COUNTIF(BZ$11:BZ$211,"&gt;=" &amp; PL!$C16)-SUM(CZ11:CZ13)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PL!$C17)-SUM(AP11:AP14)</f>
        <v>0</v>
      </c>
      <c r="AQ15" s="14">
        <f>COUNTIF(AC$11:AC$211,"&gt;" &amp; PL!$C17)-SUM(AQ11:AQ14)</f>
        <v>17</v>
      </c>
      <c r="AR15" s="14">
        <f>COUNTIF(AD$11:AD$211,"&gt;" &amp; PL!$C17)-SUM(AR11:AR14)</f>
        <v>28</v>
      </c>
      <c r="AS15" s="14">
        <f>COUNTIF(AE$11:AE$211,"&gt;" &amp; PL!$C17)-SUM(AS11:AS14)</f>
        <v>0</v>
      </c>
      <c r="AT15" s="14">
        <f>COUNTIF(AF$11:AF$211,"&gt;" &amp; PL!$C17)-SUM(AT11:AT14)</f>
        <v>0</v>
      </c>
      <c r="AU15" s="14">
        <f>COUNTIF(AG$11:AG$211,"&gt;" &amp; PL!$C17)-SUM(AU11:AU14)</f>
        <v>0</v>
      </c>
      <c r="AV15" s="14">
        <f>COUNTIF(AH$11:AH$211,"&gt;" &amp; PL!$C17)-SUM(AV11:AV14)</f>
        <v>0</v>
      </c>
      <c r="AW15" s="14">
        <f>COUNTIF(AI$11:AI$211,"&gt;" &amp; PL!$C17)-SUM(AW11:AW14)</f>
        <v>0</v>
      </c>
      <c r="AX15" s="14">
        <f>COUNTIF(AJ$11:AJ$211,"&gt;" &amp; PL!$C17)-SUM(AX11:AX14)</f>
        <v>0</v>
      </c>
      <c r="AY15" s="14">
        <f>COUNTIF(AK$11:AK$211,"&gt;" &amp; PL!$C17)-SUM(AY11:AY14)</f>
        <v>0</v>
      </c>
      <c r="AZ15" s="14">
        <f>COUNTIF(AL$11:AL$211,"&gt;" &amp; PL!$C17)-SUM(AZ11:AZ14)</f>
        <v>0</v>
      </c>
      <c r="BA15" s="14">
        <f>COUNTIF(AM$11:AM$211,"&gt;" &amp; PL!$C17)-SUM(BA11:BA14)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PL!$C17)-SUM(CC11:CC14)</f>
        <v>17</v>
      </c>
      <c r="CD15" s="14">
        <f>COUNTIF(BD$11:BD$211,"&gt;" &amp; PL!$C17)-SUM(CD11:CD14)</f>
        <v>28</v>
      </c>
      <c r="CE15" s="14">
        <f>COUNTIF(BE$11:BE$211,"&gt;" &amp; PL!$C17)-SUM(CE11:CE14)</f>
        <v>0</v>
      </c>
      <c r="CF15" s="14">
        <f>COUNTIF(BF$11:BF$211,"&gt;" &amp; PL!$C17)-SUM(CF11:CF14)</f>
        <v>0</v>
      </c>
      <c r="CG15" s="14">
        <f>COUNTIF(BG$11:BG$211,"&gt;" &amp; PL!$C17)-SUM(CG11:CG14)</f>
        <v>0</v>
      </c>
      <c r="CH15" s="14">
        <f>COUNTIF(BH$11:BH$211,"&gt;" &amp; PL!$C17)-SUM(CH11:CH14)</f>
        <v>0</v>
      </c>
      <c r="CI15" s="14">
        <f>COUNTIF(BI$11:BI$211,"&gt;" &amp; PL!$C17)-SUM(CI11:CI14)</f>
        <v>0</v>
      </c>
      <c r="CJ15" s="14">
        <f>COUNTIF(BJ$11:BJ$211,"&gt;" &amp; PL!$C17)-SUM(CJ11:CJ14)</f>
        <v>0</v>
      </c>
      <c r="CK15" s="14">
        <f>COUNTIF(BK$11:BK$211,"&gt;" &amp; PL!$C17)-SUM(CK11:CK14)</f>
        <v>0</v>
      </c>
      <c r="CL15" s="14">
        <f>COUNTIF(BL$11:BL$211,"&gt;" &amp; PL!$C17)-SUM(CL11:CL14)</f>
        <v>0</v>
      </c>
      <c r="CM15" s="14">
        <f>COUNTIF(BM$11:BM$211,"&gt;" &amp; PL!$C17)-SUM(CM11:CM14)</f>
        <v>0</v>
      </c>
      <c r="CN15" s="14">
        <f>COUNTIF(BN$11:BN$211,"&gt;" &amp; PL!$C17)-SUM(CN11:CN14)</f>
        <v>0</v>
      </c>
      <c r="CO15" s="14">
        <f>COUNTIF(BO$11:BO$211,"&gt;" &amp; PL!$C17)-SUM(CO11:CO14)</f>
        <v>0</v>
      </c>
      <c r="CP15" s="14">
        <f>COUNTIF(BP$11:BP$211,"&gt;" &amp; PL!$C17)-SUM(CP11:CP14)</f>
        <v>0</v>
      </c>
      <c r="CQ15" s="14">
        <f>COUNTIF(BQ$11:BQ$211,"&gt;" &amp; PL!$C17)-SUM(CQ11:CQ14)</f>
        <v>0</v>
      </c>
      <c r="CR15" s="14">
        <f>COUNTIF(BR$11:BR$211,"&gt;" &amp; PL!$C17)-SUM(CR11:CR14)</f>
        <v>0</v>
      </c>
      <c r="CS15" s="14">
        <f>COUNTIF(BS$11:BS$211,"&gt;" &amp; PL!$C17)-SUM(CS11:CS14)</f>
        <v>0</v>
      </c>
      <c r="CT15" s="14">
        <f>COUNTIF(BT$11:BT$211,"&gt;" &amp; PL!$C17)-SUM(CT11:CT14)</f>
        <v>0</v>
      </c>
      <c r="CU15" s="14">
        <f>COUNTIF(BU$11:BU$211,"&gt;" &amp; PL!$C17)-SUM(CU11:CU14)</f>
        <v>0</v>
      </c>
      <c r="CV15" s="14">
        <f>COUNTIF(BV$11:BV$211,"&gt;" &amp; PL!$C17)-SUM(CV11:CV14)</f>
        <v>0</v>
      </c>
      <c r="CW15" s="14">
        <f>COUNTIF(BW$11:BW$211,"&gt;" &amp; PL!$C17)-SUM(CW11:CW14)</f>
        <v>0</v>
      </c>
      <c r="CX15" s="14">
        <f>COUNTIF(BX$11:BX$211,"&gt;" &amp; PL!$C17)-SUM(CX11:CX14)</f>
        <v>0</v>
      </c>
      <c r="CY15" s="14">
        <f>COUNTIF(BY$11:BY$211,"&gt;" &amp; PL!$C17)-SUM(CY11:CY14)</f>
        <v>0</v>
      </c>
      <c r="CZ15" s="14">
        <f>COUNTIF(BZ$11:BZ$211,"&gt;" &amp; PL!$C17)-SUM(CZ11:CZ14)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PL!$H13)</f>
        <v>0</v>
      </c>
      <c r="AQ11" s="3">
        <f>COUNTIF(AC$11:AC$211,"&gt;=" &amp; PL!$H13)</f>
        <v>22</v>
      </c>
      <c r="AR11" s="3">
        <f>COUNTIF(AD$11:AD$211,"&gt;=" &amp; PL!$H13)</f>
        <v>14</v>
      </c>
      <c r="AS11" s="3">
        <f>COUNTIF(AE$11:AE$211,"&gt;=" &amp; PL!$H13)</f>
        <v>17</v>
      </c>
      <c r="AT11" s="3">
        <f>COUNTIF(AF$11:AF$211,"&gt;=" &amp; PL!$H13)</f>
        <v>0</v>
      </c>
      <c r="AU11" s="3">
        <f>COUNTIF(AG$11:AG$211,"&gt;=" &amp; PL!$H13)</f>
        <v>0</v>
      </c>
      <c r="AV11" s="3">
        <f>COUNTIF(AH$11:AH$211,"&gt;=" &amp; PL!$H13)</f>
        <v>0</v>
      </c>
      <c r="AW11" s="3">
        <f>COUNTIF(AI$11:AI$211,"&gt;=" &amp; PL!$H13)</f>
        <v>0</v>
      </c>
      <c r="AX11" s="3">
        <f>COUNTIF(AJ$11:AJ$211,"&gt;=" &amp; PL!$H13)</f>
        <v>0</v>
      </c>
      <c r="AY11" s="3">
        <f>COUNTIF(AK$11:AK$211,"&gt;=" &amp; PL!$H13)</f>
        <v>0</v>
      </c>
      <c r="AZ11" s="3">
        <f>COUNTIF(AL$11:AL$211,"&gt;=" &amp; PL!$H13)</f>
        <v>0</v>
      </c>
      <c r="BA11" s="3">
        <f>COUNTIF(AM$11:AM$211,"&gt;=" &amp; PL!$H13)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14">
        <f>COUNTIF(BC$11:BC$211,"&gt;=" &amp; PL!$H13)</f>
        <v>22</v>
      </c>
      <c r="CD11" s="14">
        <f>COUNTIF(BD$11:BD$211,"&gt;=" &amp; PL!$H13)</f>
        <v>16</v>
      </c>
      <c r="CE11" s="14">
        <f>COUNTIF(BE$11:BE$211,"&gt;=" &amp; PL!$H13)</f>
        <v>21</v>
      </c>
      <c r="CF11" s="14">
        <f>COUNTIF(BF$11:BF$211,"&gt;=" &amp; PL!$H13)</f>
        <v>17</v>
      </c>
      <c r="CG11" s="14">
        <f>COUNTIF(BG$11:BG$211,"&gt;=" &amp; PL!$H13)</f>
        <v>0</v>
      </c>
      <c r="CH11" s="14">
        <f>COUNTIF(BH$11:BH$211,"&gt;=" &amp; PL!$H13)</f>
        <v>0</v>
      </c>
      <c r="CI11" s="14">
        <f>COUNTIF(BI$11:BI$211,"&gt;=" &amp; PL!$H13)</f>
        <v>0</v>
      </c>
      <c r="CJ11" s="14">
        <f>COUNTIF(BJ$11:BJ$211,"&gt;=" &amp; PL!$H13)</f>
        <v>0</v>
      </c>
      <c r="CK11" s="14">
        <f>COUNTIF(BK$11:BK$211,"&gt;=" &amp; PL!$H13)</f>
        <v>0</v>
      </c>
      <c r="CL11" s="14">
        <f>COUNTIF(BL$11:BL$211,"&gt;=" &amp; PL!$H13)</f>
        <v>0</v>
      </c>
      <c r="CM11" s="14">
        <f>COUNTIF(BM$11:BM$211,"&gt;=" &amp; PL!$H13)</f>
        <v>0</v>
      </c>
      <c r="CN11" s="14">
        <f>COUNTIF(BN$11:BN$211,"&gt;=" &amp; PL!$H13)</f>
        <v>0</v>
      </c>
      <c r="CO11" s="14">
        <f>COUNTIF(BO$11:BO$211,"&gt;=" &amp; PL!$H13)</f>
        <v>0</v>
      </c>
      <c r="CP11" s="14">
        <f>COUNTIF(BP$11:BP$211,"&gt;=" &amp; PL!$H13)</f>
        <v>0</v>
      </c>
      <c r="CQ11" s="14">
        <f>COUNTIF(BQ$11:BQ$211,"&gt;=" &amp; PL!$H13)</f>
        <v>0</v>
      </c>
      <c r="CR11" s="14">
        <f>COUNTIF(BR$11:BR$211,"&gt;=" &amp; PL!$H13)</f>
        <v>0</v>
      </c>
      <c r="CS11" s="14">
        <f>COUNTIF(BS$11:BS$211,"&gt;=" &amp; PL!$H13)</f>
        <v>0</v>
      </c>
      <c r="CT11" s="14">
        <f>COUNTIF(BT$11:BT$211,"&gt;=" &amp; PL!$H13)</f>
        <v>0</v>
      </c>
      <c r="CU11" s="14">
        <f>COUNTIF(BU$11:BU$211,"&gt;=" &amp; PL!$H13)</f>
        <v>0</v>
      </c>
      <c r="CV11" s="14">
        <f>COUNTIF(BV$11:BV$211,"&gt;=" &amp; PL!$H13)</f>
        <v>0</v>
      </c>
      <c r="CW11" s="14">
        <f>COUNTIF(BW$11:BW$211,"&gt;=" &amp; PL!$H13)</f>
        <v>0</v>
      </c>
      <c r="CX11" s="14">
        <f>COUNTIF(BX$11:BX$211,"&gt;=" &amp; PL!$H13)</f>
        <v>0</v>
      </c>
      <c r="CY11" s="14">
        <f>COUNTIF(BY$11:BY$211,"&gt;=" &amp; PL!$H13)</f>
        <v>0</v>
      </c>
      <c r="CZ11" s="14">
        <f>COUNTIF(BZ$11:BZ$211,"&gt;=" &amp; PL!$H13)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PL!$H14)-AP11</f>
        <v>0</v>
      </c>
      <c r="AQ12" s="14">
        <f>COUNTIF(AC$11:AC$211,"&gt;=" &amp; PL!$H14)-AQ11</f>
        <v>5</v>
      </c>
      <c r="AR12" s="14">
        <f>COUNTIF(AD$11:AD$211,"&gt;=" &amp; PL!$H14)-AR11</f>
        <v>7</v>
      </c>
      <c r="AS12" s="14">
        <f>COUNTIF(AE$11:AE$211,"&gt;=" &amp; PL!$H14)-AS11</f>
        <v>11</v>
      </c>
      <c r="AT12" s="14">
        <f>COUNTIF(AF$11:AF$211,"&gt;=" &amp; PL!$H14)-AT11</f>
        <v>0</v>
      </c>
      <c r="AU12" s="14">
        <f>COUNTIF(AG$11:AG$211,"&gt;=" &amp; PL!$H14)-AU11</f>
        <v>0</v>
      </c>
      <c r="AV12" s="14">
        <f>COUNTIF(AH$11:AH$211,"&gt;=" &amp; PL!$H14)-AV11</f>
        <v>0</v>
      </c>
      <c r="AW12" s="14">
        <f>COUNTIF(AI$11:AI$211,"&gt;=" &amp; PL!$H14)-AW11</f>
        <v>0</v>
      </c>
      <c r="AX12" s="14">
        <f>COUNTIF(AJ$11:AJ$211,"&gt;=" &amp; PL!$H14)-AX11</f>
        <v>0</v>
      </c>
      <c r="AY12" s="14">
        <f>COUNTIF(AK$11:AK$211,"&gt;=" &amp; PL!$H14)-AY11</f>
        <v>0</v>
      </c>
      <c r="AZ12" s="14">
        <f>COUNTIF(AL$11:AL$211,"&gt;=" &amp; PL!$H14)-AZ11</f>
        <v>0</v>
      </c>
      <c r="BA12" s="14">
        <f>COUNTIF(AM$11:AM$211,"&gt;=" &amp; PL!$H14)-BA11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PL!$H14)-CC11</f>
        <v>5</v>
      </c>
      <c r="CD12" s="14">
        <f>COUNTIF(BD$11:BD$211,"&gt;=" &amp; PL!$H14)-CD11</f>
        <v>3</v>
      </c>
      <c r="CE12" s="14">
        <f>COUNTIF(BE$11:BE$211,"&gt;=" &amp; PL!$H14)-CE11</f>
        <v>4</v>
      </c>
      <c r="CF12" s="14">
        <f>COUNTIF(BF$11:BF$211,"&gt;=" &amp; PL!$H14)-CF11</f>
        <v>11</v>
      </c>
      <c r="CG12" s="14">
        <f>COUNTIF(BG$11:BG$211,"&gt;=" &amp; PL!$H14)-CG11</f>
        <v>0</v>
      </c>
      <c r="CH12" s="14">
        <f>COUNTIF(BH$11:BH$211,"&gt;=" &amp; PL!$H14)-CH11</f>
        <v>0</v>
      </c>
      <c r="CI12" s="14">
        <f>COUNTIF(BI$11:BI$211,"&gt;=" &amp; PL!$H14)-CI11</f>
        <v>0</v>
      </c>
      <c r="CJ12" s="14">
        <f>COUNTIF(BJ$11:BJ$211,"&gt;=" &amp; PL!$H14)-CJ11</f>
        <v>0</v>
      </c>
      <c r="CK12" s="14">
        <f>COUNTIF(BK$11:BK$211,"&gt;=" &amp; PL!$H14)-CK11</f>
        <v>0</v>
      </c>
      <c r="CL12" s="14">
        <f>COUNTIF(BL$11:BL$211,"&gt;=" &amp; PL!$H14)-CL11</f>
        <v>0</v>
      </c>
      <c r="CM12" s="14">
        <f>COUNTIF(BM$11:BM$211,"&gt;=" &amp; PL!$H14)-CM11</f>
        <v>0</v>
      </c>
      <c r="CN12" s="14">
        <f>COUNTIF(BN$11:BN$211,"&gt;=" &amp; PL!$H14)-CN11</f>
        <v>0</v>
      </c>
      <c r="CO12" s="14">
        <f>COUNTIF(BO$11:BO$211,"&gt;=" &amp; PL!$H14)-CO11</f>
        <v>0</v>
      </c>
      <c r="CP12" s="14">
        <f>COUNTIF(BP$11:BP$211,"&gt;=" &amp; PL!$H14)-CP11</f>
        <v>0</v>
      </c>
      <c r="CQ12" s="14">
        <f>COUNTIF(BQ$11:BQ$211,"&gt;=" &amp; PL!$H14)-CQ11</f>
        <v>0</v>
      </c>
      <c r="CR12" s="14">
        <f>COUNTIF(BR$11:BR$211,"&gt;=" &amp; PL!$H14)-CR11</f>
        <v>0</v>
      </c>
      <c r="CS12" s="14">
        <f>COUNTIF(BS$11:BS$211,"&gt;=" &amp; PL!$H14)-CS11</f>
        <v>0</v>
      </c>
      <c r="CT12" s="14">
        <f>COUNTIF(BT$11:BT$211,"&gt;=" &amp; PL!$H14)-CT11</f>
        <v>0</v>
      </c>
      <c r="CU12" s="14">
        <f>COUNTIF(BU$11:BU$211,"&gt;=" &amp; PL!$H14)-CU11</f>
        <v>0</v>
      </c>
      <c r="CV12" s="14">
        <f>COUNTIF(BV$11:BV$211,"&gt;=" &amp; PL!$H14)-CV11</f>
        <v>0</v>
      </c>
      <c r="CW12" s="14">
        <f>COUNTIF(BW$11:BW$211,"&gt;=" &amp; PL!$H14)-CW11</f>
        <v>0</v>
      </c>
      <c r="CX12" s="14">
        <f>COUNTIF(BX$11:BX$211,"&gt;=" &amp; PL!$H14)-CX11</f>
        <v>0</v>
      </c>
      <c r="CY12" s="14">
        <f>COUNTIF(BY$11:BY$211,"&gt;=" &amp; PL!$H14)-CY11</f>
        <v>0</v>
      </c>
      <c r="CZ12" s="14">
        <f>COUNTIF(BZ$11:BZ$211,"&gt;=" &amp; PL!$H14)-CZ11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PL!$H15)-SUM(AP11:AP12)</f>
        <v>0</v>
      </c>
      <c r="AQ13" s="14">
        <f>COUNTIF(AC$11:AC$211,"&gt;=" &amp; PL!$H15)-SUM(AQ11:AQ12)</f>
        <v>5</v>
      </c>
      <c r="AR13" s="14">
        <f>COUNTIF(AD$11:AD$211,"&gt;=" &amp; PL!$H15)-SUM(AR11:AR12)</f>
        <v>7</v>
      </c>
      <c r="AS13" s="14">
        <f>COUNTIF(AE$11:AE$211,"&gt;=" &amp; PL!$H15)-SUM(AS11:AS12)</f>
        <v>2</v>
      </c>
      <c r="AT13" s="14">
        <f>COUNTIF(AF$11:AF$211,"&gt;=" &amp; PL!$H15)-SUM(AT11:AT12)</f>
        <v>0</v>
      </c>
      <c r="AU13" s="14">
        <f>COUNTIF(AG$11:AG$211,"&gt;=" &amp; PL!$H15)-SUM(AU11:AU12)</f>
        <v>0</v>
      </c>
      <c r="AV13" s="14">
        <f>COUNTIF(AH$11:AH$211,"&gt;=" &amp; PL!$H15)-SUM(AV11:AV12)</f>
        <v>0</v>
      </c>
      <c r="AW13" s="14">
        <f>COUNTIF(AI$11:AI$211,"&gt;=" &amp; PL!$H15)-SUM(AW11:AW12)</f>
        <v>0</v>
      </c>
      <c r="AX13" s="14">
        <f>COUNTIF(AJ$11:AJ$211,"&gt;=" &amp; PL!$H15)-SUM(AX11:AX12)</f>
        <v>0</v>
      </c>
      <c r="AY13" s="14">
        <f>COUNTIF(AK$11:AK$211,"&gt;=" &amp; PL!$H15)-SUM(AY11:AY12)</f>
        <v>0</v>
      </c>
      <c r="AZ13" s="14">
        <f>COUNTIF(AL$11:AL$211,"&gt;=" &amp; PL!$H15)-SUM(AZ11:AZ12)</f>
        <v>0</v>
      </c>
      <c r="BA13" s="14">
        <f>COUNTIF(AM$11:AM$211,"&gt;=" &amp; PL!$H15)-SUM(BA11:BA12)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PL!$H15)-SUM(CC11:CC12)</f>
        <v>5</v>
      </c>
      <c r="CD13" s="14">
        <f>COUNTIF(BD$11:BD$211,"&gt;=" &amp; PL!$H15)-SUM(CD11:CD12)</f>
        <v>2</v>
      </c>
      <c r="CE13" s="14">
        <f>COUNTIF(BE$11:BE$211,"&gt;=" &amp; PL!$H15)-SUM(CE11:CE12)</f>
        <v>6</v>
      </c>
      <c r="CF13" s="14">
        <f>COUNTIF(BF$11:BF$211,"&gt;=" &amp; PL!$H15)-SUM(CF11:CF12)</f>
        <v>2</v>
      </c>
      <c r="CG13" s="14">
        <f>COUNTIF(BG$11:BG$211,"&gt;=" &amp; PL!$H15)-SUM(CG11:CG12)</f>
        <v>0</v>
      </c>
      <c r="CH13" s="14">
        <f>COUNTIF(BH$11:BH$211,"&gt;=" &amp; PL!$H15)-SUM(CH11:CH12)</f>
        <v>0</v>
      </c>
      <c r="CI13" s="14">
        <f>COUNTIF(BI$11:BI$211,"&gt;=" &amp; PL!$H15)-SUM(CI11:CI12)</f>
        <v>0</v>
      </c>
      <c r="CJ13" s="14">
        <f>COUNTIF(BJ$11:BJ$211,"&gt;=" &amp; PL!$H15)-SUM(CJ11:CJ12)</f>
        <v>0</v>
      </c>
      <c r="CK13" s="14">
        <f>COUNTIF(BK$11:BK$211,"&gt;=" &amp; PL!$H15)-SUM(CK11:CK12)</f>
        <v>0</v>
      </c>
      <c r="CL13" s="14">
        <f>COUNTIF(BL$11:BL$211,"&gt;=" &amp; PL!$H15)-SUM(CL11:CL12)</f>
        <v>0</v>
      </c>
      <c r="CM13" s="14">
        <f>COUNTIF(BM$11:BM$211,"&gt;=" &amp; PL!$H15)-SUM(CM11:CM12)</f>
        <v>0</v>
      </c>
      <c r="CN13" s="14">
        <f>COUNTIF(BN$11:BN$211,"&gt;=" &amp; PL!$H15)-SUM(CN11:CN12)</f>
        <v>0</v>
      </c>
      <c r="CO13" s="14">
        <f>COUNTIF(BO$11:BO$211,"&gt;=" &amp; PL!$H15)-SUM(CO11:CO12)</f>
        <v>0</v>
      </c>
      <c r="CP13" s="14">
        <f>COUNTIF(BP$11:BP$211,"&gt;=" &amp; PL!$H15)-SUM(CP11:CP12)</f>
        <v>0</v>
      </c>
      <c r="CQ13" s="14">
        <f>COUNTIF(BQ$11:BQ$211,"&gt;=" &amp; PL!$H15)-SUM(CQ11:CQ12)</f>
        <v>0</v>
      </c>
      <c r="CR13" s="14">
        <f>COUNTIF(BR$11:BR$211,"&gt;=" &amp; PL!$H15)-SUM(CR11:CR12)</f>
        <v>0</v>
      </c>
      <c r="CS13" s="14">
        <f>COUNTIF(BS$11:BS$211,"&gt;=" &amp; PL!$H15)-SUM(CS11:CS12)</f>
        <v>0</v>
      </c>
      <c r="CT13" s="14">
        <f>COUNTIF(BT$11:BT$211,"&gt;=" &amp; PL!$H15)-SUM(CT11:CT12)</f>
        <v>0</v>
      </c>
      <c r="CU13" s="14">
        <f>COUNTIF(BU$11:BU$211,"&gt;=" &amp; PL!$H15)-SUM(CU11:CU12)</f>
        <v>0</v>
      </c>
      <c r="CV13" s="14">
        <f>COUNTIF(BV$11:BV$211,"&gt;=" &amp; PL!$H15)-SUM(CV11:CV12)</f>
        <v>0</v>
      </c>
      <c r="CW13" s="14">
        <f>COUNTIF(BW$11:BW$211,"&gt;=" &amp; PL!$H15)-SUM(CW11:CW12)</f>
        <v>0</v>
      </c>
      <c r="CX13" s="14">
        <f>COUNTIF(BX$11:BX$211,"&gt;=" &amp; PL!$H15)-SUM(CX11:CX12)</f>
        <v>0</v>
      </c>
      <c r="CY13" s="14">
        <f>COUNTIF(BY$11:BY$211,"&gt;=" &amp; PL!$H15)-SUM(CY11:CY12)</f>
        <v>0</v>
      </c>
      <c r="CZ13" s="14">
        <f>COUNTIF(BZ$11:BZ$211,"&gt;=" &amp; PL!$H15)-SUM(CZ11:CZ12)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PL!$H16)-SUM(AP11:AP13)</f>
        <v>0</v>
      </c>
      <c r="AQ14" s="14">
        <f>COUNTIF(AC$11:AC$211,"&gt;=" &amp; PL!$H16)-SUM(AQ11:AQ13)</f>
        <v>3</v>
      </c>
      <c r="AR14" s="14">
        <f>COUNTIF(AD$11:AD$211,"&gt;=" &amp; PL!$H16)-SUM(AR11:AR13)</f>
        <v>4</v>
      </c>
      <c r="AS14" s="14">
        <f>COUNTIF(AE$11:AE$211,"&gt;=" &amp; PL!$H16)-SUM(AS11:AS13)</f>
        <v>9</v>
      </c>
      <c r="AT14" s="14">
        <f>COUNTIF(AF$11:AF$211,"&gt;=" &amp; PL!$H16)-SUM(AT11:AT13)</f>
        <v>0</v>
      </c>
      <c r="AU14" s="14">
        <f>COUNTIF(AG$11:AG$211,"&gt;=" &amp; PL!$H16)-SUM(AU11:AU13)</f>
        <v>0</v>
      </c>
      <c r="AV14" s="14">
        <f>COUNTIF(AH$11:AH$211,"&gt;=" &amp; PL!$H16)-SUM(AV11:AV13)</f>
        <v>0</v>
      </c>
      <c r="AW14" s="14">
        <f>COUNTIF(AI$11:AI$211,"&gt;=" &amp; PL!$H16)-SUM(AW11:AW13)</f>
        <v>0</v>
      </c>
      <c r="AX14" s="14">
        <f>COUNTIF(AJ$11:AJ$211,"&gt;=" &amp; PL!$H16)-SUM(AX11:AX13)</f>
        <v>0</v>
      </c>
      <c r="AY14" s="14">
        <f>COUNTIF(AK$11:AK$211,"&gt;=" &amp; PL!$H16)-SUM(AY11:AY13)</f>
        <v>0</v>
      </c>
      <c r="AZ14" s="14">
        <f>COUNTIF(AL$11:AL$211,"&gt;=" &amp; PL!$H16)-SUM(AZ11:AZ13)</f>
        <v>0</v>
      </c>
      <c r="BA14" s="14">
        <f>COUNTIF(AM$11:AM$211,"&gt;=" &amp; PL!$H16)-SUM(BA11:BA13)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PL!$H16)-SUM(CC11:CC13)</f>
        <v>3</v>
      </c>
      <c r="CD14" s="14">
        <f>COUNTIF(BD$11:BD$211,"&gt;=" &amp; PL!$H16)-SUM(CD11:CD13)</f>
        <v>1</v>
      </c>
      <c r="CE14" s="14">
        <f>COUNTIF(BE$11:BE$211,"&gt;=" &amp; PL!$H16)-SUM(CE11:CE13)</f>
        <v>8</v>
      </c>
      <c r="CF14" s="14">
        <f>COUNTIF(BF$11:BF$211,"&gt;=" &amp; PL!$H16)-SUM(CF11:CF13)</f>
        <v>9</v>
      </c>
      <c r="CG14" s="14">
        <f>COUNTIF(BG$11:BG$211,"&gt;=" &amp; PL!$H16)-SUM(CG11:CG13)</f>
        <v>0</v>
      </c>
      <c r="CH14" s="14">
        <f>COUNTIF(BH$11:BH$211,"&gt;=" &amp; PL!$H16)-SUM(CH11:CH13)</f>
        <v>0</v>
      </c>
      <c r="CI14" s="14">
        <f>COUNTIF(BI$11:BI$211,"&gt;=" &amp; PL!$H16)-SUM(CI11:CI13)</f>
        <v>0</v>
      </c>
      <c r="CJ14" s="14">
        <f>COUNTIF(BJ$11:BJ$211,"&gt;=" &amp; PL!$H16)-SUM(CJ11:CJ13)</f>
        <v>0</v>
      </c>
      <c r="CK14" s="14">
        <f>COUNTIF(BK$11:BK$211,"&gt;=" &amp; PL!$H16)-SUM(CK11:CK13)</f>
        <v>0</v>
      </c>
      <c r="CL14" s="14">
        <f>COUNTIF(BL$11:BL$211,"&gt;=" &amp; PL!$H16)-SUM(CL11:CL13)</f>
        <v>0</v>
      </c>
      <c r="CM14" s="14">
        <f>COUNTIF(BM$11:BM$211,"&gt;=" &amp; PL!$H16)-SUM(CM11:CM13)</f>
        <v>0</v>
      </c>
      <c r="CN14" s="14">
        <f>COUNTIF(BN$11:BN$211,"&gt;=" &amp; PL!$H16)-SUM(CN11:CN13)</f>
        <v>0</v>
      </c>
      <c r="CO14" s="14">
        <f>COUNTIF(BO$11:BO$211,"&gt;=" &amp; PL!$H16)-SUM(CO11:CO13)</f>
        <v>0</v>
      </c>
      <c r="CP14" s="14">
        <f>COUNTIF(BP$11:BP$211,"&gt;=" &amp; PL!$H16)-SUM(CP11:CP13)</f>
        <v>0</v>
      </c>
      <c r="CQ14" s="14">
        <f>COUNTIF(BQ$11:BQ$211,"&gt;=" &amp; PL!$H16)-SUM(CQ11:CQ13)</f>
        <v>0</v>
      </c>
      <c r="CR14" s="14">
        <f>COUNTIF(BR$11:BR$211,"&gt;=" &amp; PL!$H16)-SUM(CR11:CR13)</f>
        <v>0</v>
      </c>
      <c r="CS14" s="14">
        <f>COUNTIF(BS$11:BS$211,"&gt;=" &amp; PL!$H16)-SUM(CS11:CS13)</f>
        <v>0</v>
      </c>
      <c r="CT14" s="14">
        <f>COUNTIF(BT$11:BT$211,"&gt;=" &amp; PL!$H16)-SUM(CT11:CT13)</f>
        <v>0</v>
      </c>
      <c r="CU14" s="14">
        <f>COUNTIF(BU$11:BU$211,"&gt;=" &amp; PL!$H16)-SUM(CU11:CU13)</f>
        <v>0</v>
      </c>
      <c r="CV14" s="14">
        <f>COUNTIF(BV$11:BV$211,"&gt;=" &amp; PL!$H16)-SUM(CV11:CV13)</f>
        <v>0</v>
      </c>
      <c r="CW14" s="14">
        <f>COUNTIF(BW$11:BW$211,"&gt;=" &amp; PL!$H16)-SUM(CW11:CW13)</f>
        <v>0</v>
      </c>
      <c r="CX14" s="14">
        <f>COUNTIF(BX$11:BX$211,"&gt;=" &amp; PL!$H16)-SUM(CX11:CX13)</f>
        <v>0</v>
      </c>
      <c r="CY14" s="14">
        <f>COUNTIF(BY$11:BY$211,"&gt;=" &amp; PL!$H16)-SUM(CY11:CY13)</f>
        <v>0</v>
      </c>
      <c r="CZ14" s="14">
        <f>COUNTIF(BZ$11:BZ$211,"&gt;=" &amp; PL!$H16)-SUM(CZ11:CZ13)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PL!$H17)-SUM(AP11:AP14)</f>
        <v>0</v>
      </c>
      <c r="AQ15" s="14">
        <f>COUNTIF(AC$11:AC$211,"&gt;" &amp; PL!$H17)-SUM(AQ11:AQ14)</f>
        <v>7</v>
      </c>
      <c r="AR15" s="14">
        <f>COUNTIF(AD$11:AD$211,"&gt;" &amp; PL!$H17)-SUM(AR11:AR14)</f>
        <v>12</v>
      </c>
      <c r="AS15" s="14">
        <f>COUNTIF(AE$11:AE$211,"&gt;" &amp; PL!$H17)-SUM(AS11:AS14)</f>
        <v>5</v>
      </c>
      <c r="AT15" s="14">
        <f>COUNTIF(AF$11:AF$211,"&gt;" &amp; PL!$H17)-SUM(AT11:AT14)</f>
        <v>0</v>
      </c>
      <c r="AU15" s="14">
        <f>COUNTIF(AG$11:AG$211,"&gt;" &amp; PL!$H17)-SUM(AU11:AU14)</f>
        <v>0</v>
      </c>
      <c r="AV15" s="14">
        <f>COUNTIF(AH$11:AH$211,"&gt;" &amp; PL!$H17)-SUM(AV11:AV14)</f>
        <v>0</v>
      </c>
      <c r="AW15" s="14">
        <f>COUNTIF(AI$11:AI$211,"&gt;" &amp; PL!$H17)-SUM(AW11:AW14)</f>
        <v>0</v>
      </c>
      <c r="AX15" s="14">
        <f>COUNTIF(AJ$11:AJ$211,"&gt;" &amp; PL!$H17)-SUM(AX11:AX14)</f>
        <v>0</v>
      </c>
      <c r="AY15" s="14">
        <f>COUNTIF(AK$11:AK$211,"&gt;" &amp; PL!$H17)-SUM(AY11:AY14)</f>
        <v>0</v>
      </c>
      <c r="AZ15" s="14">
        <f>COUNTIF(AL$11:AL$211,"&gt;" &amp; PL!$H17)-SUM(AZ11:AZ14)</f>
        <v>0</v>
      </c>
      <c r="BA15" s="14">
        <f>COUNTIF(AM$11:AM$211,"&gt;" &amp; PL!$H17)-SUM(BA11:BA14)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PL!$H17)-SUM(CC11:CC14)</f>
        <v>7</v>
      </c>
      <c r="CD15" s="14">
        <f>COUNTIF(BD$11:BD$211,"&gt;" &amp; PL!$H17)-SUM(CD11:CD14)</f>
        <v>10</v>
      </c>
      <c r="CE15" s="14">
        <f>COUNTIF(BE$11:BE$211,"&gt;" &amp; PL!$H17)-SUM(CE11:CE14)</f>
        <v>5</v>
      </c>
      <c r="CF15" s="14">
        <f>COUNTIF(BF$11:BF$211,"&gt;" &amp; PL!$H17)-SUM(CF11:CF14)</f>
        <v>5</v>
      </c>
      <c r="CG15" s="14">
        <f>COUNTIF(BG$11:BG$211,"&gt;" &amp; PL!$H17)-SUM(CG11:CG14)</f>
        <v>0</v>
      </c>
      <c r="CH15" s="14">
        <f>COUNTIF(BH$11:BH$211,"&gt;" &amp; PL!$H17)-SUM(CH11:CH14)</f>
        <v>0</v>
      </c>
      <c r="CI15" s="14">
        <f>COUNTIF(BI$11:BI$211,"&gt;" &amp; PL!$H17)-SUM(CI11:CI14)</f>
        <v>0</v>
      </c>
      <c r="CJ15" s="14">
        <f>COUNTIF(BJ$11:BJ$211,"&gt;" &amp; PL!$H17)-SUM(CJ11:CJ14)</f>
        <v>0</v>
      </c>
      <c r="CK15" s="14">
        <f>COUNTIF(BK$11:BK$211,"&gt;" &amp; PL!$H17)-SUM(CK11:CK14)</f>
        <v>0</v>
      </c>
      <c r="CL15" s="14">
        <f>COUNTIF(BL$11:BL$211,"&gt;" &amp; PL!$H17)-SUM(CL11:CL14)</f>
        <v>0</v>
      </c>
      <c r="CM15" s="14">
        <f>COUNTIF(BM$11:BM$211,"&gt;" &amp; PL!$H17)-SUM(CM11:CM14)</f>
        <v>0</v>
      </c>
      <c r="CN15" s="14">
        <f>COUNTIF(BN$11:BN$211,"&gt;" &amp; PL!$H17)-SUM(CN11:CN14)</f>
        <v>0</v>
      </c>
      <c r="CO15" s="14">
        <f>COUNTIF(BO$11:BO$211,"&gt;" &amp; PL!$H17)-SUM(CO11:CO14)</f>
        <v>0</v>
      </c>
      <c r="CP15" s="14">
        <f>COUNTIF(BP$11:BP$211,"&gt;" &amp; PL!$H17)-SUM(CP11:CP14)</f>
        <v>0</v>
      </c>
      <c r="CQ15" s="14">
        <f>COUNTIF(BQ$11:BQ$211,"&gt;" &amp; PL!$H17)-SUM(CQ11:CQ14)</f>
        <v>0</v>
      </c>
      <c r="CR15" s="14">
        <f>COUNTIF(BR$11:BR$211,"&gt;" &amp; PL!$H17)-SUM(CR11:CR14)</f>
        <v>0</v>
      </c>
      <c r="CS15" s="14">
        <f>COUNTIF(BS$11:BS$211,"&gt;" &amp; PL!$H17)-SUM(CS11:CS14)</f>
        <v>0</v>
      </c>
      <c r="CT15" s="14">
        <f>COUNTIF(BT$11:BT$211,"&gt;" &amp; PL!$H17)-SUM(CT11:CT14)</f>
        <v>0</v>
      </c>
      <c r="CU15" s="14">
        <f>COUNTIF(BU$11:BU$211,"&gt;" &amp; PL!$H17)-SUM(CU11:CU14)</f>
        <v>0</v>
      </c>
      <c r="CV15" s="14">
        <f>COUNTIF(BV$11:BV$211,"&gt;" &amp; PL!$H17)-SUM(CV11:CV14)</f>
        <v>0</v>
      </c>
      <c r="CW15" s="14">
        <f>COUNTIF(BW$11:BW$211,"&gt;" &amp; PL!$H17)-SUM(CW11:CW14)</f>
        <v>0</v>
      </c>
      <c r="CX15" s="14">
        <f>COUNTIF(BX$11:BX$211,"&gt;" &amp; PL!$H17)-SUM(CX11:CX14)</f>
        <v>0</v>
      </c>
      <c r="CY15" s="14">
        <f>COUNTIF(BY$11:BY$211,"&gt;" &amp; PL!$H17)-SUM(CY11:CY14)</f>
        <v>0</v>
      </c>
      <c r="CZ15" s="14">
        <f>COUNTIF(BZ$11:BZ$211,"&gt;" &amp; PL!$H17)-SUM(CZ11:CZ14)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26" sqref="C26"/>
    </sheetView>
  </sheetViews>
  <sheetFormatPr baseColWidth="10" defaultColWidth="10.6640625" defaultRowHeight="15" x14ac:dyDescent="0"/>
  <cols>
    <col min="2" max="2" width="6.33203125" bestFit="1" customWidth="1"/>
    <col min="3" max="3" width="6.6640625" customWidth="1"/>
    <col min="4" max="4" width="1.83203125" bestFit="1" customWidth="1"/>
    <col min="5" max="5" width="6.6640625" customWidth="1"/>
  </cols>
  <sheetData>
    <row r="1" spans="1:6">
      <c r="A1" s="1" t="s">
        <v>247</v>
      </c>
    </row>
    <row r="2" spans="1:6">
      <c r="A2" t="str">
        <f>CONCATENATE("Course: ",LO!B2," (",LO!B4,")")</f>
        <v>Course: ENGG4xx Engineering Course (W16)</v>
      </c>
    </row>
    <row r="3" spans="1:6">
      <c r="A3" t="str">
        <f>CONCATENATE("Instructor: ",LO!B3)</f>
        <v>Instructor: A. Instructor</v>
      </c>
    </row>
    <row r="4" spans="1:6">
      <c r="A4" s="44"/>
      <c r="B4" s="44"/>
      <c r="C4" s="44"/>
      <c r="D4" s="44"/>
      <c r="E4" s="44"/>
      <c r="F4" s="44"/>
    </row>
    <row r="5" spans="1:6">
      <c r="A5" s="44"/>
      <c r="B5" s="45"/>
      <c r="C5" s="44"/>
      <c r="D5" s="45"/>
      <c r="E5" s="44"/>
      <c r="F5" s="44"/>
    </row>
    <row r="6" spans="1:6">
      <c r="A6" s="44"/>
      <c r="B6" s="46" t="s">
        <v>248</v>
      </c>
      <c r="C6" s="44"/>
      <c r="D6" s="44"/>
      <c r="E6" s="44"/>
      <c r="F6" s="44"/>
    </row>
    <row r="7" spans="1:6">
      <c r="A7" s="44"/>
      <c r="B7" s="47" t="s">
        <v>249</v>
      </c>
      <c r="C7" s="48">
        <f>C23</f>
        <v>0.96</v>
      </c>
      <c r="D7" s="47" t="s">
        <v>37</v>
      </c>
      <c r="E7" s="48">
        <v>1</v>
      </c>
      <c r="F7" s="44"/>
    </row>
    <row r="8" spans="1:6">
      <c r="A8" s="44"/>
      <c r="B8" s="47" t="s">
        <v>250</v>
      </c>
      <c r="C8" s="48">
        <f t="shared" ref="C8:C16" si="0">E9+C$27</f>
        <v>1.1769230769230778</v>
      </c>
      <c r="D8" s="47" t="s">
        <v>37</v>
      </c>
      <c r="E8" s="48">
        <f t="shared" ref="E8:E16" si="1">C8+C$26</f>
        <v>1.2130769230769241</v>
      </c>
      <c r="F8" s="44"/>
    </row>
    <row r="9" spans="1:6">
      <c r="A9" s="44"/>
      <c r="B9" s="47" t="s">
        <v>251</v>
      </c>
      <c r="C9" s="48">
        <f t="shared" si="0"/>
        <v>1.1046153846153854</v>
      </c>
      <c r="D9" s="47" t="s">
        <v>37</v>
      </c>
      <c r="E9" s="48">
        <f t="shared" si="1"/>
        <v>1.1407692307692316</v>
      </c>
      <c r="F9" s="44"/>
    </row>
    <row r="10" spans="1:6">
      <c r="A10" s="44"/>
      <c r="B10" s="47" t="s">
        <v>252</v>
      </c>
      <c r="C10" s="48">
        <f t="shared" si="0"/>
        <v>1.032307692307693</v>
      </c>
      <c r="D10" s="47" t="s">
        <v>37</v>
      </c>
      <c r="E10" s="48">
        <f t="shared" si="1"/>
        <v>1.0684615384615392</v>
      </c>
      <c r="F10" s="44"/>
    </row>
    <row r="11" spans="1:6">
      <c r="A11" s="44"/>
      <c r="B11" s="47" t="s">
        <v>253</v>
      </c>
      <c r="C11" s="48">
        <f t="shared" si="0"/>
        <v>0.96000000000000063</v>
      </c>
      <c r="D11" s="47" t="s">
        <v>37</v>
      </c>
      <c r="E11" s="48">
        <f t="shared" si="1"/>
        <v>0.99615384615384683</v>
      </c>
      <c r="F11" s="44"/>
    </row>
    <row r="12" spans="1:6">
      <c r="A12" s="44"/>
      <c r="B12" s="47" t="s">
        <v>254</v>
      </c>
      <c r="C12" s="48">
        <f t="shared" si="0"/>
        <v>0.88769230769230822</v>
      </c>
      <c r="D12" s="47" t="s">
        <v>37</v>
      </c>
      <c r="E12" s="48">
        <f t="shared" si="1"/>
        <v>0.92384615384615443</v>
      </c>
      <c r="F12" s="44"/>
    </row>
    <row r="13" spans="1:6">
      <c r="A13" s="44"/>
      <c r="B13" s="47" t="s">
        <v>255</v>
      </c>
      <c r="C13" s="48">
        <f t="shared" si="0"/>
        <v>0.81538461538461582</v>
      </c>
      <c r="D13" s="47" t="s">
        <v>37</v>
      </c>
      <c r="E13" s="48">
        <f t="shared" si="1"/>
        <v>0.85153846153846202</v>
      </c>
      <c r="F13" s="44"/>
    </row>
    <row r="14" spans="1:6">
      <c r="A14" s="44"/>
      <c r="B14" s="47" t="s">
        <v>256</v>
      </c>
      <c r="C14" s="48">
        <f t="shared" si="0"/>
        <v>0.74307692307692341</v>
      </c>
      <c r="D14" s="47" t="s">
        <v>37</v>
      </c>
      <c r="E14" s="48">
        <f t="shared" si="1"/>
        <v>0.77923076923076962</v>
      </c>
      <c r="F14" s="44"/>
    </row>
    <row r="15" spans="1:6">
      <c r="A15" s="44"/>
      <c r="B15" s="47" t="s">
        <v>257</v>
      </c>
      <c r="C15" s="48">
        <f t="shared" si="0"/>
        <v>0.67076923076923101</v>
      </c>
      <c r="D15" s="47" t="s">
        <v>37</v>
      </c>
      <c r="E15" s="48">
        <f t="shared" si="1"/>
        <v>0.70692307692307721</v>
      </c>
      <c r="F15" s="44"/>
    </row>
    <row r="16" spans="1:6">
      <c r="A16" s="44"/>
      <c r="B16" s="47" t="s">
        <v>258</v>
      </c>
      <c r="C16" s="48">
        <f t="shared" si="0"/>
        <v>0.5984615384615386</v>
      </c>
      <c r="D16" s="47" t="s">
        <v>37</v>
      </c>
      <c r="E16" s="48">
        <f t="shared" si="1"/>
        <v>0.6346153846153848</v>
      </c>
      <c r="F16" s="44"/>
    </row>
    <row r="17" spans="1:6">
      <c r="A17" s="44"/>
      <c r="B17" s="47" t="s">
        <v>259</v>
      </c>
      <c r="C17" s="48">
        <f>E18+C$27</f>
        <v>0.52615384615384619</v>
      </c>
      <c r="D17" s="47" t="s">
        <v>37</v>
      </c>
      <c r="E17" s="48">
        <f>C17+C$26</f>
        <v>0.5623076923076924</v>
      </c>
      <c r="F17" s="44"/>
    </row>
    <row r="18" spans="1:6">
      <c r="A18" s="44"/>
      <c r="B18" s="47" t="s">
        <v>260</v>
      </c>
      <c r="C18" s="48">
        <v>0</v>
      </c>
      <c r="D18" s="47" t="s">
        <v>37</v>
      </c>
      <c r="E18" s="48">
        <f>E24</f>
        <v>0.49</v>
      </c>
      <c r="F18" s="44"/>
    </row>
    <row r="19" spans="1:6">
      <c r="A19" s="44"/>
      <c r="B19" s="44"/>
      <c r="C19" s="44"/>
      <c r="D19" s="44"/>
      <c r="E19" s="44"/>
      <c r="F19" s="44"/>
    </row>
    <row r="20" spans="1:6">
      <c r="A20" s="49"/>
      <c r="B20" s="44"/>
      <c r="C20" s="44"/>
      <c r="D20" s="44"/>
      <c r="E20" s="44"/>
      <c r="F20" s="44"/>
    </row>
    <row r="21" spans="1:6">
      <c r="A21" s="50"/>
      <c r="B21" s="44"/>
      <c r="C21" s="44"/>
      <c r="D21" s="44"/>
      <c r="E21" s="44"/>
      <c r="F21" s="44"/>
    </row>
    <row r="22" spans="1:6">
      <c r="A22" s="49"/>
      <c r="B22" s="44"/>
      <c r="C22" s="44"/>
      <c r="D22" s="44"/>
      <c r="E22" s="44"/>
      <c r="F22" s="44"/>
    </row>
    <row r="23" spans="1:6">
      <c r="A23" s="49"/>
      <c r="B23" s="47" t="s">
        <v>249</v>
      </c>
      <c r="C23" s="48">
        <v>0.96</v>
      </c>
      <c r="D23" s="47" t="s">
        <v>37</v>
      </c>
      <c r="E23" s="48">
        <v>1</v>
      </c>
      <c r="F23" s="44"/>
    </row>
    <row r="24" spans="1:6">
      <c r="A24" s="49"/>
      <c r="B24" s="47" t="s">
        <v>260</v>
      </c>
      <c r="C24" s="48">
        <v>0</v>
      </c>
      <c r="D24" s="47" t="s">
        <v>37</v>
      </c>
      <c r="E24" s="48">
        <v>0.49</v>
      </c>
      <c r="F24" s="44"/>
    </row>
    <row r="25" spans="1:6">
      <c r="A25" s="49"/>
      <c r="B25" s="44"/>
      <c r="C25" s="44"/>
      <c r="D25" s="44"/>
      <c r="E25" s="44"/>
      <c r="F25" s="44"/>
    </row>
    <row r="26" spans="1:6">
      <c r="A26" s="49"/>
      <c r="B26" s="44"/>
      <c r="C26" s="48">
        <f>(C23-E24)/13</f>
        <v>3.6153846153846154E-2</v>
      </c>
      <c r="D26" s="44"/>
      <c r="E26" s="44"/>
      <c r="F26" s="44"/>
    </row>
    <row r="27" spans="1:6">
      <c r="A27" s="44"/>
      <c r="B27" s="44"/>
      <c r="C27" s="44">
        <f>(C23-E24)/13</f>
        <v>3.6153846153846154E-2</v>
      </c>
      <c r="D27" s="44"/>
      <c r="E27" s="44"/>
      <c r="F27" s="44"/>
    </row>
    <row r="28" spans="1:6">
      <c r="A28" s="44"/>
      <c r="B28" s="44"/>
      <c r="C28" s="44"/>
      <c r="D28" s="44"/>
      <c r="E28" s="44"/>
      <c r="F28" s="44"/>
    </row>
    <row r="29" spans="1:6">
      <c r="A29" s="44"/>
      <c r="B29" s="44"/>
      <c r="C29" s="44"/>
      <c r="D29" s="44"/>
      <c r="E29" s="44"/>
      <c r="F29" s="44"/>
    </row>
    <row r="30" spans="1:6">
      <c r="A30" s="44"/>
      <c r="B30" s="44"/>
      <c r="C30" s="44"/>
      <c r="D30" s="44"/>
      <c r="E30" s="44"/>
      <c r="F30" s="44"/>
    </row>
    <row r="31" spans="1:6">
      <c r="A31" s="44"/>
      <c r="B31" s="44"/>
      <c r="C31" s="44"/>
      <c r="D31" s="44"/>
      <c r="E31" s="44"/>
      <c r="F31" s="44"/>
    </row>
    <row r="32" spans="1:6">
      <c r="A32" s="44"/>
      <c r="B32" s="44"/>
      <c r="C32" s="44"/>
      <c r="D32" s="44"/>
      <c r="E32" s="44"/>
      <c r="F32" s="44"/>
    </row>
    <row r="33" spans="1:6">
      <c r="A33" s="44"/>
      <c r="B33" s="44"/>
      <c r="C33" s="44"/>
      <c r="D33" s="44"/>
      <c r="E33" s="44"/>
      <c r="F33" s="44"/>
    </row>
    <row r="34" spans="1:6">
      <c r="A34" s="44"/>
      <c r="B34" s="44"/>
      <c r="C34" s="44"/>
      <c r="D34" s="44"/>
      <c r="E34" s="44"/>
      <c r="F34" s="44"/>
    </row>
    <row r="35" spans="1:6">
      <c r="A35" s="44"/>
      <c r="B35" s="44"/>
      <c r="C35" s="44"/>
      <c r="D35" s="44"/>
      <c r="E35" s="44"/>
      <c r="F35" s="44"/>
    </row>
    <row r="36" spans="1:6">
      <c r="A36" s="44"/>
      <c r="B36" s="44"/>
      <c r="C36" s="44"/>
      <c r="D36" s="44"/>
      <c r="E36" s="44"/>
      <c r="F36" s="44"/>
    </row>
    <row r="37" spans="1:6">
      <c r="A37" s="44"/>
      <c r="B37" s="44"/>
      <c r="C37" s="44"/>
      <c r="D37" s="44"/>
      <c r="E37" s="44"/>
      <c r="F37" s="44"/>
    </row>
    <row r="38" spans="1:6">
      <c r="A38" s="44"/>
      <c r="B38" s="44"/>
      <c r="C38" s="44"/>
      <c r="D38" s="44"/>
      <c r="E38" s="44"/>
      <c r="F38" s="44"/>
    </row>
    <row r="39" spans="1:6">
      <c r="A39" s="44"/>
      <c r="B39" s="44"/>
      <c r="C39" s="44"/>
      <c r="D39" s="44"/>
      <c r="E39" s="44"/>
      <c r="F39" s="44"/>
    </row>
    <row r="40" spans="1:6">
      <c r="A40" s="44"/>
      <c r="B40" s="44"/>
      <c r="C40" s="44"/>
      <c r="D40" s="44"/>
      <c r="E40" s="44"/>
      <c r="F40" s="44"/>
    </row>
    <row r="41" spans="1:6">
      <c r="A41" s="44"/>
      <c r="B41" s="44"/>
      <c r="C41" s="44"/>
      <c r="D41" s="44"/>
      <c r="E41" s="44"/>
      <c r="F41" s="44"/>
    </row>
    <row r="42" spans="1:6">
      <c r="A42" s="44"/>
      <c r="B42" s="44"/>
      <c r="C42" s="44"/>
      <c r="D42" s="44"/>
      <c r="E42" s="44"/>
      <c r="F42" s="44"/>
    </row>
    <row r="43" spans="1:6">
      <c r="A43" s="44"/>
      <c r="B43" s="44"/>
      <c r="C43" s="44"/>
      <c r="D43" s="44"/>
      <c r="E43" s="44"/>
      <c r="F43" s="44"/>
    </row>
    <row r="44" spans="1:6">
      <c r="A44" s="44"/>
      <c r="B44" s="44"/>
      <c r="C44" s="44"/>
      <c r="D44" s="44"/>
      <c r="E44" s="44"/>
      <c r="F44" s="44"/>
    </row>
    <row r="45" spans="1:6">
      <c r="A45" s="44"/>
      <c r="B45" s="44"/>
      <c r="C45" s="44"/>
      <c r="D45" s="44"/>
      <c r="E45" s="44"/>
      <c r="F45" s="4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" sqref="A2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246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0.6</v>
      </c>
      <c r="D13" s="3" t="s">
        <v>37</v>
      </c>
      <c r="E13" s="30">
        <v>1</v>
      </c>
      <c r="G13" s="13" t="s">
        <v>78</v>
      </c>
      <c r="H13" s="31">
        <v>0.7</v>
      </c>
      <c r="I13" s="3" t="s">
        <v>37</v>
      </c>
      <c r="J13" s="31">
        <v>1</v>
      </c>
    </row>
    <row r="14" spans="1:10">
      <c r="B14" s="13" t="s">
        <v>79</v>
      </c>
      <c r="C14" s="30">
        <v>0.5</v>
      </c>
      <c r="D14" s="3" t="s">
        <v>37</v>
      </c>
      <c r="E14" s="30">
        <v>0.59</v>
      </c>
      <c r="G14" s="13" t="s">
        <v>79</v>
      </c>
      <c r="H14" s="31">
        <v>0.6</v>
      </c>
      <c r="I14" s="3" t="s">
        <v>37</v>
      </c>
      <c r="J14" s="31">
        <v>0.69</v>
      </c>
    </row>
    <row r="15" spans="1:10">
      <c r="B15" s="13" t="s">
        <v>80</v>
      </c>
      <c r="C15" s="30">
        <v>0.4</v>
      </c>
      <c r="D15" s="3" t="s">
        <v>37</v>
      </c>
      <c r="E15" s="30">
        <v>0.49</v>
      </c>
      <c r="G15" s="13" t="s">
        <v>80</v>
      </c>
      <c r="H15" s="31">
        <v>0.5</v>
      </c>
      <c r="I15" s="3" t="s">
        <v>37</v>
      </c>
      <c r="J15" s="31">
        <v>0.59</v>
      </c>
    </row>
    <row r="16" spans="1:10">
      <c r="B16" s="13" t="s">
        <v>81</v>
      </c>
      <c r="C16" s="30">
        <v>0.3</v>
      </c>
      <c r="D16" s="3" t="s">
        <v>37</v>
      </c>
      <c r="E16" s="30">
        <v>0.39</v>
      </c>
      <c r="G16" s="13" t="s">
        <v>81</v>
      </c>
      <c r="H16" s="31">
        <v>0.4</v>
      </c>
      <c r="I16" s="3" t="s">
        <v>37</v>
      </c>
      <c r="J16" s="31">
        <v>0.49</v>
      </c>
    </row>
    <row r="17" spans="1:10">
      <c r="B17" s="13" t="s">
        <v>82</v>
      </c>
      <c r="C17" s="30">
        <v>0</v>
      </c>
      <c r="D17" s="3" t="s">
        <v>37</v>
      </c>
      <c r="E17" s="30">
        <v>0.28999999999999998</v>
      </c>
      <c r="G17" s="13" t="s">
        <v>82</v>
      </c>
      <c r="H17" s="31">
        <v>0</v>
      </c>
      <c r="I17" s="3" t="s">
        <v>37</v>
      </c>
      <c r="J17" s="31">
        <v>0.39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LO</vt:lpstr>
      <vt:lpstr>Grades</vt:lpstr>
      <vt:lpstr>One</vt:lpstr>
      <vt:lpstr>Two</vt:lpstr>
      <vt:lpstr>Three</vt:lpstr>
      <vt:lpstr>Four</vt:lpstr>
      <vt:lpstr>Splits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2016-07-11T20:50:14Z</dcterms:modified>
</cp:coreProperties>
</file>