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solisservices.sharepoint.com/sites/Co-TeachInformatica/Shared Documents/CO-TEACH PROJECTGROEP/01_online-leerlijn/Lesmateriaal 2025-2026/Domein E1 - Architectuur/"/>
    </mc:Choice>
  </mc:AlternateContent>
  <xr:revisionPtr revIDLastSave="142" documentId="8_{AC9CDCB0-B688-4EE6-8F66-ABCEC62C3518}" xr6:coauthVersionLast="47" xr6:coauthVersionMax="47" xr10:uidLastSave="{D1CC962F-4580-44E2-8AE8-78D42975BBC8}"/>
  <bookViews>
    <workbookView xWindow="41490" yWindow="-7800" windowWidth="22230" windowHeight="14610" activeTab="3" xr2:uid="{C2832C9E-59EF-4CA3-A9DE-BB1F2A9701D9}"/>
  </bookViews>
  <sheets>
    <sheet name="Handleiding" sheetId="1" r:id="rId1"/>
    <sheet name="Template" sheetId="16" state="hidden" r:id="rId2"/>
    <sheet name="Eindopdracht OS" sheetId="14" r:id="rId3"/>
    <sheet name="Eindopdracht PC" sheetId="17" r:id="rId4"/>
    <sheet name="Toets A" sheetId="13" state="hidden" r:id="rId5"/>
    <sheet name="Toets B" sheetId="15" state="hidden" r:id="rId6"/>
    <sheet name="TMP" sheetId="5" state="hidden" r:id="rId7"/>
  </sheets>
  <definedNames>
    <definedName name="_ftn1" localSheetId="1">Template!$B$32</definedName>
    <definedName name="_ftn1" localSheetId="6">TMP!$B$21</definedName>
    <definedName name="_ftn2" localSheetId="1">Template!$B$33</definedName>
    <definedName name="_ftn2" localSheetId="6">TMP!$B$22</definedName>
    <definedName name="_xlnm.Print_Area" localSheetId="2">'Eindopdracht OS'!#REF!</definedName>
    <definedName name="_xlnm.Print_Area" localSheetId="3">'Eindopdracht PC'!#REF!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14" l="1"/>
  <c r="P7" i="14"/>
  <c r="Q7" i="14"/>
  <c r="R7" i="14"/>
  <c r="O7" i="17"/>
  <c r="P7" i="17"/>
  <c r="Q7" i="17"/>
  <c r="R7" i="17"/>
  <c r="N7" i="17" s="1"/>
  <c r="C7" i="17" s="1"/>
  <c r="R16" i="17"/>
  <c r="Q16" i="17"/>
  <c r="P16" i="17"/>
  <c r="O16" i="17"/>
  <c r="N16" i="17" s="1"/>
  <c r="R15" i="17"/>
  <c r="Q15" i="17"/>
  <c r="P15" i="17"/>
  <c r="O15" i="17"/>
  <c r="R14" i="17"/>
  <c r="Q14" i="17"/>
  <c r="P14" i="17"/>
  <c r="O14" i="17"/>
  <c r="R13" i="17"/>
  <c r="Q13" i="17"/>
  <c r="P13" i="17"/>
  <c r="O13" i="17"/>
  <c r="R12" i="17"/>
  <c r="Q12" i="17"/>
  <c r="P12" i="17"/>
  <c r="O12" i="17"/>
  <c r="R11" i="17"/>
  <c r="Q11" i="17"/>
  <c r="P11" i="17"/>
  <c r="O11" i="17"/>
  <c r="R10" i="17"/>
  <c r="Q10" i="17"/>
  <c r="P10" i="17"/>
  <c r="O10" i="17"/>
  <c r="R9" i="17"/>
  <c r="Q9" i="17"/>
  <c r="P9" i="17"/>
  <c r="O9" i="17"/>
  <c r="R8" i="17"/>
  <c r="Q8" i="17"/>
  <c r="P8" i="17"/>
  <c r="O8" i="17"/>
  <c r="G6" i="17"/>
  <c r="N8" i="17" l="1"/>
  <c r="C8" i="17" s="1"/>
  <c r="N14" i="17"/>
  <c r="C14" i="17" s="1"/>
  <c r="N15" i="17"/>
  <c r="N7" i="14"/>
  <c r="C7" i="14" s="1"/>
  <c r="N13" i="17"/>
  <c r="C13" i="17" s="1"/>
  <c r="N12" i="17"/>
  <c r="C12" i="17" s="1"/>
  <c r="N10" i="17"/>
  <c r="C10" i="17" s="1"/>
  <c r="N9" i="17"/>
  <c r="C9" i="17" s="1"/>
  <c r="N11" i="17"/>
  <c r="C11" i="17" s="1"/>
  <c r="O9" i="14"/>
  <c r="P9" i="14"/>
  <c r="Q9" i="14"/>
  <c r="R9" i="14"/>
  <c r="O10" i="14"/>
  <c r="P10" i="14"/>
  <c r="Q10" i="14"/>
  <c r="R10" i="14"/>
  <c r="O11" i="14"/>
  <c r="P11" i="14"/>
  <c r="Q11" i="14"/>
  <c r="R11" i="14"/>
  <c r="O12" i="14"/>
  <c r="P12" i="14"/>
  <c r="Q12" i="14"/>
  <c r="R12" i="14"/>
  <c r="O13" i="14"/>
  <c r="P13" i="14"/>
  <c r="Q13" i="14"/>
  <c r="R13" i="14"/>
  <c r="O14" i="14"/>
  <c r="P14" i="14"/>
  <c r="Q14" i="14"/>
  <c r="R14" i="14"/>
  <c r="O15" i="14"/>
  <c r="P15" i="14"/>
  <c r="Q15" i="14"/>
  <c r="R15" i="14"/>
  <c r="O16" i="14"/>
  <c r="P16" i="14"/>
  <c r="Q16" i="14"/>
  <c r="R16" i="14"/>
  <c r="M4" i="17" l="1"/>
  <c r="N15" i="14"/>
  <c r="N16" i="14"/>
  <c r="N14" i="14"/>
  <c r="C14" i="14" s="1"/>
  <c r="N13" i="14"/>
  <c r="N11" i="14"/>
  <c r="N10" i="14"/>
  <c r="N9" i="14"/>
  <c r="N12" i="14"/>
  <c r="R8" i="14" l="1"/>
  <c r="Q8" i="14"/>
  <c r="P8" i="14"/>
  <c r="O8" i="14"/>
  <c r="H30" i="16"/>
  <c r="B29" i="16" s="1"/>
  <c r="K29" i="16"/>
  <c r="I29" i="16"/>
  <c r="G29" i="16"/>
  <c r="E29" i="16"/>
  <c r="L30" i="16" s="1"/>
  <c r="G6" i="14"/>
  <c r="N8" i="14" l="1"/>
  <c r="C8" i="14" s="1"/>
  <c r="C11" i="14"/>
  <c r="C10" i="14"/>
  <c r="C15" i="14"/>
  <c r="C13" i="14"/>
  <c r="C12" i="14"/>
  <c r="C9" i="14"/>
  <c r="L9" i="16"/>
  <c r="L10" i="16"/>
  <c r="G19" i="5"/>
  <c r="J18" i="5"/>
  <c r="H18" i="5"/>
  <c r="F18" i="5"/>
  <c r="D18" i="5"/>
  <c r="K19" i="5" s="1"/>
  <c r="K8" i="5" s="1"/>
  <c r="B18" i="5"/>
  <c r="K9" i="5"/>
  <c r="M4" i="14" l="1"/>
</calcChain>
</file>

<file path=xl/sharedStrings.xml><?xml version="1.0" encoding="utf-8"?>
<sst xmlns="http://schemas.openxmlformats.org/spreadsheetml/2006/main" count="192" uniqueCount="138">
  <si>
    <t>Lees de handleiding voor het beoordelen van de opdrachten hieronder goed door</t>
  </si>
  <si>
    <t>Op tijd ingeleverd</t>
  </si>
  <si>
    <t>rubrics</t>
  </si>
  <si>
    <t>voldoet aan de beschrijving van de rubrics</t>
  </si>
  <si>
    <t>voldoet (zeer) beperkt - leg uit wat er mist</t>
  </si>
  <si>
    <t>voldoet niet of is niet aanwezig</t>
  </si>
  <si>
    <t>Bij mijplaaopdrachten is dat voldoende of onvoldoende</t>
  </si>
  <si>
    <t>In het geval van onvoldoende moet je aangeven hoe de leerling zijn werk kan verbeteren</t>
  </si>
  <si>
    <t>Maak voor iedere leerling een kopie van de rubrics en sla dit op in een apart bestand</t>
  </si>
  <si>
    <t>Benoem het bestand als volgt:</t>
  </si>
  <si>
    <t>BEOORDELING - [de opdrachtnaam] - [eerste volledige naam], [tweede volledige naam] - [school naam]</t>
  </si>
  <si>
    <t>Doel</t>
  </si>
  <si>
    <t>Naam</t>
  </si>
  <si>
    <t>School</t>
  </si>
  <si>
    <t xml:space="preserve"> </t>
  </si>
  <si>
    <t>Ja</t>
  </si>
  <si>
    <t>Ja maar/ enigszins</t>
  </si>
  <si>
    <t>Beperkt</t>
  </si>
  <si>
    <t>Niet</t>
  </si>
  <si>
    <t>Aantal punten:</t>
  </si>
  <si>
    <t>[1] DV staat voor deelvraag</t>
  </si>
  <si>
    <t>[2] Als in een rij meerdere onderdelen worden benoemd, beoordeel dan eerst elk onderdeel apart en neem daarvan het gemiddelde.</t>
  </si>
  <si>
    <t>MP2</t>
  </si>
  <si>
    <t>DV 1: begripsvraag: heeft de leerlingen de bedoeling van de app goed begrepen?</t>
  </si>
  <si>
    <t>DV 2: praktisch: in hoeverre is de leerling echt met de app aan de slag gegaan en kan dat beschrijven?</t>
  </si>
  <si>
    <t>DV 3: simpele reflectie: Kan de leerling de ervaring beschrijven?</t>
  </si>
  <si>
    <t>DV 4: simpele analyse: Kan de leerling een logische conclusie trekken?</t>
  </si>
  <si>
    <r>
      <t xml:space="preserve">DV 5: kennis/reproductie uit de methode </t>
    </r>
    <r>
      <rPr>
        <sz val="7"/>
        <color theme="1"/>
        <rFont val="Times New Roman"/>
        <family val="1"/>
      </rPr>
      <t>(</t>
    </r>
    <r>
      <rPr>
        <sz val="11"/>
        <color theme="1"/>
        <rFont val="Calibri"/>
        <family val="2"/>
        <scheme val="minor"/>
      </rPr>
      <t>leerlingen zijn uiteraard vrij om zelf creatieve voorbeelden te noemen</t>
    </r>
    <r>
      <rPr>
        <sz val="7"/>
        <color theme="1"/>
        <rFont val="Times New Roman"/>
        <family val="1"/>
      </rPr>
      <t>)</t>
    </r>
  </si>
  <si>
    <r>
      <t>VR e</t>
    </r>
    <r>
      <rPr>
        <sz val="12"/>
        <color theme="1"/>
        <rFont val="Calibri"/>
        <family val="2"/>
        <scheme val="minor"/>
      </rPr>
      <t>n AR ervaren</t>
    </r>
  </si>
  <si>
    <t>De mijlpaalopdrachten en de eindopdracht worden beoordeeld aan de hand van rubrics.</t>
  </si>
  <si>
    <t>LD</t>
  </si>
  <si>
    <t>let op zet kruisjes in de kolom 3, 2, 1 of 0</t>
  </si>
  <si>
    <t>vul evt een opmerking ter verduidelijking in</t>
  </si>
  <si>
    <t>De rubrics worden op een schaal van 0 tot 3 beoordeeld</t>
  </si>
  <si>
    <t>Zet en kruisje in de kolom van het aantal punten</t>
  </si>
  <si>
    <t>Voeg evt. commentaar in ter verduidelijking van de behaalde punten</t>
  </si>
  <si>
    <t>Als alle punten zijn ingevoerd (kruisje zijn in de juiste kolom gezet) berekent het spreadsheet zelf het totaal aantal punten en de beoordeling</t>
  </si>
  <si>
    <t>vraag</t>
  </si>
  <si>
    <t>RTTI</t>
  </si>
  <si>
    <t>ptn</t>
  </si>
  <si>
    <t>beoordeling</t>
  </si>
  <si>
    <t>nr</t>
  </si>
  <si>
    <t>Beoordelingsmodel</t>
  </si>
  <si>
    <t>De toets wordt beoordeeld aan de hand van een beoordelingsmodel.</t>
  </si>
  <si>
    <t>naam opdracht</t>
  </si>
  <si>
    <t>LDx</t>
  </si>
  <si>
    <t>lijst met leerdoelen</t>
  </si>
  <si>
    <t>eis</t>
  </si>
  <si>
    <t>E1</t>
  </si>
  <si>
    <t>eindcijfer</t>
  </si>
  <si>
    <t>gew</t>
  </si>
  <si>
    <t>voldoet niet aan de opdracht</t>
  </si>
  <si>
    <t>MP1</t>
  </si>
  <si>
    <t>voldoet grotendeels, maar er zijn kanttekeningen</t>
  </si>
  <si>
    <t>ZET EEN KRUISJE IN DE JUISTE KOLOM - het resutaat wordt automatisch berekend</t>
  </si>
  <si>
    <t>Sla het bestand op als PDF en stuur het als bijlage via BadgeCraft terug naar de leerling</t>
  </si>
  <si>
    <t>In de tekstbox kun je deze of soortgelijke tekst gebruiken:</t>
  </si>
  <si>
    <t>Beste &lt;naam leerling&gt;,</t>
  </si>
  <si>
    <t>Hierbij de beoordeling van jouw opdracht.</t>
  </si>
  <si>
    <t>Het resultaat is &lt;uitslag (voldoende / onvoldoende/ cijfer*)&gt;</t>
  </si>
  <si>
    <t>Succes met de volgende opdracht!</t>
  </si>
  <si>
    <t>&lt;jouw naam&gt;</t>
  </si>
  <si>
    <r>
      <t xml:space="preserve">* In geval van onvoldoende kun je de volgende tekst toevoegen:
    </t>
    </r>
    <r>
      <rPr>
        <i/>
        <sz val="11"/>
        <color theme="1"/>
        <rFont val="Calibri"/>
        <family val="2"/>
        <scheme val="minor"/>
      </rPr>
      <t>Bekijk in de beoordeling wat je kunt doen om je opdracht te verbeteren.
   Over twee dagen geef ik je Badge vrij - als je dan geen verbetering hebt ingestuurd,
   blijft de onvoldoende staan.</t>
    </r>
  </si>
  <si>
    <t>Aspecten  Android vs IOS</t>
  </si>
  <si>
    <t xml:space="preserve">Er is onderzoek gedaan naar de aspecten van een OS en er is specifiek gekeken naar het verschil tussen Android OS en IOS </t>
  </si>
  <si>
    <t xml:space="preserve">Alle aspecten zijn voor beide OS zorgvuldig ingevuld. </t>
  </si>
  <si>
    <t>De gegevens kloppen</t>
  </si>
  <si>
    <t>Niet alle aspecten zijn ingevuld of niet voldoende ingevuld</t>
  </si>
  <si>
    <t>De gegevens zijn niet allemaal helemaal correct</t>
  </si>
  <si>
    <t>De helft van de aspecten is niet of niet voldoende ingevuld</t>
  </si>
  <si>
    <t>De gegevens zijn incompleet</t>
  </si>
  <si>
    <t>de gevonden en ingevulde gegevens zijn correct en compleet</t>
  </si>
  <si>
    <t>Bronvermelding</t>
  </si>
  <si>
    <t>Bronnen zijn bijgehouden</t>
  </si>
  <si>
    <t>Bronnen zijn correct genoteerd</t>
  </si>
  <si>
    <t>Er zijn minimaal 3 verschillende websites meegenomen in het onderzoek</t>
  </si>
  <si>
    <t>website zijn correct genoemd met volledig adres</t>
  </si>
  <si>
    <t>Er zijn minder dan 3 websites meegenomen in het onderzoek</t>
  </si>
  <si>
    <t>website zijn genoemd, maar niet met volledig adres</t>
  </si>
  <si>
    <t>Er is slechts 1 website gebruik voor het onderzoek</t>
  </si>
  <si>
    <t>websites zijn niet  correct genoemd en lastig herleidbaar</t>
  </si>
  <si>
    <t>Motivatie - advies</t>
  </si>
  <si>
    <t>Beschrijving en onderbouwing van eigen keuze</t>
  </si>
  <si>
    <t>Goede beschrijving met minimaal 3 redenen</t>
  </si>
  <si>
    <t>Redelijke beschrijving met minder dan 3 redenen</t>
  </si>
  <si>
    <t>Matige beschrijving met slecht 1 reden</t>
  </si>
  <si>
    <t>met minimaal 3 redenen</t>
  </si>
  <si>
    <t xml:space="preserve">Redelijke beschrijving, minder gericht op de doelgroep </t>
  </si>
  <si>
    <t>met minder dan 3 redenen</t>
  </si>
  <si>
    <t>Matige beschrijving - meer kopie van voorgaande antwoord.</t>
  </si>
  <si>
    <t>met slecht 1 reden</t>
  </si>
  <si>
    <t xml:space="preserve">Goede beschrijvin gericht op de doelgroep </t>
  </si>
  <si>
    <t>Beschrijving en onderbouwing voor je ouders of een ander ouder iemand.</t>
  </si>
  <si>
    <t>Eindopdracht E1 Architectuur Android vs iOS</t>
  </si>
  <si>
    <t>meer dan 1 week te laat</t>
  </si>
  <si>
    <t>Ingeleverd voor de start van de de nieuwe week</t>
  </si>
  <si>
    <t>Op of voor vrijdag ingeleverd</t>
  </si>
  <si>
    <t>in het weekend ingeleverd</t>
  </si>
  <si>
    <t>max 1 week t laat</t>
  </si>
  <si>
    <t>Samenstelling PC</t>
  </si>
  <si>
    <t>Beschrijving van de keuze PC te matig / te weinig.
Er ontbreekt randapparatuur</t>
  </si>
  <si>
    <t>minimaal 4 rand apparatuur genoemd</t>
  </si>
  <si>
    <t>er is een goede motivatie voor wat je met de PC wilt doen</t>
  </si>
  <si>
    <t>Beschrijving van de keuze is goed</t>
  </si>
  <si>
    <t>goede keuze van 4 verschillende randapparatuur</t>
  </si>
  <si>
    <t xml:space="preserve">Beschrijving keuze PC is voldoende
</t>
  </si>
  <si>
    <t>3 randapparatuur genoemd</t>
  </si>
  <si>
    <t>2 randapparatuur genoemd</t>
  </si>
  <si>
    <t>Onderdelen</t>
  </si>
  <si>
    <t>Prima duidelijke plaatjes.
Voor alle onderdelen
Het ziet er netjes uit</t>
  </si>
  <si>
    <t>Voldoende goede plaatjes
er ontbreekt een enkel onderdeel
ziet er voldoende goede uit</t>
  </si>
  <si>
    <t>Matige plaatjes,
Er ontbreken plaatjes 
Rommelig</t>
  </si>
  <si>
    <t>Naam en type zijn gegeven</t>
  </si>
  <si>
    <t>Voldoende overzicht van de naam en type van elk onderdeel</t>
  </si>
  <si>
    <t>Er onbreken enkele gegevens</t>
  </si>
  <si>
    <t>Er ontbreken meer dan 2 ggevens bij naam en type</t>
  </si>
  <si>
    <t>Motivatie van de keuze van de onderdelen</t>
  </si>
  <si>
    <t>Van elk onderdeel wordt een goede motivatie gegeven</t>
  </si>
  <si>
    <t>Van elk onderdeel wordt een redelijke motivatie gegeven</t>
  </si>
  <si>
    <t>Niet van elk onderdeel is een motivatie gegeven</t>
  </si>
  <si>
    <t>Van meer dan 3 onderdelen ontbreekt de motivatie</t>
  </si>
  <si>
    <t>Van elk onderdeel is een realistische prijs opgenomen</t>
  </si>
  <si>
    <t xml:space="preserve">Prijs per onderdeel </t>
  </si>
  <si>
    <t>Totaalprijs</t>
  </si>
  <si>
    <t>Er is niet op de totaalprijs gelet.
De totaalprijs is tot maximaal 15% te hoog</t>
  </si>
  <si>
    <t>Er is totaal niet op de prijds gelet.
Totaalprijs is veel te hoog</t>
  </si>
  <si>
    <t>Prijs en samenstelling PC</t>
  </si>
  <si>
    <t xml:space="preserve">Er is duidelijk goed nagedacht over alle onderdelen, ook besturingssysteem, office pakket en beveiliging
De totaalprijs valt binnen het budget
</t>
  </si>
  <si>
    <t>Er is niet helemaal goed nagedacht over de totaalprijs van de onderdelen. De totaal prijs klopt wel, maar de onderdelen vormen geen goede PC en/of de totaalprijs is net te hoog</t>
  </si>
  <si>
    <t>Van alle hardware onderdelen is een plaatje opgenomen</t>
  </si>
  <si>
    <t>x</t>
  </si>
  <si>
    <t>Reflectie</t>
  </si>
  <si>
    <t>Reflectie keuze adhv eisen/doelen tov budget</t>
  </si>
  <si>
    <t>Duidelijk overzicht van de naam en het type van elk onderdeel</t>
  </si>
  <si>
    <t>Er is duidelijk goed nagedacht over hoe de gekozen computer aansluit op de eisen en doelen van de gebruiker. Er wordt inzicht getoond in alternatieven en helder uitgelegd wat bij een ander budget anders gekozen zou worden.</t>
  </si>
  <si>
    <t>De aansluiting op de eisen van de gebruiker wordt slechts kort of onduidelijk benoemd. Er is geen duidelijke reflectie op wat bij een ander budget anders zou zijn.</t>
  </si>
  <si>
    <t>Er is geen herkenbare koppeling tussen de keuze en de gestelde eisen en er wordt niets gezegd over alternatieven of budgetvariaties.</t>
  </si>
  <si>
    <t>Er wordt uitgelegd dat de keuze past bij de gebruiker, maar de toelichting is globaal. Er worden alternatieven genoemd bij een ander budget, maar zonder duidelijke of inhoudelijke motivatie.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</si>
</sst>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8"/>
      <color theme="1"/>
      <name val="Calibri"/>
      <family val="2"/>
      <scheme val="minor"/>
    </font>
    <font>
      <sz val="11"/>
      <color theme="1"/>
      <name val="Open Sans Light"/>
      <family val="2"/>
    </font>
    <font>
      <b/>
      <sz val="11"/>
      <color rgb="FF000000"/>
      <name val="Calibri"/>
      <family val="2"/>
      <scheme val="minor"/>
    </font>
    <font>
      <sz val="7"/>
      <color theme="1"/>
      <name val="Times New Roman"/>
      <family val="1"/>
    </font>
    <font>
      <u/>
      <sz val="11"/>
      <color theme="10"/>
      <name val="Calibri"/>
      <family val="2"/>
      <scheme val="minor"/>
    </font>
    <font>
      <sz val="12"/>
      <color theme="1"/>
      <name val="Calibri"/>
      <family val="2"/>
      <scheme val="minor"/>
    </font>
    <font>
      <b/>
      <sz val="16"/>
      <color theme="1"/>
      <name val="Calibri"/>
      <family val="2"/>
      <scheme val="minor"/>
    </font>
    <font>
      <sz val="11"/>
      <color theme="1"/>
      <name val="Calibri"/>
      <family val="1"/>
      <scheme val="minor"/>
    </font>
    <font>
      <b/>
      <sz val="20"/>
      <color theme="1"/>
      <name val="Calibri"/>
      <family val="2"/>
      <scheme val="minor"/>
    </font>
    <font>
      <b/>
      <sz val="14"/>
      <color theme="1"/>
      <name val="Calibri"/>
      <family val="2"/>
      <scheme val="minor"/>
    </font>
    <font>
      <b/>
      <sz val="12"/>
      <color theme="0"/>
      <name val="Calibri"/>
      <family val="2"/>
      <scheme val="minor"/>
    </font>
    <font>
      <i/>
      <sz val="11"/>
      <color theme="1"/>
      <name val="Calibri"/>
      <family val="2"/>
      <scheme val="minor"/>
    </font>
    <font>
      <sz val="11"/>
      <color rgb="FFFF0000"/>
      <name val="Calibri"/>
      <family val="2"/>
      <scheme val="minor"/>
    </font>
    <font>
      <b/>
      <sz val="12"/>
      <color rgb="FFFF0000"/>
      <name val="Calibri"/>
      <family val="2"/>
      <scheme val="minor"/>
    </font>
    <font>
      <sz val="14"/>
      <color theme="1"/>
      <name val="Calibri"/>
      <family val="2"/>
      <scheme val="minor"/>
    </font>
    <font>
      <b/>
      <sz val="14"/>
      <color rgb="FF000000"/>
      <name val="Calibri"/>
      <family val="2"/>
      <scheme val="minor"/>
    </font>
    <font>
      <sz val="14"/>
      <color theme="0"/>
      <name val="Calibri"/>
      <family val="2"/>
      <scheme val="minor"/>
    </font>
    <font>
      <sz val="14"/>
      <color rgb="FFFF0000"/>
      <name val="Calibri"/>
      <family val="2"/>
      <scheme val="minor"/>
    </font>
    <font>
      <b/>
      <sz val="22"/>
      <name val="Calibri"/>
      <family val="2"/>
      <scheme val="minor"/>
    </font>
  </fonts>
  <fills count="10">
    <fill>
      <patternFill patternType="none"/>
    </fill>
    <fill>
      <patternFill patternType="gray125"/>
    </fill>
    <fill>
      <patternFill patternType="solid">
        <fgColor rgb="FFB7DAFD"/>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theme="0" tint="-0.14999847407452621"/>
      </patternFill>
    </fill>
    <fill>
      <patternFill patternType="solid">
        <fgColor theme="9" tint="0.79998168889431442"/>
        <bgColor theme="0" tint="-0.14999847407452621"/>
      </patternFill>
    </fill>
    <fill>
      <patternFill patternType="solid">
        <fgColor theme="0" tint="-4.9989318521683403E-2"/>
        <bgColor theme="0" tint="-0.14999847407452621"/>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rgb="FF000000"/>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style="medium">
        <color rgb="FF000000"/>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rgb="FF000000"/>
      </right>
      <top style="medium">
        <color indexed="64"/>
      </top>
      <bottom/>
      <diagonal/>
    </border>
    <border>
      <left/>
      <right style="medium">
        <color rgb="FF000000"/>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206">
    <xf numFmtId="0" fontId="0" fillId="0" borderId="0" xfId="0"/>
    <xf numFmtId="0" fontId="1" fillId="0" borderId="0" xfId="0" applyFont="1"/>
    <xf numFmtId="0" fontId="4" fillId="0" borderId="0" xfId="0" applyFont="1"/>
    <xf numFmtId="0" fontId="0" fillId="0" borderId="0" xfId="0" applyAlignment="1">
      <alignment vertical="center"/>
    </xf>
    <xf numFmtId="0" fontId="1"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5"/>
    </xf>
    <xf numFmtId="0" fontId="1" fillId="2" borderId="1" xfId="0" applyFont="1" applyFill="1" applyBorder="1" applyAlignment="1">
      <alignment vertical="center" wrapText="1"/>
    </xf>
    <xf numFmtId="0" fontId="6" fillId="2" borderId="4" xfId="0" applyFont="1" applyFill="1" applyBorder="1" applyAlignment="1">
      <alignment vertical="center" wrapText="1"/>
    </xf>
    <xf numFmtId="0" fontId="0" fillId="0" borderId="0" xfId="0" applyAlignment="1">
      <alignment vertical="top"/>
    </xf>
    <xf numFmtId="0" fontId="8" fillId="0" borderId="0" xfId="1" applyAlignment="1">
      <alignment vertical="top"/>
    </xf>
    <xf numFmtId="0" fontId="6" fillId="2" borderId="9" xfId="0" applyFont="1" applyFill="1" applyBorder="1" applyAlignment="1">
      <alignment vertical="center" wrapText="1"/>
    </xf>
    <xf numFmtId="0" fontId="6" fillId="2" borderId="2" xfId="0" applyFont="1" applyFill="1" applyBorder="1" applyAlignment="1">
      <alignment vertical="center" wrapText="1"/>
    </xf>
    <xf numFmtId="0" fontId="6" fillId="2" borderId="17" xfId="0" applyFont="1" applyFill="1" applyBorder="1" applyAlignment="1">
      <alignment vertical="center" wrapText="1"/>
    </xf>
    <xf numFmtId="0" fontId="6" fillId="2" borderId="18" xfId="0" applyFont="1" applyFill="1" applyBorder="1" applyAlignment="1">
      <alignment vertical="center" wrapText="1"/>
    </xf>
    <xf numFmtId="0" fontId="0" fillId="3" borderId="6" xfId="0" applyFill="1" applyBorder="1" applyAlignment="1">
      <alignment vertical="top" wrapText="1"/>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6" fillId="2" borderId="1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0" fillId="3" borderId="22" xfId="0" applyFill="1" applyBorder="1" applyAlignment="1">
      <alignment horizontal="center" vertical="top" wrapText="1"/>
    </xf>
    <xf numFmtId="0" fontId="2" fillId="0" borderId="0" xfId="0" applyFont="1" applyAlignment="1">
      <alignment vertical="top"/>
    </xf>
    <xf numFmtId="0" fontId="0" fillId="0" borderId="1" xfId="0" applyBorder="1" applyAlignment="1">
      <alignment vertical="top"/>
    </xf>
    <xf numFmtId="0" fontId="0" fillId="0" borderId="12" xfId="0" applyBorder="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10" xfId="0" applyBorder="1" applyAlignment="1">
      <alignment vertical="top"/>
    </xf>
    <xf numFmtId="0" fontId="0" fillId="0" borderId="14" xfId="0" applyBorder="1" applyAlignment="1" applyProtection="1">
      <alignment vertical="top" wrapText="1"/>
      <protection locked="0"/>
    </xf>
    <xf numFmtId="0" fontId="0" fillId="0" borderId="14" xfId="0" applyBorder="1" applyAlignment="1" applyProtection="1">
      <alignment horizontal="center" vertical="top" wrapText="1"/>
      <protection locked="0"/>
    </xf>
    <xf numFmtId="0" fontId="0" fillId="0" borderId="23" xfId="0" applyBorder="1" applyAlignment="1" applyProtection="1">
      <alignment horizontal="center" vertical="top" wrapText="1"/>
      <protection locked="0"/>
    </xf>
    <xf numFmtId="0" fontId="0" fillId="0" borderId="0" xfId="0" applyAlignment="1">
      <alignment horizontal="left" vertical="center"/>
    </xf>
    <xf numFmtId="0" fontId="3" fillId="0" borderId="0" xfId="0" applyFont="1" applyAlignment="1">
      <alignment vertical="top"/>
    </xf>
    <xf numFmtId="0" fontId="3" fillId="2" borderId="15" xfId="0" applyFont="1" applyFill="1" applyBorder="1" applyAlignment="1" applyProtection="1">
      <alignment vertical="center" wrapText="1"/>
      <protection locked="0"/>
    </xf>
    <xf numFmtId="0" fontId="3" fillId="2" borderId="16" xfId="0" applyFont="1" applyFill="1" applyBorder="1" applyAlignment="1" applyProtection="1">
      <alignment vertical="center" wrapText="1"/>
      <protection locked="0"/>
    </xf>
    <xf numFmtId="0" fontId="0" fillId="4" borderId="22" xfId="0" applyFill="1" applyBorder="1" applyAlignment="1">
      <alignment horizontal="center" vertical="top" wrapText="1"/>
    </xf>
    <xf numFmtId="0" fontId="0" fillId="5" borderId="6" xfId="0" applyFill="1" applyBorder="1" applyAlignment="1">
      <alignment vertical="top" wrapText="1"/>
    </xf>
    <xf numFmtId="0" fontId="1" fillId="5" borderId="1" xfId="0" applyFont="1" applyFill="1" applyBorder="1" applyAlignment="1">
      <alignment vertical="center" wrapText="1"/>
    </xf>
    <xf numFmtId="0" fontId="3" fillId="5" borderId="15" xfId="0" applyFont="1" applyFill="1" applyBorder="1" applyAlignment="1" applyProtection="1">
      <alignment vertical="center" wrapText="1"/>
      <protection locked="0"/>
    </xf>
    <xf numFmtId="0" fontId="6" fillId="5" borderId="9" xfId="0" applyFont="1" applyFill="1" applyBorder="1" applyAlignment="1">
      <alignment vertical="center" wrapText="1"/>
    </xf>
    <xf numFmtId="0" fontId="6" fillId="5" borderId="2" xfId="0" applyFont="1" applyFill="1" applyBorder="1" applyAlignment="1">
      <alignment vertical="center" wrapText="1"/>
    </xf>
    <xf numFmtId="0" fontId="6" fillId="5" borderId="12" xfId="0" applyFont="1" applyFill="1" applyBorder="1" applyAlignment="1">
      <alignment horizontal="center" vertical="center" wrapText="1"/>
    </xf>
    <xf numFmtId="0" fontId="6" fillId="5" borderId="4" xfId="0" applyFont="1" applyFill="1" applyBorder="1" applyAlignment="1">
      <alignment vertical="center" wrapText="1"/>
    </xf>
    <xf numFmtId="0" fontId="3" fillId="5" borderId="16" xfId="0" applyFont="1" applyFill="1" applyBorder="1" applyAlignment="1" applyProtection="1">
      <alignment vertical="center" wrapText="1"/>
      <protection locked="0"/>
    </xf>
    <xf numFmtId="0" fontId="6" fillId="5" borderId="17" xfId="0" applyFont="1" applyFill="1" applyBorder="1" applyAlignment="1">
      <alignment vertical="center" wrapText="1"/>
    </xf>
    <xf numFmtId="0" fontId="6" fillId="5" borderId="18" xfId="0" applyFont="1" applyFill="1" applyBorder="1" applyAlignment="1">
      <alignment vertical="center" wrapText="1"/>
    </xf>
    <xf numFmtId="0" fontId="6" fillId="5" borderId="5" xfId="0" applyFont="1" applyFill="1" applyBorder="1" applyAlignment="1">
      <alignment horizontal="center" vertical="center" wrapText="1"/>
    </xf>
    <xf numFmtId="0" fontId="3" fillId="0" borderId="0" xfId="0" applyFont="1" applyAlignment="1">
      <alignment horizontal="center" vertical="top"/>
    </xf>
    <xf numFmtId="0" fontId="0" fillId="0" borderId="0" xfId="0" applyAlignment="1">
      <alignment horizontal="center" vertical="top"/>
    </xf>
    <xf numFmtId="0" fontId="3" fillId="5" borderId="2" xfId="0" applyFont="1" applyFill="1" applyBorder="1" applyAlignment="1" applyProtection="1">
      <alignment horizontal="center" vertical="center" wrapText="1"/>
      <protection locked="0"/>
    </xf>
    <xf numFmtId="0" fontId="3" fillId="5" borderId="18" xfId="0" applyFont="1" applyFill="1" applyBorder="1" applyAlignment="1" applyProtection="1">
      <alignment horizontal="center" vertical="center" wrapText="1"/>
      <protection locked="0"/>
    </xf>
    <xf numFmtId="0" fontId="0" fillId="4" borderId="24" xfId="0" applyFill="1" applyBorder="1" applyAlignment="1">
      <alignment horizontal="center" vertical="center" wrapText="1"/>
    </xf>
    <xf numFmtId="0" fontId="0" fillId="0" borderId="6" xfId="0"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1" fillId="5" borderId="6" xfId="0" applyFont="1" applyFill="1" applyBorder="1" applyAlignment="1">
      <alignment horizontal="center"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wrapText="1"/>
    </xf>
    <xf numFmtId="0" fontId="0" fillId="0" borderId="0" xfId="0" applyAlignment="1">
      <alignment horizontal="center"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0" fillId="0" borderId="0" xfId="0" applyAlignment="1">
      <alignment horizontal="left" vertical="center" indent="10"/>
    </xf>
    <xf numFmtId="0" fontId="0" fillId="0" borderId="0" xfId="0" applyAlignment="1">
      <alignment horizontal="left" vertical="top"/>
    </xf>
    <xf numFmtId="0" fontId="11" fillId="0" borderId="0" xfId="0" applyFont="1" applyAlignment="1">
      <alignment horizontal="left" vertical="top"/>
    </xf>
    <xf numFmtId="0" fontId="0" fillId="0" borderId="11" xfId="0" applyBorder="1" applyAlignment="1">
      <alignment horizontal="center" vertical="top" wrapText="1"/>
    </xf>
    <xf numFmtId="0" fontId="0" fillId="0" borderId="11" xfId="0" applyBorder="1" applyAlignment="1" applyProtection="1">
      <alignment horizontal="center" vertical="top" wrapText="1"/>
      <protection locked="0"/>
    </xf>
    <xf numFmtId="0" fontId="0" fillId="0" borderId="11" xfId="0" applyBorder="1" applyAlignment="1" applyProtection="1">
      <alignment horizontal="left" vertical="top" wrapText="1"/>
      <protection locked="0"/>
    </xf>
    <xf numFmtId="0" fontId="0" fillId="0" borderId="5" xfId="0" applyBorder="1" applyAlignment="1">
      <alignment vertical="top"/>
    </xf>
    <xf numFmtId="0" fontId="0" fillId="0" borderId="7" xfId="0" applyBorder="1" applyAlignment="1">
      <alignment vertical="top" wrapText="1"/>
    </xf>
    <xf numFmtId="0" fontId="0" fillId="0" borderId="8" xfId="0" applyBorder="1" applyAlignment="1">
      <alignment vertical="top" wrapText="1"/>
    </xf>
    <xf numFmtId="0" fontId="0" fillId="7" borderId="35" xfId="0" applyFill="1" applyBorder="1" applyAlignment="1" applyProtection="1">
      <alignment horizontal="center" vertical="top" wrapText="1"/>
      <protection locked="0"/>
    </xf>
    <xf numFmtId="0" fontId="0" fillId="7" borderId="36" xfId="0" applyFill="1" applyBorder="1" applyAlignment="1" applyProtection="1">
      <alignment horizontal="center" vertical="top" wrapText="1"/>
      <protection locked="0"/>
    </xf>
    <xf numFmtId="0" fontId="0" fillId="7" borderId="39" xfId="0" applyFill="1" applyBorder="1" applyAlignment="1" applyProtection="1">
      <alignment horizontal="center" vertical="top" wrapText="1"/>
      <protection locked="0"/>
    </xf>
    <xf numFmtId="0" fontId="0" fillId="7" borderId="40" xfId="0" applyFill="1" applyBorder="1" applyAlignment="1" applyProtection="1">
      <alignment horizontal="center" vertical="top" wrapText="1"/>
      <protection locked="0"/>
    </xf>
    <xf numFmtId="0" fontId="0" fillId="7" borderId="43" xfId="0" applyFill="1" applyBorder="1" applyAlignment="1" applyProtection="1">
      <alignment horizontal="center" vertical="top" wrapText="1"/>
      <protection locked="0"/>
    </xf>
    <xf numFmtId="0" fontId="0" fillId="7" borderId="44" xfId="0" applyFill="1" applyBorder="1" applyAlignment="1" applyProtection="1">
      <alignment horizontal="center" vertical="top" wrapText="1"/>
      <protection locked="0"/>
    </xf>
    <xf numFmtId="0" fontId="0" fillId="9" borderId="35" xfId="0" applyFill="1" applyBorder="1" applyAlignment="1" applyProtection="1">
      <alignment horizontal="center" vertical="top" wrapText="1"/>
      <protection locked="0"/>
    </xf>
    <xf numFmtId="0" fontId="0" fillId="9" borderId="36" xfId="0" applyFill="1" applyBorder="1" applyAlignment="1" applyProtection="1">
      <alignment horizontal="center" vertical="top" wrapText="1"/>
      <protection locked="0"/>
    </xf>
    <xf numFmtId="0" fontId="0" fillId="9" borderId="43" xfId="0" applyFill="1" applyBorder="1" applyAlignment="1" applyProtection="1">
      <alignment horizontal="center" vertical="top" wrapText="1"/>
      <protection locked="0"/>
    </xf>
    <xf numFmtId="0" fontId="0" fillId="9" borderId="44" xfId="0" applyFill="1" applyBorder="1" applyAlignment="1" applyProtection="1">
      <alignment horizontal="center" vertical="top" wrapText="1"/>
      <protection locked="0"/>
    </xf>
    <xf numFmtId="0" fontId="0" fillId="7" borderId="47" xfId="0" applyFill="1" applyBorder="1" applyAlignment="1" applyProtection="1">
      <alignment horizontal="center" vertical="top" wrapText="1"/>
      <protection locked="0"/>
    </xf>
    <xf numFmtId="0" fontId="0" fillId="7" borderId="48" xfId="0" applyFill="1" applyBorder="1" applyAlignment="1" applyProtection="1">
      <alignment horizontal="center" vertical="top" wrapText="1"/>
      <protection locked="0"/>
    </xf>
    <xf numFmtId="0" fontId="10" fillId="0" borderId="0" xfId="0" applyFont="1" applyAlignment="1">
      <alignment vertical="top"/>
    </xf>
    <xf numFmtId="0" fontId="14" fillId="0" borderId="0" xfId="0" applyFont="1" applyAlignment="1">
      <alignment vertical="top"/>
    </xf>
    <xf numFmtId="0" fontId="12" fillId="0" borderId="0" xfId="0" applyFont="1" applyAlignment="1">
      <alignment horizontal="right" wrapText="1"/>
    </xf>
    <xf numFmtId="0" fontId="2" fillId="0" borderId="0" xfId="0" applyFont="1"/>
    <xf numFmtId="0" fontId="13" fillId="7" borderId="32" xfId="0" applyFont="1" applyFill="1" applyBorder="1" applyAlignment="1">
      <alignment horizontal="right" vertical="top" wrapText="1"/>
    </xf>
    <xf numFmtId="0" fontId="0" fillId="0" borderId="32" xfId="0" applyBorder="1"/>
    <xf numFmtId="0" fontId="0" fillId="0" borderId="28" xfId="0" applyBorder="1"/>
    <xf numFmtId="0" fontId="13" fillId="8" borderId="32" xfId="0" applyFont="1" applyFill="1" applyBorder="1" applyAlignment="1">
      <alignment horizontal="left" vertical="top" wrapText="1"/>
    </xf>
    <xf numFmtId="0" fontId="0" fillId="4" borderId="33" xfId="0" applyFill="1" applyBorder="1"/>
    <xf numFmtId="0" fontId="0" fillId="4" borderId="29" xfId="0" applyFill="1" applyBorder="1"/>
    <xf numFmtId="0" fontId="1" fillId="4" borderId="32" xfId="0" applyFont="1" applyFill="1" applyBorder="1"/>
    <xf numFmtId="0" fontId="0" fillId="4" borderId="32" xfId="0" applyFill="1" applyBorder="1" applyAlignment="1">
      <alignment horizontal="center"/>
    </xf>
    <xf numFmtId="9" fontId="1" fillId="4" borderId="32" xfId="0" applyNumberFormat="1" applyFont="1" applyFill="1" applyBorder="1"/>
    <xf numFmtId="0" fontId="0" fillId="4" borderId="29" xfId="0" applyFill="1" applyBorder="1" applyAlignment="1">
      <alignment horizontal="center"/>
    </xf>
    <xf numFmtId="0" fontId="13" fillId="0" borderId="49" xfId="0" applyFont="1" applyBorder="1" applyAlignment="1">
      <alignment horizontal="right" vertical="top" wrapText="1"/>
    </xf>
    <xf numFmtId="164" fontId="0" fillId="7" borderId="34" xfId="0" applyNumberFormat="1" applyFill="1" applyBorder="1" applyAlignment="1">
      <alignment horizontal="center" vertical="top" wrapText="1"/>
    </xf>
    <xf numFmtId="1" fontId="0" fillId="7" borderId="36" xfId="0" applyNumberFormat="1" applyFill="1" applyBorder="1" applyAlignment="1">
      <alignment horizontal="center" vertical="top" wrapText="1"/>
    </xf>
    <xf numFmtId="0" fontId="1" fillId="7" borderId="35" xfId="0" applyFont="1" applyFill="1" applyBorder="1" applyAlignment="1">
      <alignment vertical="top" wrapText="1"/>
    </xf>
    <xf numFmtId="0" fontId="0" fillId="7" borderId="35" xfId="0" applyFill="1" applyBorder="1" applyAlignment="1">
      <alignment vertical="top" wrapText="1"/>
    </xf>
    <xf numFmtId="0" fontId="0" fillId="7" borderId="37" xfId="0" applyFill="1" applyBorder="1" applyAlignment="1">
      <alignment vertical="top" wrapText="1"/>
    </xf>
    <xf numFmtId="0" fontId="13" fillId="0" borderId="50" xfId="0" applyFont="1" applyBorder="1" applyAlignment="1">
      <alignment horizontal="right" vertical="top" wrapText="1"/>
    </xf>
    <xf numFmtId="164" fontId="0" fillId="7" borderId="38" xfId="0" applyNumberFormat="1" applyFill="1" applyBorder="1" applyAlignment="1">
      <alignment horizontal="center" vertical="top" wrapText="1"/>
    </xf>
    <xf numFmtId="1" fontId="0" fillId="7" borderId="40" xfId="0" applyNumberFormat="1" applyFill="1" applyBorder="1" applyAlignment="1">
      <alignment horizontal="center" vertical="top" wrapText="1"/>
    </xf>
    <xf numFmtId="0" fontId="1" fillId="7" borderId="39" xfId="0" applyFont="1" applyFill="1" applyBorder="1" applyAlignment="1">
      <alignment vertical="top" wrapText="1"/>
    </xf>
    <xf numFmtId="0" fontId="0" fillId="7" borderId="39" xfId="0" applyFill="1" applyBorder="1" applyAlignment="1">
      <alignment vertical="top" wrapText="1"/>
    </xf>
    <xf numFmtId="0" fontId="0" fillId="7" borderId="41" xfId="0" applyFill="1" applyBorder="1" applyAlignment="1">
      <alignment vertical="top" wrapText="1"/>
    </xf>
    <xf numFmtId="0" fontId="13" fillId="7" borderId="50" xfId="0" applyFont="1" applyFill="1" applyBorder="1" applyAlignment="1">
      <alignment horizontal="right" vertical="top" wrapText="1"/>
    </xf>
    <xf numFmtId="0" fontId="13" fillId="7" borderId="51" xfId="0" applyFont="1" applyFill="1" applyBorder="1" applyAlignment="1">
      <alignment horizontal="right" vertical="top" wrapText="1"/>
    </xf>
    <xf numFmtId="164" fontId="0" fillId="7" borderId="42" xfId="0" applyNumberFormat="1" applyFill="1" applyBorder="1" applyAlignment="1">
      <alignment horizontal="center" vertical="top" wrapText="1"/>
    </xf>
    <xf numFmtId="1" fontId="0" fillId="7" borderId="44" xfId="0" applyNumberFormat="1" applyFill="1" applyBorder="1" applyAlignment="1">
      <alignment horizontal="center" vertical="top" wrapText="1"/>
    </xf>
    <xf numFmtId="0" fontId="1" fillId="7" borderId="43" xfId="0" applyFont="1" applyFill="1" applyBorder="1" applyAlignment="1">
      <alignment vertical="top" wrapText="1"/>
    </xf>
    <xf numFmtId="0" fontId="0" fillId="7" borderId="43" xfId="0" applyFill="1" applyBorder="1" applyAlignment="1">
      <alignment vertical="top" wrapText="1"/>
    </xf>
    <xf numFmtId="0" fontId="0" fillId="7" borderId="45" xfId="0" applyFill="1" applyBorder="1" applyAlignment="1">
      <alignment vertical="top" wrapText="1"/>
    </xf>
    <xf numFmtId="0" fontId="13" fillId="9" borderId="34" xfId="0" applyFont="1" applyFill="1" applyBorder="1" applyAlignment="1">
      <alignment horizontal="right" vertical="top" wrapText="1"/>
    </xf>
    <xf numFmtId="164" fontId="0" fillId="9" borderId="34" xfId="0" applyNumberFormat="1" applyFill="1" applyBorder="1" applyAlignment="1">
      <alignment horizontal="center" vertical="top" wrapText="1"/>
    </xf>
    <xf numFmtId="1" fontId="0" fillId="9" borderId="36" xfId="0" applyNumberFormat="1" applyFill="1" applyBorder="1" applyAlignment="1">
      <alignment horizontal="center" vertical="top" wrapText="1"/>
    </xf>
    <xf numFmtId="0" fontId="1" fillId="9" borderId="35" xfId="0" applyFont="1" applyFill="1" applyBorder="1" applyAlignment="1">
      <alignment vertical="top" wrapText="1"/>
    </xf>
    <xf numFmtId="0" fontId="0" fillId="9" borderId="35" xfId="0" applyFill="1" applyBorder="1" applyAlignment="1">
      <alignment vertical="top" wrapText="1"/>
    </xf>
    <xf numFmtId="0" fontId="0" fillId="9" borderId="37" xfId="0" applyFill="1" applyBorder="1" applyAlignment="1">
      <alignment vertical="top" wrapText="1"/>
    </xf>
    <xf numFmtId="0" fontId="13" fillId="9" borderId="42" xfId="0" applyFont="1" applyFill="1" applyBorder="1" applyAlignment="1">
      <alignment horizontal="right" vertical="top" wrapText="1"/>
    </xf>
    <xf numFmtId="164" fontId="0" fillId="9" borderId="42" xfId="0" applyNumberFormat="1" applyFill="1" applyBorder="1" applyAlignment="1">
      <alignment horizontal="center" vertical="top" wrapText="1"/>
    </xf>
    <xf numFmtId="1" fontId="0" fillId="9" borderId="44" xfId="0" applyNumberFormat="1" applyFill="1" applyBorder="1" applyAlignment="1">
      <alignment horizontal="center" vertical="top" wrapText="1"/>
    </xf>
    <xf numFmtId="0" fontId="1" fillId="9" borderId="43" xfId="0" applyFont="1" applyFill="1" applyBorder="1" applyAlignment="1">
      <alignment vertical="top" wrapText="1"/>
    </xf>
    <xf numFmtId="0" fontId="0" fillId="9" borderId="43" xfId="0" applyFill="1" applyBorder="1" applyAlignment="1">
      <alignment vertical="top" wrapText="1"/>
    </xf>
    <xf numFmtId="0" fontId="0" fillId="9" borderId="45" xfId="0" applyFill="1" applyBorder="1" applyAlignment="1">
      <alignment vertical="top" wrapText="1"/>
    </xf>
    <xf numFmtId="0" fontId="0" fillId="7" borderId="47" xfId="0" applyFill="1" applyBorder="1" applyAlignment="1">
      <alignment vertical="top" wrapText="1"/>
    </xf>
    <xf numFmtId="0" fontId="0" fillId="7" borderId="53" xfId="0" applyFill="1" applyBorder="1" applyAlignment="1">
      <alignment vertical="top" wrapText="1"/>
    </xf>
    <xf numFmtId="0" fontId="0" fillId="6" borderId="0" xfId="0" applyFill="1"/>
    <xf numFmtId="0" fontId="15" fillId="0" borderId="0" xfId="0" applyFont="1" applyAlignment="1">
      <alignment horizontal="left" vertical="center" indent="5"/>
    </xf>
    <xf numFmtId="0" fontId="13" fillId="7" borderId="52" xfId="0" applyFont="1" applyFill="1" applyBorder="1" applyAlignment="1">
      <alignment horizontal="right" vertical="top" wrapText="1"/>
    </xf>
    <xf numFmtId="164" fontId="0" fillId="7" borderId="46" xfId="0" applyNumberFormat="1" applyFill="1" applyBorder="1" applyAlignment="1">
      <alignment horizontal="center" vertical="top" wrapText="1"/>
    </xf>
    <xf numFmtId="1" fontId="0" fillId="7" borderId="48" xfId="0" applyNumberFormat="1" applyFill="1" applyBorder="1" applyAlignment="1">
      <alignment horizontal="center" vertical="top" wrapText="1"/>
    </xf>
    <xf numFmtId="0" fontId="1" fillId="7" borderId="47" xfId="0" applyFont="1" applyFill="1" applyBorder="1" applyAlignment="1">
      <alignment vertical="top" wrapText="1"/>
    </xf>
    <xf numFmtId="0" fontId="17" fillId="0" borderId="0" xfId="0" applyFont="1" applyAlignment="1">
      <alignment vertical="top"/>
    </xf>
    <xf numFmtId="0" fontId="16" fillId="0" borderId="0" xfId="0" applyFont="1"/>
    <xf numFmtId="0" fontId="13" fillId="5" borderId="1" xfId="0" applyFont="1" applyFill="1" applyBorder="1" applyAlignment="1">
      <alignment vertical="center" wrapText="1"/>
    </xf>
    <xf numFmtId="0" fontId="19" fillId="5" borderId="2" xfId="0" applyFont="1" applyFill="1" applyBorder="1" applyAlignment="1">
      <alignment vertical="center" wrapText="1"/>
    </xf>
    <xf numFmtId="0" fontId="20" fillId="0" borderId="0" xfId="0" applyFont="1"/>
    <xf numFmtId="0" fontId="21" fillId="0" borderId="0" xfId="0" applyFont="1"/>
    <xf numFmtId="0" fontId="18" fillId="0" borderId="0" xfId="0" applyFont="1"/>
    <xf numFmtId="0" fontId="19" fillId="5" borderId="4" xfId="0" applyFont="1" applyFill="1" applyBorder="1" applyAlignment="1">
      <alignmen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0" fontId="16" fillId="0" borderId="0" xfId="0" applyFont="1" applyAlignment="1">
      <alignment horizontal="center"/>
    </xf>
    <xf numFmtId="0" fontId="0" fillId="0" borderId="0" xfId="0" applyAlignment="1">
      <alignment horizontal="left" vertical="top" wrapText="1"/>
    </xf>
    <xf numFmtId="0" fontId="0" fillId="6" borderId="25" xfId="0" applyFill="1" applyBorder="1" applyAlignment="1">
      <alignment horizontal="center" vertical="top"/>
    </xf>
    <xf numFmtId="0" fontId="0" fillId="6" borderId="26" xfId="0" applyFill="1" applyBorder="1" applyAlignment="1">
      <alignment horizontal="center" vertical="top"/>
    </xf>
    <xf numFmtId="0" fontId="0" fillId="6" borderId="27" xfId="0" applyFill="1" applyBorder="1" applyAlignment="1">
      <alignment horizontal="center" vertical="top"/>
    </xf>
    <xf numFmtId="0" fontId="0" fillId="6" borderId="28" xfId="0" applyFill="1" applyBorder="1" applyAlignment="1">
      <alignment horizontal="center" vertical="top"/>
    </xf>
    <xf numFmtId="0" fontId="0" fillId="6" borderId="0" xfId="0" applyFill="1" applyAlignment="1">
      <alignment horizontal="center" vertical="top"/>
    </xf>
    <xf numFmtId="0" fontId="0" fillId="6" borderId="29" xfId="0" applyFill="1" applyBorder="1" applyAlignment="1">
      <alignment horizontal="center" vertical="top"/>
    </xf>
    <xf numFmtId="0" fontId="6" fillId="5" borderId="18"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0" fillId="4" borderId="19" xfId="0" applyFill="1" applyBorder="1" applyAlignment="1">
      <alignment vertical="center" wrapText="1"/>
    </xf>
    <xf numFmtId="0" fontId="0" fillId="4" borderId="20" xfId="0" applyFill="1" applyBorder="1" applyAlignment="1">
      <alignment vertical="center" wrapText="1"/>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0" fillId="0" borderId="12" xfId="0" applyBorder="1" applyAlignment="1" applyProtection="1">
      <alignment horizontal="center" vertical="top" wrapText="1"/>
      <protection locked="0"/>
    </xf>
    <xf numFmtId="0" fontId="0" fillId="0" borderId="13" xfId="0" applyBorder="1" applyAlignment="1" applyProtection="1">
      <alignment horizontal="center" vertical="top" wrapText="1"/>
      <protection locked="0"/>
    </xf>
    <xf numFmtId="0" fontId="0" fillId="0" borderId="12"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7" xfId="0" applyBorder="1" applyAlignment="1">
      <alignment vertical="top" wrapText="1"/>
    </xf>
    <xf numFmtId="0" fontId="0" fillId="0" borderId="8" xfId="0" applyBorder="1" applyAlignment="1">
      <alignmen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21" xfId="0" applyFill="1" applyBorder="1" applyAlignment="1">
      <alignment vertical="top" wrapText="1"/>
    </xf>
    <xf numFmtId="0" fontId="0" fillId="4" borderId="22" xfId="0" applyFill="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0" fillId="0" borderId="5" xfId="0" applyBorder="1" applyAlignment="1" applyProtection="1">
      <alignment horizontal="center" vertical="top" wrapText="1"/>
      <protection locked="0"/>
    </xf>
    <xf numFmtId="0" fontId="0" fillId="0" borderId="5" xfId="0" applyBorder="1" applyAlignment="1" applyProtection="1">
      <alignment horizontal="left" vertical="top" wrapText="1"/>
      <protection locked="0"/>
    </xf>
    <xf numFmtId="0" fontId="1" fillId="5" borderId="4" xfId="0" applyFont="1" applyFill="1" applyBorder="1" applyAlignment="1">
      <alignment vertical="top" wrapText="1"/>
    </xf>
    <xf numFmtId="0" fontId="1" fillId="5" borderId="6" xfId="0" applyFont="1" applyFill="1" applyBorder="1" applyAlignment="1">
      <alignment vertical="top" wrapText="1"/>
    </xf>
    <xf numFmtId="0" fontId="18" fillId="5" borderId="2" xfId="0" applyFont="1" applyFill="1" applyBorder="1" applyAlignment="1" applyProtection="1">
      <alignment horizontal="center" vertical="center"/>
      <protection locked="0"/>
    </xf>
    <xf numFmtId="0" fontId="18" fillId="5" borderId="30" xfId="0" applyFont="1" applyFill="1" applyBorder="1" applyAlignment="1" applyProtection="1">
      <alignment horizontal="center" vertical="center"/>
      <protection locked="0"/>
    </xf>
    <xf numFmtId="0" fontId="19" fillId="5" borderId="9"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2" xfId="0" applyFont="1" applyFill="1" applyBorder="1" applyAlignment="1">
      <alignment horizontal="center" vertical="center" wrapText="1"/>
    </xf>
    <xf numFmtId="164" fontId="22" fillId="5" borderId="12" xfId="0" applyNumberFormat="1" applyFont="1" applyFill="1" applyBorder="1" applyAlignment="1">
      <alignment horizontal="center" vertical="center"/>
    </xf>
    <xf numFmtId="164" fontId="22" fillId="5" borderId="5" xfId="0" applyNumberFormat="1" applyFont="1" applyFill="1" applyBorder="1" applyAlignment="1">
      <alignment horizontal="center" vertical="center"/>
    </xf>
    <xf numFmtId="0" fontId="18" fillId="5" borderId="18" xfId="0" applyFont="1" applyFill="1" applyBorder="1" applyAlignment="1" applyProtection="1">
      <alignment horizontal="center" vertical="center"/>
      <protection locked="0"/>
    </xf>
    <xf numFmtId="0" fontId="18" fillId="5" borderId="31" xfId="0" applyFont="1" applyFill="1" applyBorder="1" applyAlignment="1" applyProtection="1">
      <alignment horizontal="center" vertical="center"/>
      <protection locked="0"/>
    </xf>
    <xf numFmtId="0" fontId="19" fillId="5"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0" fillId="3" borderId="19" xfId="0" applyFill="1" applyBorder="1" applyAlignment="1">
      <alignment vertical="center" wrapText="1"/>
    </xf>
    <xf numFmtId="0" fontId="0" fillId="3" borderId="20" xfId="0" applyFill="1" applyBorder="1" applyAlignment="1">
      <alignment vertical="center" wrapText="1"/>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19" xfId="0" applyFill="1" applyBorder="1" applyAlignment="1">
      <alignment horizontal="center" vertical="center" wrapText="1"/>
    </xf>
    <xf numFmtId="0" fontId="0" fillId="3" borderId="20" xfId="0" applyFill="1" applyBorder="1" applyAlignment="1">
      <alignment horizontal="center"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1" fillId="3" borderId="4" xfId="0" applyFont="1" applyFill="1" applyBorder="1" applyAlignment="1">
      <alignment vertical="top" wrapText="1"/>
    </xf>
    <xf numFmtId="0" fontId="1" fillId="3" borderId="6" xfId="0" applyFont="1" applyFill="1" applyBorder="1" applyAlignment="1">
      <alignment vertical="top" wrapText="1"/>
    </xf>
    <xf numFmtId="0" fontId="0" fillId="3" borderId="21" xfId="0" applyFill="1" applyBorder="1" applyAlignment="1">
      <alignment vertical="top" wrapText="1"/>
    </xf>
    <xf numFmtId="0" fontId="0" fillId="3" borderId="22" xfId="0" applyFill="1"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7AAFF.BA1CF00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361950</xdr:colOff>
      <xdr:row>44</xdr:row>
      <xdr:rowOff>47625</xdr:rowOff>
    </xdr:from>
    <xdr:to>
      <xdr:col>2</xdr:col>
      <xdr:colOff>1009650</xdr:colOff>
      <xdr:row>48</xdr:row>
      <xdr:rowOff>171450</xdr:rowOff>
    </xdr:to>
    <xdr:pic>
      <xdr:nvPicPr>
        <xdr:cNvPr id="2" name="Afbeelding 1" descr="Afbeelding met tekst, illustratie&#10;&#10;Automatisch gegenereerde beschrijving">
          <a:extLst>
            <a:ext uri="{FF2B5EF4-FFF2-40B4-BE49-F238E27FC236}">
              <a16:creationId xmlns:a16="http://schemas.microsoft.com/office/drawing/2014/main" id="{246A5AD1-0174-4913-8FB3-489CFE20B5EF}"/>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61950" y="8191500"/>
          <a:ext cx="2362200" cy="885825"/>
        </a:xfrm>
        <a:prstGeom prst="rect">
          <a:avLst/>
        </a:prstGeom>
        <a:noFill/>
        <a:ln>
          <a:noFill/>
        </a:ln>
      </xdr:spPr>
    </xdr:pic>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0FA3-2F60-49D8-8903-DA29201CC5A7}">
  <dimension ref="A1:C44"/>
  <sheetViews>
    <sheetView showGridLines="0" topLeftCell="A4" zoomScaleNormal="100" workbookViewId="0">
      <selection activeCell="C29" sqref="C29"/>
    </sheetView>
  </sheetViews>
  <sheetFormatPr defaultRowHeight="15" x14ac:dyDescent="0.25"/>
  <cols>
    <col min="1" max="1" width="19.28515625" customWidth="1"/>
    <col min="2" max="2" width="6.42578125" customWidth="1"/>
    <col min="3" max="3" width="67.5703125" customWidth="1"/>
  </cols>
  <sheetData>
    <row r="1" spans="1:3" ht="23.25" x14ac:dyDescent="0.35">
      <c r="A1" s="2" t="s">
        <v>42</v>
      </c>
    </row>
    <row r="3" spans="1:3" x14ac:dyDescent="0.25">
      <c r="A3" t="s">
        <v>29</v>
      </c>
    </row>
    <row r="4" spans="1:3" x14ac:dyDescent="0.25">
      <c r="A4" t="s">
        <v>43</v>
      </c>
    </row>
    <row r="6" spans="1:3" x14ac:dyDescent="0.25">
      <c r="A6" t="s">
        <v>0</v>
      </c>
    </row>
    <row r="7" spans="1:3" x14ac:dyDescent="0.25">
      <c r="A7" t="s">
        <v>33</v>
      </c>
    </row>
    <row r="8" spans="1:3" x14ac:dyDescent="0.25">
      <c r="A8" t="s">
        <v>34</v>
      </c>
    </row>
    <row r="9" spans="1:3" x14ac:dyDescent="0.25">
      <c r="A9" t="s">
        <v>35</v>
      </c>
    </row>
    <row r="11" spans="1:3" x14ac:dyDescent="0.25">
      <c r="A11" s="1" t="s">
        <v>2</v>
      </c>
      <c r="B11">
        <v>3</v>
      </c>
      <c r="C11" t="s">
        <v>3</v>
      </c>
    </row>
    <row r="12" spans="1:3" x14ac:dyDescent="0.25">
      <c r="B12">
        <v>2</v>
      </c>
      <c r="C12" t="s">
        <v>53</v>
      </c>
    </row>
    <row r="13" spans="1:3" x14ac:dyDescent="0.25">
      <c r="B13">
        <v>1</v>
      </c>
      <c r="C13" t="s">
        <v>4</v>
      </c>
    </row>
    <row r="14" spans="1:3" x14ac:dyDescent="0.25">
      <c r="B14">
        <v>0</v>
      </c>
      <c r="C14" t="s">
        <v>5</v>
      </c>
    </row>
    <row r="16" spans="1:3" x14ac:dyDescent="0.25">
      <c r="A16" s="132" t="s">
        <v>54</v>
      </c>
      <c r="B16" s="132"/>
      <c r="C16" s="132"/>
    </row>
    <row r="17" spans="1:1" x14ac:dyDescent="0.25">
      <c r="A17" t="s">
        <v>36</v>
      </c>
    </row>
    <row r="18" spans="1:1" x14ac:dyDescent="0.25">
      <c r="A18" t="s">
        <v>6</v>
      </c>
    </row>
    <row r="19" spans="1:1" x14ac:dyDescent="0.25">
      <c r="A19" t="s">
        <v>7</v>
      </c>
    </row>
    <row r="21" spans="1:1" x14ac:dyDescent="0.25">
      <c r="A21" t="s">
        <v>8</v>
      </c>
    </row>
    <row r="22" spans="1:1" x14ac:dyDescent="0.25">
      <c r="A22" t="s">
        <v>9</v>
      </c>
    </row>
    <row r="24" spans="1:1" x14ac:dyDescent="0.25">
      <c r="A24" s="4" t="s">
        <v>10</v>
      </c>
    </row>
    <row r="27" spans="1:1" x14ac:dyDescent="0.25">
      <c r="A27" t="s">
        <v>55</v>
      </c>
    </row>
    <row r="28" spans="1:1" x14ac:dyDescent="0.25">
      <c r="A28" s="3" t="s">
        <v>56</v>
      </c>
    </row>
    <row r="29" spans="1:1" ht="16.5" x14ac:dyDescent="0.25">
      <c r="A29" s="5"/>
    </row>
    <row r="30" spans="1:1" x14ac:dyDescent="0.25">
      <c r="A30" s="133" t="s">
        <v>57</v>
      </c>
    </row>
    <row r="31" spans="1:1" x14ac:dyDescent="0.25">
      <c r="A31" s="133" t="s">
        <v>58</v>
      </c>
    </row>
    <row r="32" spans="1:1" x14ac:dyDescent="0.25">
      <c r="A32" s="133" t="s">
        <v>59</v>
      </c>
    </row>
    <row r="33" spans="1:3" x14ac:dyDescent="0.25">
      <c r="A33" s="133" t="s">
        <v>60</v>
      </c>
    </row>
    <row r="34" spans="1:3" x14ac:dyDescent="0.25">
      <c r="A34" s="133"/>
    </row>
    <row r="35" spans="1:3" x14ac:dyDescent="0.25">
      <c r="A35" s="133" t="s">
        <v>61</v>
      </c>
    </row>
    <row r="36" spans="1:3" x14ac:dyDescent="0.25">
      <c r="A36" s="6"/>
    </row>
    <row r="38" spans="1:3" ht="77.25" customHeight="1" x14ac:dyDescent="0.25">
      <c r="A38" s="149" t="s">
        <v>62</v>
      </c>
      <c r="B38" s="149"/>
      <c r="C38" s="149"/>
    </row>
    <row r="39" spans="1:3" x14ac:dyDescent="0.25">
      <c r="A39" s="6"/>
    </row>
    <row r="40" spans="1:3" x14ac:dyDescent="0.25">
      <c r="A40" s="6"/>
    </row>
    <row r="41" spans="1:3" x14ac:dyDescent="0.25">
      <c r="A41" s="6"/>
    </row>
    <row r="42" spans="1:3" x14ac:dyDescent="0.25">
      <c r="A42" s="6"/>
    </row>
    <row r="43" spans="1:3" x14ac:dyDescent="0.25">
      <c r="A43" s="6"/>
    </row>
    <row r="44" spans="1:3" x14ac:dyDescent="0.25">
      <c r="A44" s="6"/>
    </row>
  </sheetData>
  <mergeCells count="1">
    <mergeCell ref="A38:C3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C9DF7-AF56-46C4-A0AF-FA6964E028E9}">
  <dimension ref="A1:L33"/>
  <sheetViews>
    <sheetView zoomScaleNormal="100" workbookViewId="0">
      <selection activeCell="B1" sqref="B1"/>
    </sheetView>
  </sheetViews>
  <sheetFormatPr defaultRowHeight="15" x14ac:dyDescent="0.25"/>
  <cols>
    <col min="1" max="1" width="3.140625" style="9" customWidth="1"/>
    <col min="2" max="2" width="9.140625" style="9"/>
    <col min="3" max="3" width="48" style="9" customWidth="1"/>
    <col min="4" max="4" width="5.140625" style="47" customWidth="1"/>
    <col min="5" max="5" width="5.140625" style="9" customWidth="1"/>
    <col min="6" max="6" width="35" style="9" customWidth="1"/>
    <col min="7" max="7" width="5.140625" style="9" customWidth="1"/>
    <col min="8" max="8" width="35" style="9" customWidth="1"/>
    <col min="9" max="9" width="5.140625" style="9" customWidth="1"/>
    <col min="10" max="10" width="35" style="9" customWidth="1"/>
    <col min="11" max="11" width="5.140625" style="9" customWidth="1"/>
    <col min="12" max="12" width="35" style="9" customWidth="1"/>
    <col min="13" max="16384" width="9.140625" style="9"/>
  </cols>
  <sheetData>
    <row r="1" spans="1:12" s="31" customFormat="1" ht="15.75" x14ac:dyDescent="0.25">
      <c r="B1" s="31" t="s">
        <v>52</v>
      </c>
      <c r="C1" s="31" t="s">
        <v>44</v>
      </c>
      <c r="D1" s="46"/>
    </row>
    <row r="2" spans="1:12" x14ac:dyDescent="0.25">
      <c r="B2" s="9" t="s">
        <v>45</v>
      </c>
      <c r="C2" s="9" t="s">
        <v>46</v>
      </c>
    </row>
    <row r="7" spans="1:12" x14ac:dyDescent="0.25">
      <c r="D7" s="150" t="s">
        <v>31</v>
      </c>
      <c r="E7" s="151"/>
      <c r="F7" s="151"/>
      <c r="G7" s="151"/>
      <c r="H7" s="152"/>
    </row>
    <row r="8" spans="1:12" ht="15.75" thickBot="1" x14ac:dyDescent="0.3">
      <c r="D8" s="153" t="s">
        <v>32</v>
      </c>
      <c r="E8" s="154"/>
      <c r="F8" s="154"/>
      <c r="G8" s="154"/>
      <c r="H8" s="155"/>
    </row>
    <row r="9" spans="1:12" s="3" customFormat="1" ht="24" customHeight="1" x14ac:dyDescent="0.25">
      <c r="B9" s="36" t="s">
        <v>12</v>
      </c>
      <c r="C9" s="37"/>
      <c r="D9" s="48"/>
      <c r="E9" s="38"/>
      <c r="F9" s="39"/>
      <c r="G9" s="39"/>
      <c r="H9" s="39"/>
      <c r="I9" s="39"/>
      <c r="J9" s="39"/>
      <c r="K9" s="39"/>
      <c r="L9" s="40" t="str">
        <f>L30 &amp; " punten"</f>
        <v>0 punten</v>
      </c>
    </row>
    <row r="10" spans="1:12" s="3" customFormat="1" ht="24" customHeight="1" thickBot="1" x14ac:dyDescent="0.3">
      <c r="B10" s="41" t="s">
        <v>13</v>
      </c>
      <c r="C10" s="42"/>
      <c r="D10" s="49"/>
      <c r="E10" s="43"/>
      <c r="F10" s="44"/>
      <c r="G10" s="44"/>
      <c r="H10" s="44"/>
      <c r="I10" s="156"/>
      <c r="J10" s="156"/>
      <c r="K10" s="157"/>
      <c r="L10" s="45" t="str">
        <f>IF(L30&gt;=H30,"Voldoende","Onvoldoende")</f>
        <v>Onvoldoende</v>
      </c>
    </row>
    <row r="11" spans="1:12" s="3" customFormat="1" ht="19.5" customHeight="1" x14ac:dyDescent="0.25">
      <c r="B11" s="158" t="s">
        <v>14</v>
      </c>
      <c r="C11" s="159"/>
      <c r="D11" s="50"/>
      <c r="E11" s="160" t="s">
        <v>15</v>
      </c>
      <c r="F11" s="161"/>
      <c r="G11" s="162" t="s">
        <v>16</v>
      </c>
      <c r="H11" s="163"/>
      <c r="I11" s="162" t="s">
        <v>17</v>
      </c>
      <c r="J11" s="163"/>
      <c r="K11" s="162" t="s">
        <v>18</v>
      </c>
      <c r="L11" s="163"/>
    </row>
    <row r="12" spans="1:12" ht="15.75" thickBot="1" x14ac:dyDescent="0.3">
      <c r="B12" s="172" t="s">
        <v>19</v>
      </c>
      <c r="C12" s="173"/>
      <c r="D12" s="34" t="s">
        <v>30</v>
      </c>
      <c r="E12" s="34">
        <v>3</v>
      </c>
      <c r="F12" s="34"/>
      <c r="G12" s="34">
        <v>2</v>
      </c>
      <c r="H12" s="34"/>
      <c r="I12" s="34">
        <v>1</v>
      </c>
      <c r="J12" s="34"/>
      <c r="K12" s="34">
        <v>0</v>
      </c>
      <c r="L12" s="34"/>
    </row>
    <row r="13" spans="1:12" ht="15.75" thickBot="1" x14ac:dyDescent="0.3">
      <c r="A13" s="18">
        <v>1</v>
      </c>
      <c r="B13" s="174" t="s">
        <v>1</v>
      </c>
      <c r="C13" s="175"/>
      <c r="D13" s="67"/>
      <c r="E13" s="68"/>
      <c r="F13" s="69"/>
      <c r="G13" s="68"/>
      <c r="H13" s="69"/>
      <c r="I13" s="68"/>
      <c r="J13" s="69"/>
      <c r="K13" s="68"/>
      <c r="L13" s="69"/>
    </row>
    <row r="14" spans="1:12" x14ac:dyDescent="0.25">
      <c r="A14" s="16"/>
      <c r="B14" s="176"/>
      <c r="C14" s="177"/>
      <c r="D14" s="52"/>
      <c r="E14" s="164"/>
      <c r="F14" s="166"/>
      <c r="G14" s="164"/>
      <c r="H14" s="166"/>
      <c r="I14" s="164"/>
      <c r="J14" s="166"/>
      <c r="K14" s="164"/>
      <c r="L14" s="166"/>
    </row>
    <row r="15" spans="1:12" ht="15" customHeight="1" x14ac:dyDescent="0.25">
      <c r="A15" s="17"/>
      <c r="B15" s="168"/>
      <c r="C15" s="169"/>
      <c r="D15" s="53"/>
      <c r="E15" s="165"/>
      <c r="F15" s="167"/>
      <c r="G15" s="165"/>
      <c r="H15" s="167"/>
      <c r="I15" s="165"/>
      <c r="J15" s="167"/>
      <c r="K15" s="165"/>
      <c r="L15" s="167"/>
    </row>
    <row r="16" spans="1:12" ht="15.75" thickBot="1" x14ac:dyDescent="0.3">
      <c r="A16" s="17"/>
      <c r="B16" s="170"/>
      <c r="C16" s="171"/>
      <c r="D16" s="53"/>
      <c r="E16" s="165"/>
      <c r="F16" s="167"/>
      <c r="G16" s="165"/>
      <c r="H16" s="167"/>
      <c r="I16" s="165"/>
      <c r="J16" s="167"/>
      <c r="K16" s="165"/>
      <c r="L16" s="167"/>
    </row>
    <row r="17" spans="1:12" x14ac:dyDescent="0.25">
      <c r="A17" s="16"/>
      <c r="B17" s="176"/>
      <c r="C17" s="177"/>
      <c r="D17" s="52"/>
      <c r="E17" s="164"/>
      <c r="F17" s="166"/>
      <c r="G17" s="164"/>
      <c r="H17" s="166"/>
      <c r="I17" s="164"/>
      <c r="J17" s="166"/>
      <c r="K17" s="164"/>
      <c r="L17" s="166"/>
    </row>
    <row r="18" spans="1:12" x14ac:dyDescent="0.25">
      <c r="A18" s="17"/>
      <c r="B18" s="168"/>
      <c r="C18" s="169"/>
      <c r="D18" s="53"/>
      <c r="E18" s="165"/>
      <c r="F18" s="167"/>
      <c r="G18" s="165"/>
      <c r="H18" s="167"/>
      <c r="I18" s="165"/>
      <c r="J18" s="167"/>
      <c r="K18" s="165"/>
      <c r="L18" s="167"/>
    </row>
    <row r="19" spans="1:12" ht="15.75" thickBot="1" x14ac:dyDescent="0.3">
      <c r="A19" s="17"/>
      <c r="B19" s="170"/>
      <c r="C19" s="171"/>
      <c r="D19" s="53"/>
      <c r="E19" s="165"/>
      <c r="F19" s="167"/>
      <c r="G19" s="165"/>
      <c r="H19" s="167"/>
      <c r="I19" s="165"/>
      <c r="J19" s="167"/>
      <c r="K19" s="165"/>
      <c r="L19" s="167"/>
    </row>
    <row r="20" spans="1:12" x14ac:dyDescent="0.25">
      <c r="A20" s="16"/>
      <c r="B20" s="176"/>
      <c r="C20" s="177"/>
      <c r="D20" s="52"/>
      <c r="E20" s="164"/>
      <c r="F20" s="166"/>
      <c r="G20" s="164"/>
      <c r="H20" s="166"/>
      <c r="I20" s="164"/>
      <c r="J20" s="166"/>
      <c r="K20" s="164"/>
      <c r="L20" s="166"/>
    </row>
    <row r="21" spans="1:12" x14ac:dyDescent="0.25">
      <c r="A21" s="17"/>
      <c r="B21" s="168"/>
      <c r="C21" s="169"/>
      <c r="D21" s="53"/>
      <c r="E21" s="165"/>
      <c r="F21" s="167"/>
      <c r="G21" s="165"/>
      <c r="H21" s="167"/>
      <c r="I21" s="165"/>
      <c r="J21" s="167"/>
      <c r="K21" s="165"/>
      <c r="L21" s="167"/>
    </row>
    <row r="22" spans="1:12" ht="15.75" thickBot="1" x14ac:dyDescent="0.3">
      <c r="A22" s="17"/>
      <c r="B22" s="170"/>
      <c r="C22" s="171"/>
      <c r="D22" s="53"/>
      <c r="E22" s="178"/>
      <c r="F22" s="179"/>
      <c r="G22" s="178"/>
      <c r="H22" s="179"/>
      <c r="I22" s="178"/>
      <c r="J22" s="179"/>
      <c r="K22" s="178"/>
      <c r="L22" s="179"/>
    </row>
    <row r="23" spans="1:12" ht="15" customHeight="1" x14ac:dyDescent="0.25">
      <c r="A23" s="16"/>
      <c r="B23" s="176"/>
      <c r="C23" s="177"/>
      <c r="D23" s="52"/>
      <c r="E23" s="164"/>
      <c r="F23" s="166"/>
      <c r="G23" s="164"/>
      <c r="H23" s="166"/>
      <c r="I23" s="164"/>
      <c r="J23" s="166"/>
      <c r="K23" s="164"/>
      <c r="L23" s="166"/>
    </row>
    <row r="24" spans="1:12" ht="15.75" customHeight="1" x14ac:dyDescent="0.25">
      <c r="A24" s="17"/>
      <c r="B24" s="168"/>
      <c r="C24" s="169"/>
      <c r="D24" s="53"/>
      <c r="E24" s="165"/>
      <c r="F24" s="167"/>
      <c r="G24" s="165"/>
      <c r="H24" s="167"/>
      <c r="I24" s="165"/>
      <c r="J24" s="167"/>
      <c r="K24" s="165"/>
      <c r="L24" s="167"/>
    </row>
    <row r="25" spans="1:12" ht="15.75" thickBot="1" x14ac:dyDescent="0.3">
      <c r="A25" s="17"/>
      <c r="B25" s="71"/>
      <c r="C25" s="72"/>
      <c r="D25" s="53"/>
      <c r="E25" s="178"/>
      <c r="F25" s="179"/>
      <c r="G25" s="178"/>
      <c r="H25" s="179"/>
      <c r="I25" s="178"/>
      <c r="J25" s="179"/>
      <c r="K25" s="178"/>
      <c r="L25" s="179"/>
    </row>
    <row r="26" spans="1:12" ht="15" customHeight="1" x14ac:dyDescent="0.25">
      <c r="A26" s="16"/>
      <c r="B26" s="176"/>
      <c r="C26" s="177"/>
      <c r="D26" s="52"/>
      <c r="E26" s="164"/>
      <c r="F26" s="166"/>
      <c r="G26" s="164"/>
      <c r="H26" s="166"/>
      <c r="I26" s="164"/>
      <c r="J26" s="166"/>
      <c r="K26" s="164"/>
      <c r="L26" s="166"/>
    </row>
    <row r="27" spans="1:12" ht="15.75" customHeight="1" x14ac:dyDescent="0.25">
      <c r="A27" s="17"/>
      <c r="B27" s="168"/>
      <c r="C27" s="169"/>
      <c r="D27" s="53"/>
      <c r="E27" s="165"/>
      <c r="F27" s="167"/>
      <c r="G27" s="165"/>
      <c r="H27" s="167"/>
      <c r="I27" s="165"/>
      <c r="J27" s="167"/>
      <c r="K27" s="165"/>
      <c r="L27" s="167"/>
    </row>
    <row r="28" spans="1:12" ht="15.75" thickBot="1" x14ac:dyDescent="0.3">
      <c r="A28" s="70"/>
      <c r="B28" s="170"/>
      <c r="C28" s="171"/>
      <c r="D28" s="51"/>
      <c r="E28" s="178"/>
      <c r="F28" s="179"/>
      <c r="G28" s="178"/>
      <c r="H28" s="179"/>
      <c r="I28" s="178"/>
      <c r="J28" s="179"/>
      <c r="K28" s="178"/>
      <c r="L28" s="179"/>
    </row>
    <row r="29" spans="1:12" ht="15.75" thickBot="1" x14ac:dyDescent="0.3">
      <c r="B29" s="180" t="str">
        <f>"Opdracht gehaald als min. "&amp;H30&amp;"  punten zijn behaald"</f>
        <v>Opdracht gehaald als min. 2  punten zijn behaald</v>
      </c>
      <c r="C29" s="181"/>
      <c r="D29" s="54"/>
      <c r="E29" s="35">
        <f>COUNTIF(E13:E28,"x")*E$12</f>
        <v>0</v>
      </c>
      <c r="F29" s="35"/>
      <c r="G29" s="35">
        <f>COUNTIF(G13:G28,"x")*G$12</f>
        <v>0</v>
      </c>
      <c r="H29" s="35"/>
      <c r="I29" s="35">
        <f>COUNTIF(I13:I28,"x")*I$12</f>
        <v>0</v>
      </c>
      <c r="J29" s="35"/>
      <c r="K29" s="35">
        <f>COUNTIF(K13:K28,"x")*K$12</f>
        <v>0</v>
      </c>
      <c r="L29" s="35"/>
    </row>
    <row r="30" spans="1:12" x14ac:dyDescent="0.25">
      <c r="H30" s="22">
        <f>COUNTA(A13:A28)*2</f>
        <v>2</v>
      </c>
      <c r="L30" s="22">
        <f>SUM(E29,G29,I29,K29)</f>
        <v>0</v>
      </c>
    </row>
    <row r="32" spans="1:12" x14ac:dyDescent="0.25">
      <c r="B32" s="10"/>
    </row>
    <row r="33" spans="2:2" x14ac:dyDescent="0.25">
      <c r="B33" s="10"/>
    </row>
  </sheetData>
  <sheetProtection selectLockedCells="1"/>
  <mergeCells count="65">
    <mergeCell ref="J26:J28"/>
    <mergeCell ref="K26:K28"/>
    <mergeCell ref="L26:L28"/>
    <mergeCell ref="B27:C27"/>
    <mergeCell ref="B28:C28"/>
    <mergeCell ref="B29:C29"/>
    <mergeCell ref="J23:J25"/>
    <mergeCell ref="K23:K25"/>
    <mergeCell ref="L23:L25"/>
    <mergeCell ref="B24:C24"/>
    <mergeCell ref="B26:C26"/>
    <mergeCell ref="E26:E28"/>
    <mergeCell ref="F26:F28"/>
    <mergeCell ref="G26:G28"/>
    <mergeCell ref="H26:H28"/>
    <mergeCell ref="I26:I28"/>
    <mergeCell ref="B23:C23"/>
    <mergeCell ref="E23:E25"/>
    <mergeCell ref="F23:F25"/>
    <mergeCell ref="G23:G25"/>
    <mergeCell ref="H23:H25"/>
    <mergeCell ref="I23:I25"/>
    <mergeCell ref="I20:I22"/>
    <mergeCell ref="J20:J22"/>
    <mergeCell ref="K20:K22"/>
    <mergeCell ref="L20:L22"/>
    <mergeCell ref="B21:C21"/>
    <mergeCell ref="B22:C22"/>
    <mergeCell ref="J17:J19"/>
    <mergeCell ref="K17:K19"/>
    <mergeCell ref="L17:L19"/>
    <mergeCell ref="B18:C18"/>
    <mergeCell ref="B19:C19"/>
    <mergeCell ref="B20:C20"/>
    <mergeCell ref="E20:E22"/>
    <mergeCell ref="F20:F22"/>
    <mergeCell ref="G20:G22"/>
    <mergeCell ref="H20:H22"/>
    <mergeCell ref="B17:C17"/>
    <mergeCell ref="E17:E19"/>
    <mergeCell ref="F17:F19"/>
    <mergeCell ref="G17:G19"/>
    <mergeCell ref="H17:H19"/>
    <mergeCell ref="I17:I19"/>
    <mergeCell ref="H14:H16"/>
    <mergeCell ref="I14:I16"/>
    <mergeCell ref="J14:J16"/>
    <mergeCell ref="K14:K16"/>
    <mergeCell ref="L14:L16"/>
    <mergeCell ref="B15:C15"/>
    <mergeCell ref="B16:C16"/>
    <mergeCell ref="B12:C12"/>
    <mergeCell ref="B13:C13"/>
    <mergeCell ref="B14:C14"/>
    <mergeCell ref="E14:E16"/>
    <mergeCell ref="F14:F16"/>
    <mergeCell ref="G14:G16"/>
    <mergeCell ref="D7:H7"/>
    <mergeCell ref="D8:H8"/>
    <mergeCell ref="I10:K10"/>
    <mergeCell ref="B11:C11"/>
    <mergeCell ref="E11:F11"/>
    <mergeCell ref="G11:H11"/>
    <mergeCell ref="I11:J11"/>
    <mergeCell ref="K11:L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F2F5-803F-490A-BAD0-1DF7B7C7ED9F}">
  <sheetPr>
    <pageSetUpPr fitToPage="1"/>
  </sheetPr>
  <dimension ref="A1:X16"/>
  <sheetViews>
    <sheetView topLeftCell="A3" zoomScale="85" zoomScaleNormal="85" workbookViewId="0">
      <selection activeCell="F7" sqref="F7"/>
    </sheetView>
  </sheetViews>
  <sheetFormatPr defaultRowHeight="15" x14ac:dyDescent="0.25"/>
  <cols>
    <col min="1" max="1" width="3.42578125" customWidth="1"/>
    <col min="2" max="2" width="19.85546875" customWidth="1"/>
    <col min="3" max="4" width="6.85546875" customWidth="1"/>
    <col min="5" max="5" width="37" customWidth="1"/>
    <col min="6" max="6" width="3.85546875" style="57" customWidth="1"/>
    <col min="7" max="7" width="25.42578125" customWidth="1"/>
    <col min="8" max="8" width="3.85546875" style="57" customWidth="1"/>
    <col min="9" max="9" width="25.42578125" customWidth="1"/>
    <col min="10" max="10" width="3.85546875" style="57" customWidth="1"/>
    <col min="11" max="11" width="25.42578125" customWidth="1"/>
    <col min="12" max="12" width="3.85546875" customWidth="1"/>
    <col min="13" max="13" width="25.42578125" customWidth="1"/>
    <col min="14" max="16" width="9.140625" style="88" customWidth="1"/>
    <col min="17" max="21" width="9.140625" style="88"/>
    <col min="22" max="24" width="9.140625" style="139"/>
  </cols>
  <sheetData>
    <row r="1" spans="1:24" s="31" customFormat="1" ht="21" x14ac:dyDescent="0.25">
      <c r="B1" s="85" t="s">
        <v>93</v>
      </c>
      <c r="F1" s="46"/>
      <c r="G1" s="46"/>
      <c r="H1" s="46"/>
      <c r="J1" s="46"/>
      <c r="L1" s="86"/>
      <c r="M1" s="86"/>
      <c r="N1" s="86"/>
      <c r="O1" s="86"/>
      <c r="P1" s="86"/>
      <c r="Q1" s="86"/>
      <c r="R1" s="86"/>
      <c r="S1" s="86"/>
      <c r="T1" s="86"/>
      <c r="U1" s="86"/>
      <c r="V1" s="138"/>
      <c r="W1" s="138"/>
      <c r="X1" s="138"/>
    </row>
    <row r="2" spans="1:24" ht="23.25" customHeight="1" x14ac:dyDescent="0.4">
      <c r="B2" s="87"/>
      <c r="L2" s="88"/>
      <c r="M2" s="88"/>
    </row>
    <row r="3" spans="1:24" ht="19.5" thickBot="1" x14ac:dyDescent="0.3">
      <c r="B3" s="89"/>
      <c r="C3" s="90"/>
      <c r="D3" s="91"/>
      <c r="E3" s="150" t="s">
        <v>31</v>
      </c>
      <c r="F3" s="151"/>
      <c r="G3" s="151"/>
      <c r="H3" s="151"/>
      <c r="I3" s="151"/>
      <c r="J3" s="151"/>
      <c r="K3" s="152"/>
      <c r="L3" s="91"/>
      <c r="M3" s="46" t="s">
        <v>49</v>
      </c>
    </row>
    <row r="4" spans="1:24" s="144" customFormat="1" ht="27.75" customHeight="1" x14ac:dyDescent="0.3">
      <c r="B4" s="140" t="s">
        <v>12</v>
      </c>
      <c r="C4" s="182"/>
      <c r="D4" s="182"/>
      <c r="E4" s="183"/>
      <c r="F4" s="184"/>
      <c r="G4" s="185"/>
      <c r="H4" s="186"/>
      <c r="I4" s="186"/>
      <c r="J4" s="186"/>
      <c r="K4" s="186"/>
      <c r="L4" s="141"/>
      <c r="M4" s="187">
        <f>IFERROR((SUM(C7:C14)/(SUM(D7:D14)*$F$6))*9+1,"-")</f>
        <v>1</v>
      </c>
      <c r="N4" s="142"/>
      <c r="O4" s="142"/>
      <c r="P4" s="142"/>
      <c r="Q4" s="142"/>
      <c r="R4" s="142"/>
      <c r="S4" s="142"/>
      <c r="T4" s="142"/>
      <c r="U4" s="142"/>
      <c r="V4" s="143"/>
      <c r="W4" s="143"/>
      <c r="X4" s="143"/>
    </row>
    <row r="5" spans="1:24" s="144" customFormat="1" ht="27.75" customHeight="1" thickBot="1" x14ac:dyDescent="0.35">
      <c r="B5" s="145" t="s">
        <v>13</v>
      </c>
      <c r="C5" s="189"/>
      <c r="D5" s="189"/>
      <c r="E5" s="190"/>
      <c r="F5" s="146"/>
      <c r="G5" s="147"/>
      <c r="H5" s="147"/>
      <c r="I5" s="147"/>
      <c r="J5" s="191"/>
      <c r="K5" s="191"/>
      <c r="L5" s="191"/>
      <c r="M5" s="188"/>
      <c r="N5" s="142"/>
      <c r="O5" s="142"/>
      <c r="P5" s="142"/>
      <c r="Q5" s="142"/>
      <c r="R5" s="142"/>
      <c r="S5" s="142"/>
      <c r="T5" s="142"/>
      <c r="U5" s="142"/>
      <c r="V5" s="143"/>
      <c r="W5" s="143"/>
      <c r="X5" s="143"/>
    </row>
    <row r="6" spans="1:24" ht="19.5" thickBot="1" x14ac:dyDescent="0.3">
      <c r="B6" s="92" t="s">
        <v>48</v>
      </c>
      <c r="C6" s="93" t="s">
        <v>39</v>
      </c>
      <c r="D6" s="94" t="s">
        <v>50</v>
      </c>
      <c r="E6" s="95" t="s">
        <v>47</v>
      </c>
      <c r="F6" s="96">
        <v>3</v>
      </c>
      <c r="G6" s="97">
        <f>3/3</f>
        <v>1</v>
      </c>
      <c r="H6" s="98">
        <v>2</v>
      </c>
      <c r="I6" s="97">
        <v>0.75</v>
      </c>
      <c r="J6" s="96">
        <v>1</v>
      </c>
      <c r="K6" s="97">
        <v>0.4</v>
      </c>
      <c r="L6" s="96">
        <v>0</v>
      </c>
      <c r="M6" s="97">
        <v>0</v>
      </c>
    </row>
    <row r="7" spans="1:24" ht="38.25" thickBot="1" x14ac:dyDescent="0.3">
      <c r="A7">
        <v>1</v>
      </c>
      <c r="B7" s="118" t="s">
        <v>1</v>
      </c>
      <c r="C7" s="119" t="str">
        <f>N7</f>
        <v/>
      </c>
      <c r="D7" s="120">
        <v>1</v>
      </c>
      <c r="E7" s="121" t="s">
        <v>95</v>
      </c>
      <c r="F7" s="79"/>
      <c r="G7" s="122" t="s">
        <v>96</v>
      </c>
      <c r="H7" s="80"/>
      <c r="I7" s="122" t="s">
        <v>97</v>
      </c>
      <c r="J7" s="79"/>
      <c r="K7" s="122" t="s">
        <v>98</v>
      </c>
      <c r="L7" s="79"/>
      <c r="M7" s="123" t="s">
        <v>94</v>
      </c>
      <c r="N7" s="88" t="str">
        <f>IFERROR(D7*AVERAGE(O7:R7),"")</f>
        <v/>
      </c>
      <c r="O7" s="88" t="str">
        <f t="shared" ref="O7" si="0">IF(F7&lt;&gt;"",F$6,"")</f>
        <v/>
      </c>
      <c r="P7" s="88" t="str">
        <f t="shared" ref="P7" si="1">IF(H7&lt;&gt;"",H$6,"")</f>
        <v/>
      </c>
      <c r="Q7" s="88" t="str">
        <f t="shared" ref="Q7" si="2">IF(J7&lt;&gt;"",J$6,"")</f>
        <v/>
      </c>
      <c r="R7" s="88" t="str">
        <f t="shared" ref="R7" si="3">IF(L7&lt;&gt;"",L$6,"")</f>
        <v/>
      </c>
    </row>
    <row r="8" spans="1:24" ht="60" x14ac:dyDescent="0.25">
      <c r="A8">
        <v>2</v>
      </c>
      <c r="B8" s="99" t="s">
        <v>63</v>
      </c>
      <c r="C8" s="100" t="str">
        <f>N8</f>
        <v/>
      </c>
      <c r="D8" s="101">
        <v>1</v>
      </c>
      <c r="E8" s="102" t="s">
        <v>64</v>
      </c>
      <c r="F8" s="73"/>
      <c r="G8" s="103" t="s">
        <v>65</v>
      </c>
      <c r="H8" s="74"/>
      <c r="I8" s="103" t="s">
        <v>67</v>
      </c>
      <c r="J8" s="73"/>
      <c r="K8" s="103" t="s">
        <v>69</v>
      </c>
      <c r="L8" s="73"/>
      <c r="M8" s="104" t="s">
        <v>51</v>
      </c>
      <c r="N8" s="88" t="str">
        <f>IFERROR(D8*AVERAGE(O8:R8),"")</f>
        <v/>
      </c>
      <c r="O8" s="88" t="str">
        <f t="shared" ref="O8" si="4">IF(F8&lt;&gt;"",F$6,"")</f>
        <v/>
      </c>
      <c r="P8" s="88" t="str">
        <f t="shared" ref="P8" si="5">IF(H8&lt;&gt;"",H$6,"")</f>
        <v/>
      </c>
      <c r="Q8" s="88" t="str">
        <f t="shared" ref="Q8" si="6">IF(J8&lt;&gt;"",J$6,"")</f>
        <v/>
      </c>
      <c r="R8" s="88" t="str">
        <f t="shared" ref="R8" si="7">IF(L8&lt;&gt;"",L$6,"")</f>
        <v/>
      </c>
    </row>
    <row r="9" spans="1:24" ht="30.75" thickBot="1" x14ac:dyDescent="0.3">
      <c r="A9">
        <v>3</v>
      </c>
      <c r="B9" s="105"/>
      <c r="C9" s="106" t="str">
        <f t="shared" ref="C9:C11" si="8">N9</f>
        <v/>
      </c>
      <c r="D9" s="107">
        <v>1</v>
      </c>
      <c r="E9" s="108" t="s">
        <v>71</v>
      </c>
      <c r="F9" s="75"/>
      <c r="G9" s="109" t="s">
        <v>66</v>
      </c>
      <c r="H9" s="76"/>
      <c r="I9" s="109" t="s">
        <v>68</v>
      </c>
      <c r="J9" s="75"/>
      <c r="K9" s="109" t="s">
        <v>70</v>
      </c>
      <c r="L9" s="75"/>
      <c r="M9" s="131" t="s">
        <v>51</v>
      </c>
      <c r="N9" s="88" t="str">
        <f t="shared" ref="N9:N16" si="9">IFERROR(D9*AVERAGE(O9:R9),"")</f>
        <v/>
      </c>
      <c r="O9" s="88" t="str">
        <f t="shared" ref="O9:O16" si="10">IF(F9&lt;&gt;"",F$6,"")</f>
        <v/>
      </c>
      <c r="P9" s="88" t="str">
        <f t="shared" ref="P9:P16" si="11">IF(H9&lt;&gt;"",H$6,"")</f>
        <v/>
      </c>
      <c r="Q9" s="88" t="str">
        <f t="shared" ref="Q9:Q16" si="12">IF(J9&lt;&gt;"",J$6,"")</f>
        <v/>
      </c>
      <c r="R9" s="88" t="str">
        <f t="shared" ref="R9:R16" si="13">IF(L9&lt;&gt;"",L$6,"")</f>
        <v/>
      </c>
    </row>
    <row r="10" spans="1:24" ht="60" x14ac:dyDescent="0.25">
      <c r="A10">
        <v>4</v>
      </c>
      <c r="B10" s="118" t="s">
        <v>72</v>
      </c>
      <c r="C10" s="119" t="str">
        <f t="shared" si="8"/>
        <v/>
      </c>
      <c r="D10" s="120">
        <v>2</v>
      </c>
      <c r="E10" s="121" t="s">
        <v>73</v>
      </c>
      <c r="F10" s="79"/>
      <c r="G10" s="122" t="s">
        <v>75</v>
      </c>
      <c r="H10" s="80"/>
      <c r="I10" s="122" t="s">
        <v>77</v>
      </c>
      <c r="J10" s="79"/>
      <c r="K10" s="122" t="s">
        <v>79</v>
      </c>
      <c r="L10" s="79"/>
      <c r="M10" s="123" t="s">
        <v>51</v>
      </c>
      <c r="N10" s="88" t="str">
        <f t="shared" si="9"/>
        <v/>
      </c>
      <c r="O10" s="88" t="str">
        <f t="shared" si="10"/>
        <v/>
      </c>
      <c r="P10" s="88" t="str">
        <f t="shared" si="11"/>
        <v/>
      </c>
      <c r="Q10" s="88" t="str">
        <f t="shared" si="12"/>
        <v/>
      </c>
      <c r="R10" s="88" t="str">
        <f t="shared" si="13"/>
        <v/>
      </c>
    </row>
    <row r="11" spans="1:24" ht="45.75" thickBot="1" x14ac:dyDescent="0.3">
      <c r="A11">
        <v>5</v>
      </c>
      <c r="B11" s="124"/>
      <c r="C11" s="125" t="str">
        <f t="shared" si="8"/>
        <v/>
      </c>
      <c r="D11" s="126">
        <v>1</v>
      </c>
      <c r="E11" s="127" t="s">
        <v>74</v>
      </c>
      <c r="F11" s="81"/>
      <c r="G11" s="128" t="s">
        <v>76</v>
      </c>
      <c r="H11" s="82"/>
      <c r="I11" s="128" t="s">
        <v>78</v>
      </c>
      <c r="J11" s="81"/>
      <c r="K11" s="128" t="s">
        <v>80</v>
      </c>
      <c r="L11" s="81"/>
      <c r="M11" s="129" t="s">
        <v>51</v>
      </c>
      <c r="N11" s="88" t="str">
        <f t="shared" si="9"/>
        <v/>
      </c>
      <c r="O11" s="88" t="str">
        <f t="shared" si="10"/>
        <v/>
      </c>
      <c r="P11" s="88" t="str">
        <f t="shared" si="11"/>
        <v/>
      </c>
      <c r="Q11" s="88" t="str">
        <f t="shared" si="12"/>
        <v/>
      </c>
      <c r="R11" s="88" t="str">
        <f t="shared" si="13"/>
        <v/>
      </c>
    </row>
    <row r="12" spans="1:24" ht="37.5" x14ac:dyDescent="0.25">
      <c r="A12">
        <v>6</v>
      </c>
      <c r="B12" s="134" t="s">
        <v>81</v>
      </c>
      <c r="C12" s="135" t="str">
        <f>N12</f>
        <v/>
      </c>
      <c r="D12" s="136">
        <v>2</v>
      </c>
      <c r="E12" s="137" t="s">
        <v>82</v>
      </c>
      <c r="F12" s="83"/>
      <c r="G12" s="130" t="s">
        <v>83</v>
      </c>
      <c r="H12" s="84"/>
      <c r="I12" s="130" t="s">
        <v>84</v>
      </c>
      <c r="J12" s="83"/>
      <c r="K12" s="130" t="s">
        <v>85</v>
      </c>
      <c r="L12" s="83"/>
      <c r="M12" s="104" t="s">
        <v>51</v>
      </c>
      <c r="N12" s="88" t="str">
        <f t="shared" si="9"/>
        <v/>
      </c>
      <c r="O12" s="88" t="str">
        <f t="shared" si="10"/>
        <v/>
      </c>
      <c r="P12" s="88" t="str">
        <f t="shared" si="11"/>
        <v/>
      </c>
      <c r="Q12" s="88" t="str">
        <f t="shared" si="12"/>
        <v/>
      </c>
      <c r="R12" s="88" t="str">
        <f t="shared" si="13"/>
        <v/>
      </c>
    </row>
    <row r="13" spans="1:24" ht="45" x14ac:dyDescent="0.25">
      <c r="A13">
        <v>7</v>
      </c>
      <c r="B13" s="111"/>
      <c r="C13" s="106" t="str">
        <f>N13</f>
        <v/>
      </c>
      <c r="D13" s="107">
        <v>2</v>
      </c>
      <c r="E13" s="108" t="s">
        <v>92</v>
      </c>
      <c r="F13" s="75"/>
      <c r="G13" s="130" t="s">
        <v>91</v>
      </c>
      <c r="H13" s="84"/>
      <c r="I13" s="130" t="s">
        <v>87</v>
      </c>
      <c r="J13" s="83"/>
      <c r="K13" s="130" t="s">
        <v>89</v>
      </c>
      <c r="L13" s="83"/>
      <c r="M13" s="110" t="s">
        <v>51</v>
      </c>
      <c r="N13" s="88" t="str">
        <f t="shared" si="9"/>
        <v/>
      </c>
      <c r="O13" s="88" t="str">
        <f t="shared" si="10"/>
        <v/>
      </c>
      <c r="P13" s="88" t="str">
        <f t="shared" si="11"/>
        <v/>
      </c>
      <c r="Q13" s="88" t="str">
        <f t="shared" si="12"/>
        <v/>
      </c>
      <c r="R13" s="88" t="str">
        <f t="shared" si="13"/>
        <v/>
      </c>
    </row>
    <row r="14" spans="1:24" ht="18.75" x14ac:dyDescent="0.25">
      <c r="A14">
        <v>8</v>
      </c>
      <c r="B14" s="111"/>
      <c r="C14" s="106" t="str">
        <f>N14</f>
        <v/>
      </c>
      <c r="D14" s="107">
        <v>1</v>
      </c>
      <c r="E14" s="108"/>
      <c r="F14" s="75"/>
      <c r="G14" s="130" t="s">
        <v>86</v>
      </c>
      <c r="H14" s="84"/>
      <c r="I14" s="130" t="s">
        <v>88</v>
      </c>
      <c r="J14" s="83"/>
      <c r="K14" s="130" t="s">
        <v>90</v>
      </c>
      <c r="L14" s="83"/>
      <c r="M14" s="110"/>
      <c r="N14" s="88" t="str">
        <f t="shared" si="9"/>
        <v/>
      </c>
      <c r="O14" s="88" t="str">
        <f t="shared" si="10"/>
        <v/>
      </c>
      <c r="P14" s="88" t="str">
        <f t="shared" si="11"/>
        <v/>
      </c>
      <c r="Q14" s="88" t="str">
        <f t="shared" si="12"/>
        <v/>
      </c>
      <c r="R14" s="88" t="str">
        <f t="shared" si="13"/>
        <v/>
      </c>
    </row>
    <row r="15" spans="1:24" ht="19.5" thickBot="1" x14ac:dyDescent="0.3">
      <c r="B15" s="112"/>
      <c r="C15" s="113" t="str">
        <f>N15</f>
        <v/>
      </c>
      <c r="D15" s="114"/>
      <c r="E15" s="115"/>
      <c r="F15" s="77"/>
      <c r="G15" s="116"/>
      <c r="H15" s="78"/>
      <c r="I15" s="116"/>
      <c r="J15" s="77"/>
      <c r="K15" s="116"/>
      <c r="L15" s="77"/>
      <c r="M15" s="117"/>
      <c r="N15" s="88" t="str">
        <f t="shared" si="9"/>
        <v/>
      </c>
      <c r="O15" s="88" t="str">
        <f t="shared" si="10"/>
        <v/>
      </c>
      <c r="P15" s="88" t="str">
        <f t="shared" si="11"/>
        <v/>
      </c>
      <c r="Q15" s="88" t="str">
        <f t="shared" si="12"/>
        <v/>
      </c>
      <c r="R15" s="88" t="str">
        <f t="shared" si="13"/>
        <v/>
      </c>
    </row>
    <row r="16" spans="1:24" x14ac:dyDescent="0.25">
      <c r="N16" s="88" t="str">
        <f t="shared" si="9"/>
        <v/>
      </c>
      <c r="O16" s="88" t="str">
        <f t="shared" si="10"/>
        <v/>
      </c>
      <c r="P16" s="88" t="str">
        <f t="shared" si="11"/>
        <v/>
      </c>
      <c r="Q16" s="88" t="str">
        <f t="shared" si="12"/>
        <v/>
      </c>
      <c r="R16" s="88" t="str">
        <f t="shared" si="13"/>
        <v/>
      </c>
    </row>
  </sheetData>
  <sheetProtection selectLockedCells="1"/>
  <mergeCells count="7">
    <mergeCell ref="E3:K3"/>
    <mergeCell ref="C4:E4"/>
    <mergeCell ref="F4:G4"/>
    <mergeCell ref="H4:K4"/>
    <mergeCell ref="M4:M5"/>
    <mergeCell ref="C5:E5"/>
    <mergeCell ref="J5:L5"/>
  </mergeCells>
  <pageMargins left="0.70866141732283472" right="0.70866141732283472" top="0.74803149606299213" bottom="0.74803149606299213" header="0.31496062992125984" footer="0.31496062992125984"/>
  <pageSetup paperSize="9" scale="67" orientation="landscape" r:id="rId1"/>
  <headerFooter>
    <oddHeader>&amp;L&amp;14Periode 2 klas v5</oddHeader>
    <oddFooter>&amp;LDocent: Rachel&amp;C&amp;D&amp;R&amp;P van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8984-6995-4872-902B-7575A987AF2F}">
  <sheetPr>
    <pageSetUpPr fitToPage="1"/>
  </sheetPr>
  <dimension ref="A1:X16"/>
  <sheetViews>
    <sheetView tabSelected="1" topLeftCell="A10" zoomScale="85" zoomScaleNormal="85" workbookViewId="0">
      <selection activeCell="I16" sqref="I16"/>
    </sheetView>
  </sheetViews>
  <sheetFormatPr defaultRowHeight="15" x14ac:dyDescent="0.25"/>
  <cols>
    <col min="1" max="1" width="4.140625" customWidth="1"/>
    <col min="2" max="2" width="19.85546875" customWidth="1"/>
    <col min="3" max="4" width="6.85546875" customWidth="1"/>
    <col min="5" max="5" width="37" customWidth="1"/>
    <col min="6" max="6" width="3.85546875" style="57" customWidth="1"/>
    <col min="7" max="7" width="25.42578125" customWidth="1"/>
    <col min="8" max="8" width="3.85546875" style="57" customWidth="1"/>
    <col min="9" max="9" width="25.42578125" customWidth="1"/>
    <col min="10" max="10" width="3.85546875" style="57" customWidth="1"/>
    <col min="11" max="11" width="25.42578125" customWidth="1"/>
    <col min="12" max="12" width="3.85546875" customWidth="1"/>
    <col min="13" max="13" width="25.42578125" customWidth="1"/>
    <col min="14" max="16" width="9.140625" style="88" customWidth="1"/>
    <col min="17" max="21" width="9.140625" style="88"/>
    <col min="22" max="24" width="9.140625" style="139"/>
  </cols>
  <sheetData>
    <row r="1" spans="1:24" s="31" customFormat="1" ht="21" x14ac:dyDescent="0.25">
      <c r="B1" s="85" t="s">
        <v>93</v>
      </c>
      <c r="F1" s="46"/>
      <c r="G1" s="46"/>
      <c r="H1" s="46"/>
      <c r="J1" s="46"/>
      <c r="L1" s="86"/>
      <c r="M1" s="86"/>
      <c r="N1" s="86"/>
      <c r="O1" s="86"/>
      <c r="P1" s="86"/>
      <c r="Q1" s="86"/>
      <c r="R1" s="86"/>
      <c r="S1" s="86"/>
      <c r="T1" s="86"/>
      <c r="U1" s="86"/>
      <c r="V1" s="138"/>
      <c r="W1" s="138"/>
      <c r="X1" s="138"/>
    </row>
    <row r="2" spans="1:24" ht="23.25" customHeight="1" x14ac:dyDescent="0.4">
      <c r="B2" s="87"/>
      <c r="L2" s="88"/>
      <c r="M2" s="88"/>
    </row>
    <row r="3" spans="1:24" ht="19.5" thickBot="1" x14ac:dyDescent="0.3">
      <c r="B3" s="89"/>
      <c r="C3" s="90"/>
      <c r="D3" s="91"/>
      <c r="E3" s="150" t="s">
        <v>31</v>
      </c>
      <c r="F3" s="151"/>
      <c r="G3" s="151"/>
      <c r="H3" s="151"/>
      <c r="I3" s="151"/>
      <c r="J3" s="151"/>
      <c r="K3" s="152"/>
      <c r="L3" s="91"/>
      <c r="M3" s="46" t="s">
        <v>49</v>
      </c>
    </row>
    <row r="4" spans="1:24" s="144" customFormat="1" ht="27.75" customHeight="1" x14ac:dyDescent="0.3">
      <c r="B4" s="140" t="s">
        <v>12</v>
      </c>
      <c r="C4" s="182"/>
      <c r="D4" s="182"/>
      <c r="E4" s="183"/>
      <c r="F4" s="184"/>
      <c r="G4" s="185"/>
      <c r="H4" s="186"/>
      <c r="I4" s="186"/>
      <c r="J4" s="186"/>
      <c r="K4" s="186"/>
      <c r="L4" s="141"/>
      <c r="M4" s="187">
        <f>IFERROR((SUM(C7:C14)/(SUM(D7:D14)*$F$6))*9+1,"-")</f>
        <v>10</v>
      </c>
      <c r="N4" s="142"/>
      <c r="O4" s="142"/>
      <c r="P4" s="142"/>
      <c r="Q4" s="142"/>
      <c r="R4" s="142"/>
      <c r="S4" s="142"/>
      <c r="T4" s="142"/>
      <c r="U4" s="142"/>
      <c r="V4" s="143"/>
      <c r="W4" s="143"/>
      <c r="X4" s="143"/>
    </row>
    <row r="5" spans="1:24" s="144" customFormat="1" ht="27.75" customHeight="1" thickBot="1" x14ac:dyDescent="0.35">
      <c r="B5" s="145" t="s">
        <v>13</v>
      </c>
      <c r="C5" s="189"/>
      <c r="D5" s="189"/>
      <c r="E5" s="190"/>
      <c r="F5" s="146"/>
      <c r="G5" s="147"/>
      <c r="H5" s="147"/>
      <c r="I5" s="147"/>
      <c r="J5" s="191"/>
      <c r="K5" s="191"/>
      <c r="L5" s="191"/>
      <c r="M5" s="188"/>
      <c r="N5" s="142"/>
      <c r="O5" s="142"/>
      <c r="P5" s="142"/>
      <c r="Q5" s="142"/>
      <c r="R5" s="142"/>
      <c r="S5" s="142"/>
      <c r="T5" s="142"/>
      <c r="U5" s="142"/>
      <c r="V5" s="143"/>
      <c r="W5" s="143"/>
      <c r="X5" s="143"/>
    </row>
    <row r="6" spans="1:24" ht="19.5" thickBot="1" x14ac:dyDescent="0.3">
      <c r="B6" s="92" t="s">
        <v>48</v>
      </c>
      <c r="C6" s="93" t="s">
        <v>39</v>
      </c>
      <c r="D6" s="94" t="s">
        <v>50</v>
      </c>
      <c r="E6" s="95" t="s">
        <v>47</v>
      </c>
      <c r="F6" s="96">
        <v>3</v>
      </c>
      <c r="G6" s="97">
        <f>3/3</f>
        <v>1</v>
      </c>
      <c r="H6" s="98">
        <v>2</v>
      </c>
      <c r="I6" s="97">
        <v>0.75</v>
      </c>
      <c r="J6" s="96">
        <v>1</v>
      </c>
      <c r="K6" s="97">
        <v>0.4</v>
      </c>
      <c r="L6" s="96">
        <v>0</v>
      </c>
      <c r="M6" s="97">
        <v>0</v>
      </c>
    </row>
    <row r="7" spans="1:24" ht="38.25" thickBot="1" x14ac:dyDescent="0.3">
      <c r="A7">
        <v>1</v>
      </c>
      <c r="B7" s="118" t="s">
        <v>1</v>
      </c>
      <c r="C7" s="119">
        <f>N7</f>
        <v>3</v>
      </c>
      <c r="D7" s="120">
        <v>1</v>
      </c>
      <c r="E7" s="121" t="s">
        <v>95</v>
      </c>
      <c r="F7" s="79" t="s">
        <v>130</v>
      </c>
      <c r="G7" s="122" t="s">
        <v>96</v>
      </c>
      <c r="H7" s="80"/>
      <c r="I7" s="122" t="s">
        <v>97</v>
      </c>
      <c r="J7" s="79"/>
      <c r="K7" s="122" t="s">
        <v>98</v>
      </c>
      <c r="L7" s="79"/>
      <c r="M7" s="123" t="s">
        <v>94</v>
      </c>
      <c r="N7" s="88">
        <f>IFERROR(D7*AVERAGE(O7:R7),"")</f>
        <v>3</v>
      </c>
      <c r="O7" s="88">
        <f t="shared" ref="O7" si="0">IF(F7&lt;&gt;"",F$6,"")</f>
        <v>3</v>
      </c>
      <c r="P7" s="88" t="str">
        <f t="shared" ref="P7" si="1">IF(H7&lt;&gt;"",H$6,"")</f>
        <v/>
      </c>
      <c r="Q7" s="88" t="str">
        <f t="shared" ref="Q7" si="2">IF(J7&lt;&gt;"",J$6,"")</f>
        <v/>
      </c>
      <c r="R7" s="88" t="str">
        <f t="shared" ref="R7" si="3">IF(L7&lt;&gt;"",L$6,"")</f>
        <v/>
      </c>
    </row>
    <row r="8" spans="1:24" ht="60" x14ac:dyDescent="0.25">
      <c r="A8">
        <v>2</v>
      </c>
      <c r="B8" s="99" t="s">
        <v>99</v>
      </c>
      <c r="C8" s="100">
        <f>N8</f>
        <v>3</v>
      </c>
      <c r="D8" s="101">
        <v>1</v>
      </c>
      <c r="E8" s="102" t="s">
        <v>102</v>
      </c>
      <c r="F8" s="73" t="s">
        <v>130</v>
      </c>
      <c r="G8" s="103" t="s">
        <v>103</v>
      </c>
      <c r="H8" s="74"/>
      <c r="I8" s="103" t="s">
        <v>105</v>
      </c>
      <c r="J8" s="73"/>
      <c r="K8" s="103" t="s">
        <v>100</v>
      </c>
      <c r="L8" s="73"/>
      <c r="M8" s="104" t="s">
        <v>51</v>
      </c>
      <c r="N8" s="88">
        <f>IFERROR(D8*AVERAGE(O8:R8),"")</f>
        <v>3</v>
      </c>
      <c r="O8" s="88">
        <f t="shared" ref="O8:O16" si="4">IF(F8&lt;&gt;"",F$6,"")</f>
        <v>3</v>
      </c>
      <c r="P8" s="88" t="str">
        <f t="shared" ref="P8:P16" si="5">IF(H8&lt;&gt;"",H$6,"")</f>
        <v/>
      </c>
      <c r="Q8" s="88" t="str">
        <f t="shared" ref="Q8:Q16" si="6">IF(J8&lt;&gt;"",J$6,"")</f>
        <v/>
      </c>
      <c r="R8" s="88" t="str">
        <f t="shared" ref="R8:R16" si="7">IF(L8&lt;&gt;"",L$6,"")</f>
        <v/>
      </c>
    </row>
    <row r="9" spans="1:24" ht="45.75" thickBot="1" x14ac:dyDescent="0.3">
      <c r="A9">
        <v>3</v>
      </c>
      <c r="B9" s="105"/>
      <c r="C9" s="106">
        <f t="shared" ref="C9:C11" si="8">N9</f>
        <v>3</v>
      </c>
      <c r="D9" s="107">
        <v>1</v>
      </c>
      <c r="E9" s="108" t="s">
        <v>101</v>
      </c>
      <c r="F9" s="75" t="s">
        <v>130</v>
      </c>
      <c r="G9" s="109" t="s">
        <v>104</v>
      </c>
      <c r="H9" s="76"/>
      <c r="I9" s="109" t="s">
        <v>106</v>
      </c>
      <c r="J9" s="75"/>
      <c r="K9" s="109" t="s">
        <v>107</v>
      </c>
      <c r="L9" s="75"/>
      <c r="M9" s="131" t="s">
        <v>51</v>
      </c>
      <c r="N9" s="88">
        <f t="shared" ref="N9:N16" si="9">IFERROR(D9*AVERAGE(O9:R9),"")</f>
        <v>3</v>
      </c>
      <c r="O9" s="88">
        <f t="shared" si="4"/>
        <v>3</v>
      </c>
      <c r="P9" s="88" t="str">
        <f t="shared" si="5"/>
        <v/>
      </c>
      <c r="Q9" s="88" t="str">
        <f t="shared" si="6"/>
        <v/>
      </c>
      <c r="R9" s="88" t="str">
        <f t="shared" si="7"/>
        <v/>
      </c>
    </row>
    <row r="10" spans="1:24" ht="75" x14ac:dyDescent="0.25">
      <c r="A10">
        <v>4</v>
      </c>
      <c r="B10" s="118" t="s">
        <v>108</v>
      </c>
      <c r="C10" s="119">
        <f t="shared" si="8"/>
        <v>3</v>
      </c>
      <c r="D10" s="120">
        <v>1</v>
      </c>
      <c r="E10" s="121" t="s">
        <v>129</v>
      </c>
      <c r="F10" s="79" t="s">
        <v>130</v>
      </c>
      <c r="G10" s="122" t="s">
        <v>109</v>
      </c>
      <c r="H10" s="80"/>
      <c r="I10" s="122" t="s">
        <v>110</v>
      </c>
      <c r="J10" s="79"/>
      <c r="K10" s="122" t="s">
        <v>111</v>
      </c>
      <c r="L10" s="79"/>
      <c r="M10" s="123" t="s">
        <v>51</v>
      </c>
      <c r="N10" s="88">
        <f t="shared" si="9"/>
        <v>3</v>
      </c>
      <c r="O10" s="88">
        <f t="shared" si="4"/>
        <v>3</v>
      </c>
      <c r="P10" s="88" t="str">
        <f t="shared" si="5"/>
        <v/>
      </c>
      <c r="Q10" s="88" t="str">
        <f t="shared" si="6"/>
        <v/>
      </c>
      <c r="R10" s="88" t="str">
        <f t="shared" si="7"/>
        <v/>
      </c>
    </row>
    <row r="11" spans="1:24" ht="45.75" thickBot="1" x14ac:dyDescent="0.3">
      <c r="A11">
        <v>5</v>
      </c>
      <c r="B11" s="124"/>
      <c r="C11" s="125">
        <f t="shared" si="8"/>
        <v>3</v>
      </c>
      <c r="D11" s="126">
        <v>1</v>
      </c>
      <c r="E11" s="127" t="s">
        <v>112</v>
      </c>
      <c r="F11" s="81" t="s">
        <v>130</v>
      </c>
      <c r="G11" s="128" t="s">
        <v>133</v>
      </c>
      <c r="H11" s="82"/>
      <c r="I11" s="128" t="s">
        <v>113</v>
      </c>
      <c r="J11" s="81"/>
      <c r="K11" s="128" t="s">
        <v>114</v>
      </c>
      <c r="L11" s="81"/>
      <c r="M11" s="129" t="s">
        <v>115</v>
      </c>
      <c r="N11" s="88">
        <f t="shared" si="9"/>
        <v>3</v>
      </c>
      <c r="O11" s="88">
        <f t="shared" si="4"/>
        <v>3</v>
      </c>
      <c r="P11" s="88" t="str">
        <f t="shared" si="5"/>
        <v/>
      </c>
      <c r="Q11" s="88" t="str">
        <f t="shared" si="6"/>
        <v/>
      </c>
      <c r="R11" s="88" t="str">
        <f t="shared" si="7"/>
        <v/>
      </c>
    </row>
    <row r="12" spans="1:24" ht="45" x14ac:dyDescent="0.25">
      <c r="A12">
        <v>6</v>
      </c>
      <c r="B12" s="134" t="s">
        <v>81</v>
      </c>
      <c r="C12" s="135">
        <f>N12</f>
        <v>6</v>
      </c>
      <c r="D12" s="136">
        <v>2</v>
      </c>
      <c r="E12" s="137" t="s">
        <v>116</v>
      </c>
      <c r="F12" s="83" t="s">
        <v>130</v>
      </c>
      <c r="G12" s="130" t="s">
        <v>117</v>
      </c>
      <c r="H12" s="84"/>
      <c r="I12" s="130" t="s">
        <v>118</v>
      </c>
      <c r="J12" s="83"/>
      <c r="K12" s="130" t="s">
        <v>119</v>
      </c>
      <c r="L12" s="83"/>
      <c r="M12" s="104" t="s">
        <v>120</v>
      </c>
      <c r="N12" s="88">
        <f t="shared" si="9"/>
        <v>6</v>
      </c>
      <c r="O12" s="88">
        <f t="shared" si="4"/>
        <v>3</v>
      </c>
      <c r="P12" s="88" t="str">
        <f t="shared" si="5"/>
        <v/>
      </c>
      <c r="Q12" s="88" t="str">
        <f t="shared" si="6"/>
        <v/>
      </c>
      <c r="R12" s="88" t="str">
        <f t="shared" si="7"/>
        <v/>
      </c>
    </row>
    <row r="13" spans="1:24" ht="56.25" x14ac:dyDescent="0.25">
      <c r="A13">
        <v>7</v>
      </c>
      <c r="B13" s="111" t="s">
        <v>126</v>
      </c>
      <c r="C13" s="106">
        <f>N13</f>
        <v>3</v>
      </c>
      <c r="D13" s="107">
        <v>1</v>
      </c>
      <c r="E13" s="108" t="s">
        <v>122</v>
      </c>
      <c r="F13" s="75" t="s">
        <v>130</v>
      </c>
      <c r="G13" s="130" t="s">
        <v>121</v>
      </c>
      <c r="H13" s="84"/>
      <c r="I13" s="130" t="s">
        <v>87</v>
      </c>
      <c r="J13" s="83"/>
      <c r="K13" s="130" t="s">
        <v>89</v>
      </c>
      <c r="L13" s="83"/>
      <c r="M13" s="110" t="s">
        <v>51</v>
      </c>
      <c r="N13" s="88">
        <f t="shared" si="9"/>
        <v>3</v>
      </c>
      <c r="O13" s="88">
        <f t="shared" si="4"/>
        <v>3</v>
      </c>
      <c r="P13" s="88" t="str">
        <f t="shared" si="5"/>
        <v/>
      </c>
      <c r="Q13" s="88" t="str">
        <f t="shared" si="6"/>
        <v/>
      </c>
      <c r="R13" s="88" t="str">
        <f t="shared" si="7"/>
        <v/>
      </c>
    </row>
    <row r="14" spans="1:24" ht="120" x14ac:dyDescent="0.25">
      <c r="A14">
        <v>8</v>
      </c>
      <c r="B14" s="111"/>
      <c r="C14" s="106">
        <f>N14</f>
        <v>6</v>
      </c>
      <c r="D14" s="107">
        <v>2</v>
      </c>
      <c r="E14" s="108" t="s">
        <v>123</v>
      </c>
      <c r="F14" s="75" t="s">
        <v>130</v>
      </c>
      <c r="G14" s="130" t="s">
        <v>127</v>
      </c>
      <c r="H14" s="84"/>
      <c r="I14" s="130" t="s">
        <v>128</v>
      </c>
      <c r="J14" s="83"/>
      <c r="K14" s="130" t="s">
        <v>124</v>
      </c>
      <c r="L14" s="83"/>
      <c r="M14" s="110" t="s">
        <v>125</v>
      </c>
      <c r="N14" s="88">
        <f t="shared" si="9"/>
        <v>6</v>
      </c>
      <c r="O14" s="88">
        <f t="shared" si="4"/>
        <v>3</v>
      </c>
      <c r="P14" s="88" t="str">
        <f t="shared" si="5"/>
        <v/>
      </c>
      <c r="Q14" s="88" t="str">
        <f t="shared" si="6"/>
        <v/>
      </c>
      <c r="R14" s="88" t="str">
        <f t="shared" si="7"/>
        <v/>
      </c>
    </row>
    <row r="15" spans="1:24" ht="150.75" thickBot="1" x14ac:dyDescent="0.3">
      <c r="B15" s="112" t="s">
        <v>131</v>
      </c>
      <c r="C15" s="113">
        <v>3</v>
      </c>
      <c r="D15" s="114">
        <v>1</v>
      </c>
      <c r="E15" s="115" t="s">
        <v>132</v>
      </c>
      <c r="F15" s="75" t="s">
        <v>130</v>
      </c>
      <c r="G15" s="116" t="s">
        <v>134</v>
      </c>
      <c r="H15" s="78"/>
      <c r="I15" s="116" t="s">
        <v>137</v>
      </c>
      <c r="J15" s="77"/>
      <c r="K15" s="116" t="s">
        <v>135</v>
      </c>
      <c r="L15" s="77"/>
      <c r="M15" s="117" t="s">
        <v>136</v>
      </c>
      <c r="N15" s="88">
        <f t="shared" si="9"/>
        <v>3</v>
      </c>
      <c r="O15" s="88">
        <f t="shared" si="4"/>
        <v>3</v>
      </c>
      <c r="P15" s="88" t="str">
        <f t="shared" si="5"/>
        <v/>
      </c>
      <c r="Q15" s="88" t="str">
        <f t="shared" si="6"/>
        <v/>
      </c>
      <c r="R15" s="88" t="str">
        <f t="shared" si="7"/>
        <v/>
      </c>
    </row>
    <row r="16" spans="1:24" s="139" customFormat="1" x14ac:dyDescent="0.25">
      <c r="F16" s="148"/>
      <c r="H16" s="148"/>
      <c r="J16" s="148"/>
      <c r="N16" s="88" t="str">
        <f t="shared" si="9"/>
        <v/>
      </c>
      <c r="O16" s="139" t="str">
        <f t="shared" si="4"/>
        <v/>
      </c>
      <c r="P16" s="139" t="str">
        <f t="shared" si="5"/>
        <v/>
      </c>
      <c r="Q16" s="139" t="str">
        <f t="shared" si="6"/>
        <v/>
      </c>
      <c r="R16" s="139" t="str">
        <f t="shared" si="7"/>
        <v/>
      </c>
    </row>
  </sheetData>
  <sheetProtection selectLockedCells="1"/>
  <mergeCells count="7">
    <mergeCell ref="E3:K3"/>
    <mergeCell ref="C4:E4"/>
    <mergeCell ref="F4:G4"/>
    <mergeCell ref="H4:K4"/>
    <mergeCell ref="M4:M5"/>
    <mergeCell ref="C5:E5"/>
    <mergeCell ref="J5:L5"/>
  </mergeCells>
  <pageMargins left="0.70866141732283472" right="0.70866141732283472" top="0.74803149606299213" bottom="0.74803149606299213" header="0.31496062992125984" footer="0.31496062992125984"/>
  <pageSetup paperSize="9" scale="67" orientation="landscape" r:id="rId1"/>
  <headerFooter>
    <oddHeader>&amp;L&amp;14Periode 2 klas v5</oddHeader>
    <oddFooter>&amp;LDocent: Rachel&amp;C&amp;D&amp;R&amp;P van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52A8-2B9E-4D67-985B-EF4DA0F96037}">
  <dimension ref="A1:F1"/>
  <sheetViews>
    <sheetView workbookViewId="0">
      <selection activeCell="F1" sqref="F1"/>
    </sheetView>
  </sheetViews>
  <sheetFormatPr defaultRowHeight="15" x14ac:dyDescent="0.25"/>
  <cols>
    <col min="1" max="1" width="24" customWidth="1"/>
    <col min="2" max="4" width="5.42578125" style="57" customWidth="1"/>
    <col min="5" max="5" width="59.5703125" style="55" customWidth="1"/>
    <col min="6" max="6" width="95" customWidth="1"/>
  </cols>
  <sheetData>
    <row r="1" spans="1:6" s="1" customFormat="1" x14ac:dyDescent="0.25">
      <c r="A1" s="1" t="s">
        <v>37</v>
      </c>
      <c r="B1" s="58" t="s">
        <v>41</v>
      </c>
      <c r="C1" s="58" t="s">
        <v>38</v>
      </c>
      <c r="D1" s="58" t="s">
        <v>39</v>
      </c>
      <c r="E1" s="59" t="s">
        <v>40</v>
      </c>
      <c r="F1"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6D401-4754-4F8B-BE00-636BAF3714D8}">
  <dimension ref="A1:I26"/>
  <sheetViews>
    <sheetView workbookViewId="0">
      <selection activeCell="F1" sqref="F1"/>
    </sheetView>
  </sheetViews>
  <sheetFormatPr defaultRowHeight="15" x14ac:dyDescent="0.25"/>
  <cols>
    <col min="1" max="1" width="24" style="9" customWidth="1"/>
    <col min="2" max="4" width="5.42578125" style="47" customWidth="1"/>
    <col min="5" max="5" width="59.5703125" style="56" customWidth="1"/>
    <col min="6" max="6" width="95" style="9" customWidth="1"/>
    <col min="7" max="16384" width="9.140625" style="9"/>
  </cols>
  <sheetData>
    <row r="1" spans="1:9" s="61" customFormat="1" x14ac:dyDescent="0.25">
      <c r="A1" s="61" t="s">
        <v>37</v>
      </c>
      <c r="B1" s="62" t="s">
        <v>41</v>
      </c>
      <c r="C1" s="62" t="s">
        <v>38</v>
      </c>
      <c r="D1" s="62" t="s">
        <v>39</v>
      </c>
      <c r="E1" s="63" t="s">
        <v>40</v>
      </c>
      <c r="F1" s="62"/>
    </row>
    <row r="2" spans="1:9" x14ac:dyDescent="0.25">
      <c r="A2" s="63"/>
      <c r="B2" s="60"/>
    </row>
    <row r="6" spans="1:9" x14ac:dyDescent="0.25">
      <c r="F6" s="56"/>
    </row>
    <row r="7" spans="1:9" x14ac:dyDescent="0.25">
      <c r="F7" s="56"/>
    </row>
    <row r="9" spans="1:9" x14ac:dyDescent="0.25">
      <c r="A9" s="61"/>
    </row>
    <row r="12" spans="1:9" x14ac:dyDescent="0.25">
      <c r="A12" s="61"/>
    </row>
    <row r="14" spans="1:9" x14ac:dyDescent="0.25">
      <c r="A14" s="63"/>
    </row>
    <row r="16" spans="1:9" x14ac:dyDescent="0.25">
      <c r="E16" s="66"/>
      <c r="F16" s="6"/>
      <c r="G16"/>
      <c r="H16"/>
      <c r="I16"/>
    </row>
    <row r="17" spans="5:9" x14ac:dyDescent="0.25">
      <c r="E17" s="65"/>
      <c r="F17"/>
      <c r="G17" s="6"/>
      <c r="H17"/>
      <c r="I17"/>
    </row>
    <row r="18" spans="5:9" x14ac:dyDescent="0.25">
      <c r="E18" s="65"/>
      <c r="F18"/>
      <c r="G18"/>
      <c r="H18"/>
      <c r="I18" s="6"/>
    </row>
    <row r="19" spans="5:9" x14ac:dyDescent="0.25">
      <c r="E19" s="65"/>
      <c r="F19"/>
      <c r="G19"/>
      <c r="H19" s="6"/>
      <c r="I19"/>
    </row>
    <row r="20" spans="5:9" x14ac:dyDescent="0.25">
      <c r="E20" s="65"/>
      <c r="F20"/>
      <c r="G20"/>
      <c r="H20"/>
      <c r="I20"/>
    </row>
    <row r="21" spans="5:9" x14ac:dyDescent="0.25">
      <c r="E21" s="65"/>
      <c r="F21"/>
      <c r="G21"/>
      <c r="H21"/>
      <c r="I21" s="64"/>
    </row>
    <row r="22" spans="5:9" x14ac:dyDescent="0.25">
      <c r="E22" s="65"/>
      <c r="F22"/>
      <c r="G22"/>
      <c r="H22"/>
      <c r="I22"/>
    </row>
    <row r="23" spans="5:9" x14ac:dyDescent="0.25">
      <c r="E23" s="65"/>
      <c r="F23"/>
      <c r="G23"/>
      <c r="H23"/>
      <c r="I23"/>
    </row>
    <row r="24" spans="5:9" x14ac:dyDescent="0.25">
      <c r="E24" s="65"/>
      <c r="F24"/>
      <c r="G24"/>
      <c r="H24"/>
      <c r="I24"/>
    </row>
    <row r="25" spans="5:9" x14ac:dyDescent="0.25">
      <c r="E25" s="65"/>
      <c r="F25"/>
      <c r="G25"/>
      <c r="H25"/>
      <c r="I25"/>
    </row>
    <row r="26" spans="5:9" x14ac:dyDescent="0.25">
      <c r="E26" s="65"/>
      <c r="F26"/>
      <c r="G26"/>
      <c r="H26" s="6"/>
      <c r="I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40C6-9203-4A9F-A1BC-5A7CD357C751}">
  <dimension ref="A1:K22"/>
  <sheetViews>
    <sheetView topLeftCell="A10" workbookViewId="0">
      <selection activeCell="A13" sqref="A13:XFD17"/>
    </sheetView>
  </sheetViews>
  <sheetFormatPr defaultRowHeight="15" x14ac:dyDescent="0.25"/>
  <cols>
    <col min="1" max="1" width="3.140625" style="9" customWidth="1"/>
    <col min="2" max="2" width="9.140625" style="9"/>
    <col min="3" max="3" width="51" style="9" customWidth="1"/>
    <col min="4" max="4" width="5.140625" style="9" customWidth="1"/>
    <col min="5" max="5" width="35" style="9" customWidth="1"/>
    <col min="6" max="6" width="5.140625" style="9" customWidth="1"/>
    <col min="7" max="7" width="35" style="9" customWidth="1"/>
    <col min="8" max="8" width="5.140625" style="9" customWidth="1"/>
    <col min="9" max="9" width="35" style="9" customWidth="1"/>
    <col min="10" max="10" width="5.140625" style="9" customWidth="1"/>
    <col min="11" max="11" width="35" style="9" customWidth="1"/>
    <col min="12" max="16384" width="9.140625" style="9"/>
  </cols>
  <sheetData>
    <row r="1" spans="1:11" ht="15.75" x14ac:dyDescent="0.25">
      <c r="B1" s="31" t="s">
        <v>22</v>
      </c>
      <c r="C1" s="31" t="s">
        <v>28</v>
      </c>
    </row>
    <row r="2" spans="1:11" x14ac:dyDescent="0.25">
      <c r="B2" s="9" t="s">
        <v>11</v>
      </c>
      <c r="C2" s="30" t="s">
        <v>23</v>
      </c>
    </row>
    <row r="3" spans="1:11" x14ac:dyDescent="0.25">
      <c r="C3" s="30" t="s">
        <v>24</v>
      </c>
    </row>
    <row r="4" spans="1:11" x14ac:dyDescent="0.25">
      <c r="C4" s="30" t="s">
        <v>25</v>
      </c>
    </row>
    <row r="5" spans="1:11" x14ac:dyDescent="0.25">
      <c r="C5" s="30" t="s">
        <v>26</v>
      </c>
    </row>
    <row r="6" spans="1:11" x14ac:dyDescent="0.25">
      <c r="C6" s="30" t="s">
        <v>27</v>
      </c>
    </row>
    <row r="7" spans="1:11" ht="15.75" thickBot="1" x14ac:dyDescent="0.3"/>
    <row r="8" spans="1:11" s="3" customFormat="1" ht="24" customHeight="1" x14ac:dyDescent="0.25">
      <c r="B8" s="7" t="s">
        <v>12</v>
      </c>
      <c r="C8" s="32"/>
      <c r="D8" s="11"/>
      <c r="E8" s="12"/>
      <c r="F8" s="12"/>
      <c r="G8" s="12"/>
      <c r="H8" s="12"/>
      <c r="I8" s="12"/>
      <c r="J8" s="12"/>
      <c r="K8" s="19" t="str">
        <f>K19 &amp; " punten"</f>
        <v>0 punten</v>
      </c>
    </row>
    <row r="9" spans="1:11" s="3" customFormat="1" ht="24" customHeight="1" thickBot="1" x14ac:dyDescent="0.3">
      <c r="B9" s="8" t="s">
        <v>13</v>
      </c>
      <c r="C9" s="33"/>
      <c r="D9" s="13"/>
      <c r="E9" s="14"/>
      <c r="F9" s="14"/>
      <c r="G9" s="14"/>
      <c r="H9" s="192"/>
      <c r="I9" s="192"/>
      <c r="J9" s="193"/>
      <c r="K9" s="20" t="str">
        <f>IF(K18&gt;G18,"Voldoende","Onvoldoende")</f>
        <v>Onvoldoende</v>
      </c>
    </row>
    <row r="10" spans="1:11" s="3" customFormat="1" ht="19.5" customHeight="1" x14ac:dyDescent="0.25">
      <c r="B10" s="194" t="s">
        <v>14</v>
      </c>
      <c r="C10" s="195"/>
      <c r="D10" s="196" t="s">
        <v>15</v>
      </c>
      <c r="E10" s="197"/>
      <c r="F10" s="198" t="s">
        <v>16</v>
      </c>
      <c r="G10" s="199"/>
      <c r="H10" s="198" t="s">
        <v>17</v>
      </c>
      <c r="I10" s="199"/>
      <c r="J10" s="198" t="s">
        <v>18</v>
      </c>
      <c r="K10" s="199"/>
    </row>
    <row r="11" spans="1:11" ht="15.75" thickBot="1" x14ac:dyDescent="0.3">
      <c r="B11" s="204" t="s">
        <v>19</v>
      </c>
      <c r="C11" s="205"/>
      <c r="D11" s="21">
        <v>3</v>
      </c>
      <c r="E11" s="21"/>
      <c r="F11" s="21">
        <v>2</v>
      </c>
      <c r="G11" s="21"/>
      <c r="H11" s="21">
        <v>1</v>
      </c>
      <c r="I11" s="21"/>
      <c r="J11" s="21">
        <v>0</v>
      </c>
      <c r="K11" s="21"/>
    </row>
    <row r="12" spans="1:11" ht="15.75" thickBot="1" x14ac:dyDescent="0.3">
      <c r="A12" s="23">
        <v>1</v>
      </c>
      <c r="B12" s="176" t="s">
        <v>1</v>
      </c>
      <c r="C12" s="177"/>
      <c r="D12" s="24"/>
      <c r="E12" s="24"/>
      <c r="F12" s="25"/>
      <c r="G12" s="24"/>
      <c r="H12" s="25"/>
      <c r="I12" s="24"/>
      <c r="J12" s="25"/>
      <c r="K12" s="24"/>
    </row>
    <row r="13" spans="1:11" ht="75" customHeight="1" thickBot="1" x14ac:dyDescent="0.3">
      <c r="A13" s="26">
        <v>2</v>
      </c>
      <c r="B13" s="174"/>
      <c r="C13" s="175"/>
      <c r="D13" s="28"/>
      <c r="E13" s="27"/>
      <c r="F13" s="29"/>
      <c r="G13" s="27"/>
      <c r="H13" s="29"/>
      <c r="I13" s="27"/>
      <c r="J13" s="29"/>
      <c r="K13" s="27"/>
    </row>
    <row r="14" spans="1:11" ht="75" customHeight="1" thickBot="1" x14ac:dyDescent="0.3">
      <c r="A14" s="26">
        <v>3</v>
      </c>
      <c r="B14" s="174"/>
      <c r="C14" s="175"/>
      <c r="D14" s="28"/>
      <c r="E14" s="27"/>
      <c r="F14" s="29"/>
      <c r="G14" s="27"/>
      <c r="H14" s="29"/>
      <c r="I14" s="27"/>
      <c r="J14" s="29"/>
      <c r="K14" s="27"/>
    </row>
    <row r="15" spans="1:11" ht="75" customHeight="1" thickBot="1" x14ac:dyDescent="0.3">
      <c r="A15" s="26">
        <v>4</v>
      </c>
      <c r="B15" s="200"/>
      <c r="C15" s="201"/>
      <c r="D15" s="28"/>
      <c r="E15" s="27"/>
      <c r="F15" s="29"/>
      <c r="G15" s="27"/>
      <c r="H15" s="29"/>
      <c r="I15" s="27"/>
      <c r="J15" s="29"/>
      <c r="K15" s="27"/>
    </row>
    <row r="16" spans="1:11" ht="75" customHeight="1" thickBot="1" x14ac:dyDescent="0.3">
      <c r="A16" s="26">
        <v>5</v>
      </c>
      <c r="B16" s="200"/>
      <c r="C16" s="201"/>
      <c r="D16" s="28"/>
      <c r="E16" s="27"/>
      <c r="F16" s="29"/>
      <c r="G16" s="27"/>
      <c r="H16" s="29"/>
      <c r="I16" s="27"/>
      <c r="J16" s="29"/>
      <c r="K16" s="27"/>
    </row>
    <row r="17" spans="1:11" ht="75" customHeight="1" thickBot="1" x14ac:dyDescent="0.3">
      <c r="A17" s="26">
        <v>6</v>
      </c>
      <c r="B17" s="200"/>
      <c r="C17" s="201"/>
      <c r="D17" s="28"/>
      <c r="E17" s="27"/>
      <c r="F17" s="29"/>
      <c r="G17" s="27"/>
      <c r="H17" s="29"/>
      <c r="I17" s="27"/>
      <c r="J17" s="29"/>
      <c r="K17" s="27"/>
    </row>
    <row r="18" spans="1:11" ht="15.75" thickBot="1" x14ac:dyDescent="0.3">
      <c r="B18" s="202" t="str">
        <f>"Opdracht gehaald als min. "&amp;G19&amp;"  punten zijn behaald"</f>
        <v>Opdracht gehaald als min. 12  punten zijn behaald</v>
      </c>
      <c r="C18" s="203"/>
      <c r="D18" s="15">
        <f>COUNTIF(D12:D17,"x")*D$11</f>
        <v>0</v>
      </c>
      <c r="E18" s="15"/>
      <c r="F18" s="15">
        <f>COUNTIF(F12:F17,"x")*F$11</f>
        <v>0</v>
      </c>
      <c r="G18" s="15"/>
      <c r="H18" s="15">
        <f>COUNTIF(H12:H17,"x")*H$11</f>
        <v>0</v>
      </c>
      <c r="I18" s="15"/>
      <c r="J18" s="15">
        <f>COUNTIF(J12:J17,"x")*J$11</f>
        <v>0</v>
      </c>
      <c r="K18" s="15"/>
    </row>
    <row r="19" spans="1:11" x14ac:dyDescent="0.25">
      <c r="G19" s="22">
        <f>MAX(A12:A17)*2</f>
        <v>12</v>
      </c>
      <c r="K19" s="22">
        <f>SUM(D18,F18,H18,J18)</f>
        <v>0</v>
      </c>
    </row>
    <row r="20" spans="1:11" x14ac:dyDescent="0.25">
      <c r="G20" s="22"/>
      <c r="K20" s="22"/>
    </row>
    <row r="21" spans="1:11" x14ac:dyDescent="0.25">
      <c r="B21" s="10" t="s">
        <v>20</v>
      </c>
    </row>
    <row r="22" spans="1:11" x14ac:dyDescent="0.25">
      <c r="B22" s="10" t="s">
        <v>21</v>
      </c>
    </row>
  </sheetData>
  <sheetProtection selectLockedCells="1"/>
  <mergeCells count="14">
    <mergeCell ref="B17:C17"/>
    <mergeCell ref="B18:C18"/>
    <mergeCell ref="B11:C11"/>
    <mergeCell ref="B12:C12"/>
    <mergeCell ref="B13:C13"/>
    <mergeCell ref="B14:C14"/>
    <mergeCell ref="B15:C15"/>
    <mergeCell ref="B16:C16"/>
    <mergeCell ref="H9:J9"/>
    <mergeCell ref="B10:C10"/>
    <mergeCell ref="D10:E10"/>
    <mergeCell ref="F10:G10"/>
    <mergeCell ref="H10:I10"/>
    <mergeCell ref="J10:K10"/>
  </mergeCells>
  <hyperlinks>
    <hyperlink ref="B21" location="_ftnref1" display="_ftnref1" xr:uid="{CB34FCCD-31F5-4DAD-9BC0-9D5CABF9D2F1}"/>
    <hyperlink ref="B22" location="_ftnref2" display="_ftnref2" xr:uid="{AF297E39-76C4-46CB-B4DE-850DE252EAD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3df6a5f-9334-4503-a845-5e05459a4c71" xsi:nil="true"/>
    <lcf76f155ced4ddcb4097134ff3c332f xmlns="f4e2a46a-23c2-4334-b75b-1fdac0161bf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B0E9F571640B468B2DC77EAB3A1991" ma:contentTypeVersion="18" ma:contentTypeDescription="Create a new document." ma:contentTypeScope="" ma:versionID="83d44c5b00e0b6a3f290d55442d18607">
  <xsd:schema xmlns:xsd="http://www.w3.org/2001/XMLSchema" xmlns:xs="http://www.w3.org/2001/XMLSchema" xmlns:p="http://schemas.microsoft.com/office/2006/metadata/properties" xmlns:ns2="5f8263b4-b251-423e-a0b2-4f1c9f26e8d1" xmlns:ns3="f4e2a46a-23c2-4334-b75b-1fdac0161bf5" xmlns:ns4="53df6a5f-9334-4503-a845-5e05459a4c71" targetNamespace="http://schemas.microsoft.com/office/2006/metadata/properties" ma:root="true" ma:fieldsID="956467d16ce529f3bb428eacf59b6243" ns2:_="" ns3:_="" ns4:_="">
    <xsd:import namespace="5f8263b4-b251-423e-a0b2-4f1c9f26e8d1"/>
    <xsd:import namespace="f4e2a46a-23c2-4334-b75b-1fdac0161bf5"/>
    <xsd:import namespace="53df6a5f-9334-4503-a845-5e05459a4c7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8263b4-b251-423e-a0b2-4f1c9f26e8d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e2a46a-23c2-4334-b75b-1fdac0161bf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b077af7-eccc-41ba-8726-6d08c81cb05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3df6a5f-9334-4503-a845-5e05459a4c71"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f70c527-3d7f-49a7-9de7-5114733e2026}" ma:internalName="TaxCatchAll" ma:showField="CatchAllData" ma:web="5f8263b4-b251-423e-a0b2-4f1c9f26e8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2A616E-173C-4567-B26C-907BE9BB0CD9}">
  <ds:schemaRefs>
    <ds:schemaRef ds:uri="http://schemas.microsoft.com/sharepoint/v3/contenttype/forms"/>
  </ds:schemaRefs>
</ds:datastoreItem>
</file>

<file path=customXml/itemProps2.xml><?xml version="1.0" encoding="utf-8"?>
<ds:datastoreItem xmlns:ds="http://schemas.openxmlformats.org/officeDocument/2006/customXml" ds:itemID="{9A49453C-2E59-4C98-AA7C-CB0DD8312623}">
  <ds:schemaRefs>
    <ds:schemaRef ds:uri="http://schemas.microsoft.com/office/2006/metadata/properties"/>
    <ds:schemaRef ds:uri="http://schemas.microsoft.com/office/infopath/2007/PartnerControls"/>
    <ds:schemaRef ds:uri="53df6a5f-9334-4503-a845-5e05459a4c71"/>
    <ds:schemaRef ds:uri="f4e2a46a-23c2-4334-b75b-1fdac0161bf5"/>
    <ds:schemaRef ds:uri="ac553a55-80e6-42bc-80d2-d0e3f05fe201"/>
    <ds:schemaRef ds:uri="e573fd87-e1c4-4166-b888-d5b08df4eb68"/>
  </ds:schemaRefs>
</ds:datastoreItem>
</file>

<file path=customXml/itemProps3.xml><?xml version="1.0" encoding="utf-8"?>
<ds:datastoreItem xmlns:ds="http://schemas.openxmlformats.org/officeDocument/2006/customXml" ds:itemID="{28E08E7E-8BCA-4F51-8560-EFBE0B2063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8263b4-b251-423e-a0b2-4f1c9f26e8d1"/>
    <ds:schemaRef ds:uri="f4e2a46a-23c2-4334-b75b-1fdac0161bf5"/>
    <ds:schemaRef ds:uri="53df6a5f-9334-4503-a845-5e05459a4c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4</vt:i4>
      </vt:variant>
    </vt:vector>
  </HeadingPairs>
  <TitlesOfParts>
    <vt:vector size="11" baseType="lpstr">
      <vt:lpstr>Handleiding</vt:lpstr>
      <vt:lpstr>Template</vt:lpstr>
      <vt:lpstr>Eindopdracht OS</vt:lpstr>
      <vt:lpstr>Eindopdracht PC</vt:lpstr>
      <vt:lpstr>Toets A</vt:lpstr>
      <vt:lpstr>Toets B</vt:lpstr>
      <vt:lpstr>TMP</vt:lpstr>
      <vt:lpstr>Template!_ftn1</vt:lpstr>
      <vt:lpstr>TMP!_ftn1</vt:lpstr>
      <vt:lpstr>Template!_ftn2</vt:lpstr>
      <vt:lpstr>TMP!_ftn2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Baan</dc:creator>
  <cp:keywords/>
  <dc:description/>
  <cp:lastModifiedBy>Weeda, R.E. (Renske)</cp:lastModifiedBy>
  <cp:revision/>
  <dcterms:created xsi:type="dcterms:W3CDTF">2021-09-17T07:20:17Z</dcterms:created>
  <dcterms:modified xsi:type="dcterms:W3CDTF">2025-08-05T10:25:48Z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0x0101005AB0E9F571640B468B2DC77EAB3A1991</vt:lpwstr>
  </property>
  <property fmtid="{D5CDD505-2E9C-101B-9397-08002B2CF9AE}" pid="3" name="MediaServiceImageTags">
    <vt:lpwstr/>
  </property>
</Properties>
</file>