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1C6158BA-2B7B-45B4-8B52-420467241FBF}" xr6:coauthVersionLast="46" xr6:coauthVersionMax="46" xr10:uidLastSave="{00000000-0000-0000-0000-000000000000}"/>
  <bookViews>
    <workbookView xWindow="-24120" yWindow="780" windowWidth="24240" windowHeight="13140" activeTab="1" xr2:uid="{3F92A93F-2038-4AE7-89F4-3736B5AB9EC4}"/>
  </bookViews>
  <sheets>
    <sheet name="Propostas" sheetId="2" r:id="rId1"/>
    <sheet name="Rateio_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C13" i="1"/>
  <c r="C12" i="1"/>
  <c r="C8" i="1"/>
  <c r="B13" i="1"/>
  <c r="B12" i="1"/>
  <c r="B11" i="1"/>
  <c r="C11" i="1" s="1"/>
  <c r="B9" i="1"/>
  <c r="C9" i="1" s="1"/>
  <c r="B8" i="1"/>
  <c r="A13" i="1"/>
  <c r="A12" i="1"/>
  <c r="A11" i="1"/>
  <c r="A10" i="1"/>
  <c r="A7" i="1"/>
  <c r="A5" i="1"/>
  <c r="D37" i="2"/>
  <c r="E36" i="2" s="1"/>
  <c r="D36" i="2"/>
  <c r="D31" i="2"/>
  <c r="D30" i="2"/>
  <c r="D29" i="2"/>
  <c r="D28" i="2"/>
  <c r="D32" i="2" s="1"/>
  <c r="E27" i="2" s="1"/>
  <c r="D27" i="2"/>
  <c r="D22" i="2"/>
  <c r="D21" i="2"/>
  <c r="D20" i="2"/>
  <c r="D19" i="2"/>
  <c r="D23" i="2" s="1"/>
  <c r="E19" i="2" s="1"/>
  <c r="G13" i="2"/>
  <c r="F13" i="2"/>
  <c r="F12" i="2"/>
  <c r="G12" i="2" s="1"/>
  <c r="E12" i="2"/>
  <c r="C12" i="2"/>
  <c r="B8" i="2"/>
  <c r="D7" i="2"/>
  <c r="D6" i="2"/>
  <c r="D5" i="2"/>
  <c r="D8" i="2" s="1"/>
  <c r="E5" i="2" s="1"/>
</calcChain>
</file>

<file path=xl/sharedStrings.xml><?xml version="1.0" encoding="utf-8"?>
<sst xmlns="http://schemas.openxmlformats.org/spreadsheetml/2006/main" count="61" uniqueCount="34">
  <si>
    <t>Fossa 01</t>
  </si>
  <si>
    <t>Fossa 02</t>
  </si>
  <si>
    <t>Fossa 03</t>
  </si>
  <si>
    <t>Total</t>
  </si>
  <si>
    <t>DCO</t>
  </si>
  <si>
    <t>Comodato</t>
  </si>
  <si>
    <t>Valor mensal</t>
  </si>
  <si>
    <t>Valor Anual</t>
  </si>
  <si>
    <t>QTDE</t>
  </si>
  <si>
    <t>Valor Geral</t>
  </si>
  <si>
    <t>Venda ETE</t>
  </si>
  <si>
    <t>Rateio</t>
  </si>
  <si>
    <t>Danillo Souza - Engenheiro</t>
  </si>
  <si>
    <t>Pitangueiras - proximo a portaria</t>
  </si>
  <si>
    <t>Pitangueiras ao lado da APP</t>
  </si>
  <si>
    <t>Pitangueiras - proximo unidade 25</t>
  </si>
  <si>
    <t>Gardenia - proximo unidade 24</t>
  </si>
  <si>
    <t>1) Fossa com sumidouro em complemento as existentes</t>
  </si>
  <si>
    <t>2) Fossa com sumidouro em complemento as existentes e construção de fossa individual</t>
  </si>
  <si>
    <t>Fossa individuais</t>
  </si>
  <si>
    <t>Qtde</t>
  </si>
  <si>
    <t>Valor total</t>
  </si>
  <si>
    <t>Valor</t>
  </si>
  <si>
    <t>Descrição</t>
  </si>
  <si>
    <t>3) Individualização de fossas - por unidade</t>
  </si>
  <si>
    <t>Proposta de fornecedores</t>
  </si>
  <si>
    <t>Sr. Lindolfo</t>
  </si>
  <si>
    <t>RATEIO</t>
  </si>
  <si>
    <t>Fornecedor</t>
  </si>
  <si>
    <t>Comodato - Pago mensalmente</t>
  </si>
  <si>
    <t>Venda - Aquisição da estação</t>
  </si>
  <si>
    <t>% inadimplencia</t>
  </si>
  <si>
    <t>Qtde unidades</t>
  </si>
  <si>
    <t>Prestação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</si>
</sst>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44" fontId="2" fillId="0" borderId="1" xfId="0" applyNumberFormat="1" applyFont="1" applyBorder="1"/>
    <xf numFmtId="44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0" borderId="0" xfId="0" applyNumberFormat="1"/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/>
    <xf numFmtId="9" fontId="0" fillId="0" borderId="1" xfId="0" applyNumberFormat="1" applyBorder="1"/>
    <xf numFmtId="165" fontId="0" fillId="0" borderId="1" xfId="2" applyNumberFormat="1" applyFont="1" applyBorder="1"/>
    <xf numFmtId="44" fontId="0" fillId="0" borderId="0" xfId="1" applyFont="1"/>
    <xf numFmtId="0" fontId="3" fillId="6" borderId="1" xfId="0" applyFont="1" applyFill="1" applyBorder="1" applyAlignment="1">
      <alignment horizontal="center"/>
    </xf>
    <xf numFmtId="0" fontId="2" fillId="0" borderId="1" xfId="0" applyFont="1" applyFill="1" applyBorder="1"/>
    <xf numFmtId="44" fontId="0" fillId="0" borderId="1" xfId="0" applyNumberForma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E89-15C7-4B67-A7D2-CC71B0983F32}">
  <dimension ref="A1:G41"/>
  <sheetViews>
    <sheetView workbookViewId="0">
      <selection sqref="A1:G1"/>
    </sheetView>
  </sheetViews>
  <sheetFormatPr defaultRowHeight="15" x14ac:dyDescent="0.25"/>
  <cols>
    <col min="1" max="1" width="31.85546875" bestFit="1" customWidth="1"/>
    <col min="2" max="2" width="22.5703125" customWidth="1"/>
    <col min="3" max="3" width="15" bestFit="1" customWidth="1"/>
    <col min="4" max="4" width="16.5703125" bestFit="1" customWidth="1"/>
    <col min="5" max="5" width="13.7109375" style="1" bestFit="1" customWidth="1"/>
    <col min="6" max="6" width="15" bestFit="1" customWidth="1"/>
    <col min="7" max="7" width="11" style="1" bestFit="1" customWidth="1"/>
    <col min="8" max="8" width="12.7109375" bestFit="1" customWidth="1"/>
    <col min="9" max="9" width="15" bestFit="1" customWidth="1"/>
    <col min="10" max="10" width="11" bestFit="1" customWidth="1"/>
  </cols>
  <sheetData>
    <row r="1" spans="1:7" ht="33.75" x14ac:dyDescent="0.5">
      <c r="A1" s="18" t="s">
        <v>25</v>
      </c>
      <c r="B1" s="18"/>
      <c r="C1" s="18"/>
      <c r="D1" s="18"/>
      <c r="E1" s="18"/>
      <c r="F1" s="18"/>
      <c r="G1" s="18"/>
    </row>
    <row r="3" spans="1:7" x14ac:dyDescent="0.25">
      <c r="A3" s="14" t="s">
        <v>26</v>
      </c>
      <c r="B3" s="14"/>
      <c r="C3" s="14"/>
      <c r="D3" s="14"/>
      <c r="E3" s="14"/>
    </row>
    <row r="4" spans="1:7" x14ac:dyDescent="0.25">
      <c r="A4" s="10" t="s">
        <v>23</v>
      </c>
      <c r="B4" s="10" t="s">
        <v>22</v>
      </c>
      <c r="C4" s="13" t="s">
        <v>20</v>
      </c>
      <c r="D4" s="11" t="s">
        <v>21</v>
      </c>
      <c r="E4" s="13" t="s">
        <v>11</v>
      </c>
    </row>
    <row r="5" spans="1:7" x14ac:dyDescent="0.25">
      <c r="A5" s="5" t="s">
        <v>0</v>
      </c>
      <c r="B5" s="3">
        <v>17000</v>
      </c>
      <c r="C5" s="6">
        <v>1</v>
      </c>
      <c r="D5" s="4">
        <f>C5*B5</f>
        <v>17000</v>
      </c>
      <c r="E5" s="15">
        <f>D8/549</f>
        <v>73.588342440801455</v>
      </c>
    </row>
    <row r="6" spans="1:7" x14ac:dyDescent="0.25">
      <c r="A6" s="5" t="s">
        <v>1</v>
      </c>
      <c r="B6" s="3">
        <v>18400</v>
      </c>
      <c r="C6" s="6">
        <v>1</v>
      </c>
      <c r="D6" s="4">
        <f t="shared" ref="D6:D7" si="0">C6*B6</f>
        <v>18400</v>
      </c>
      <c r="E6" s="16"/>
    </row>
    <row r="7" spans="1:7" x14ac:dyDescent="0.25">
      <c r="A7" s="5" t="s">
        <v>2</v>
      </c>
      <c r="B7" s="3">
        <v>5000</v>
      </c>
      <c r="C7" s="6">
        <v>1</v>
      </c>
      <c r="D7" s="4">
        <f t="shared" si="0"/>
        <v>5000</v>
      </c>
      <c r="E7" s="16"/>
    </row>
    <row r="8" spans="1:7" x14ac:dyDescent="0.25">
      <c r="A8" s="5" t="s">
        <v>3</v>
      </c>
      <c r="B8" s="8">
        <f>SUM(B5:B7)</f>
        <v>40400</v>
      </c>
      <c r="C8" s="2"/>
      <c r="D8" s="8">
        <f>SUM(D5:D7)</f>
        <v>40400</v>
      </c>
      <c r="E8" s="16"/>
    </row>
    <row r="10" spans="1:7" x14ac:dyDescent="0.25">
      <c r="A10" s="14" t="s">
        <v>4</v>
      </c>
      <c r="B10" s="14"/>
      <c r="C10" s="14"/>
      <c r="D10" s="14"/>
      <c r="E10" s="14"/>
      <c r="F10" s="14"/>
      <c r="G10" s="14"/>
    </row>
    <row r="11" spans="1:7" x14ac:dyDescent="0.25">
      <c r="A11" s="12"/>
      <c r="B11" s="12" t="s">
        <v>6</v>
      </c>
      <c r="C11" s="7" t="s">
        <v>7</v>
      </c>
      <c r="D11" s="12" t="s">
        <v>8</v>
      </c>
      <c r="E11" s="12" t="s">
        <v>6</v>
      </c>
      <c r="F11" s="7" t="s">
        <v>9</v>
      </c>
      <c r="G11" s="7" t="s">
        <v>11</v>
      </c>
    </row>
    <row r="12" spans="1:7" x14ac:dyDescent="0.25">
      <c r="A12" s="5" t="s">
        <v>5</v>
      </c>
      <c r="B12" s="3">
        <v>1900</v>
      </c>
      <c r="C12" s="3">
        <f>B12*12</f>
        <v>22800</v>
      </c>
      <c r="D12" s="6">
        <v>3</v>
      </c>
      <c r="E12" s="9">
        <f>D12*B12</f>
        <v>5700</v>
      </c>
      <c r="F12" s="3">
        <f>D12*C12</f>
        <v>68400</v>
      </c>
      <c r="G12" s="4">
        <f>F12/549</f>
        <v>124.59016393442623</v>
      </c>
    </row>
    <row r="13" spans="1:7" x14ac:dyDescent="0.25">
      <c r="A13" s="5" t="s">
        <v>10</v>
      </c>
      <c r="B13" s="3">
        <v>0</v>
      </c>
      <c r="C13" s="3">
        <v>120000</v>
      </c>
      <c r="D13" s="6">
        <v>3</v>
      </c>
      <c r="E13" s="9">
        <v>0</v>
      </c>
      <c r="F13" s="3">
        <f>D13*C13</f>
        <v>360000</v>
      </c>
      <c r="G13" s="4">
        <f>F13/549</f>
        <v>655.73770491803282</v>
      </c>
    </row>
    <row r="14" spans="1:7" x14ac:dyDescent="0.25">
      <c r="G14"/>
    </row>
    <row r="15" spans="1:7" x14ac:dyDescent="0.25">
      <c r="G15"/>
    </row>
    <row r="16" spans="1:7" x14ac:dyDescent="0.25">
      <c r="A16" s="14" t="s">
        <v>12</v>
      </c>
      <c r="B16" s="14"/>
      <c r="C16" s="14"/>
      <c r="D16" s="14"/>
      <c r="E16" s="14"/>
      <c r="G16"/>
    </row>
    <row r="17" spans="1:7" x14ac:dyDescent="0.25">
      <c r="A17" s="19" t="s">
        <v>17</v>
      </c>
      <c r="B17" s="19"/>
      <c r="C17" s="19"/>
      <c r="D17" s="19"/>
      <c r="E17" s="19"/>
      <c r="G17"/>
    </row>
    <row r="18" spans="1:7" x14ac:dyDescent="0.25">
      <c r="A18" s="10" t="s">
        <v>23</v>
      </c>
      <c r="B18" s="10" t="s">
        <v>22</v>
      </c>
      <c r="C18" s="11" t="s">
        <v>20</v>
      </c>
      <c r="D18" s="11" t="s">
        <v>21</v>
      </c>
      <c r="E18" s="13" t="s">
        <v>11</v>
      </c>
    </row>
    <row r="19" spans="1:7" x14ac:dyDescent="0.25">
      <c r="A19" s="5" t="s">
        <v>13</v>
      </c>
      <c r="B19" s="3">
        <v>4372.1000000000004</v>
      </c>
      <c r="C19" s="6">
        <v>1</v>
      </c>
      <c r="D19" s="3">
        <f>C19*B19</f>
        <v>4372.1000000000004</v>
      </c>
      <c r="E19" s="15">
        <f>D23/549</f>
        <v>43.800619307832427</v>
      </c>
      <c r="G19"/>
    </row>
    <row r="20" spans="1:7" x14ac:dyDescent="0.25">
      <c r="A20" s="5" t="s">
        <v>14</v>
      </c>
      <c r="B20" s="3">
        <v>10930.24</v>
      </c>
      <c r="C20" s="6">
        <v>1</v>
      </c>
      <c r="D20" s="3">
        <f t="shared" ref="D20:D22" si="1">C20*B20</f>
        <v>10930.24</v>
      </c>
      <c r="E20" s="15"/>
      <c r="G20"/>
    </row>
    <row r="21" spans="1:7" x14ac:dyDescent="0.25">
      <c r="A21" s="5" t="s">
        <v>15</v>
      </c>
      <c r="B21" s="3">
        <v>4372.1000000000004</v>
      </c>
      <c r="C21" s="6">
        <v>1</v>
      </c>
      <c r="D21" s="3">
        <f t="shared" si="1"/>
        <v>4372.1000000000004</v>
      </c>
      <c r="E21" s="15"/>
      <c r="G21"/>
    </row>
    <row r="22" spans="1:7" x14ac:dyDescent="0.25">
      <c r="A22" s="5" t="s">
        <v>16</v>
      </c>
      <c r="B22" s="3">
        <v>4372.1000000000004</v>
      </c>
      <c r="C22" s="6">
        <v>1</v>
      </c>
      <c r="D22" s="3">
        <f t="shared" si="1"/>
        <v>4372.1000000000004</v>
      </c>
      <c r="E22" s="15"/>
      <c r="G22"/>
    </row>
    <row r="23" spans="1:7" x14ac:dyDescent="0.25">
      <c r="A23" s="5" t="s">
        <v>3</v>
      </c>
      <c r="B23" s="5"/>
      <c r="C23" s="5"/>
      <c r="D23" s="8">
        <f>SUM(D19:D22)</f>
        <v>24046.54</v>
      </c>
      <c r="E23" s="15"/>
      <c r="G23"/>
    </row>
    <row r="24" spans="1:7" x14ac:dyDescent="0.25">
      <c r="A24" s="2"/>
      <c r="B24" s="2"/>
      <c r="C24" s="2"/>
      <c r="D24" s="2"/>
      <c r="E24" s="6"/>
    </row>
    <row r="25" spans="1:7" x14ac:dyDescent="0.25">
      <c r="A25" s="17" t="s">
        <v>18</v>
      </c>
      <c r="B25" s="17"/>
      <c r="C25" s="17"/>
      <c r="D25" s="17"/>
      <c r="E25" s="17"/>
    </row>
    <row r="26" spans="1:7" x14ac:dyDescent="0.25">
      <c r="A26" s="10" t="s">
        <v>23</v>
      </c>
      <c r="B26" s="10" t="s">
        <v>22</v>
      </c>
      <c r="C26" s="11" t="s">
        <v>20</v>
      </c>
      <c r="D26" s="11" t="s">
        <v>21</v>
      </c>
      <c r="E26" s="13" t="s">
        <v>11</v>
      </c>
    </row>
    <row r="27" spans="1:7" x14ac:dyDescent="0.25">
      <c r="A27" s="5" t="s">
        <v>13</v>
      </c>
      <c r="B27" s="3">
        <v>4372.1000000000004</v>
      </c>
      <c r="C27" s="6">
        <v>1</v>
      </c>
      <c r="D27" s="4">
        <f>C27*B27</f>
        <v>4372.1000000000004</v>
      </c>
      <c r="E27" s="15">
        <f>D32/549</f>
        <v>2229.8006193078327</v>
      </c>
    </row>
    <row r="28" spans="1:7" x14ac:dyDescent="0.25">
      <c r="A28" s="5" t="s">
        <v>14</v>
      </c>
      <c r="B28" s="3">
        <v>10930.24</v>
      </c>
      <c r="C28" s="6">
        <v>1</v>
      </c>
      <c r="D28" s="4">
        <f t="shared" ref="D28:D31" si="2">C28*B28</f>
        <v>10930.24</v>
      </c>
      <c r="E28" s="15"/>
    </row>
    <row r="29" spans="1:7" x14ac:dyDescent="0.25">
      <c r="A29" s="5" t="s">
        <v>15</v>
      </c>
      <c r="B29" s="3">
        <v>4372.1000000000004</v>
      </c>
      <c r="C29" s="6">
        <v>1</v>
      </c>
      <c r="D29" s="4">
        <f t="shared" si="2"/>
        <v>4372.1000000000004</v>
      </c>
      <c r="E29" s="15"/>
    </row>
    <row r="30" spans="1:7" x14ac:dyDescent="0.25">
      <c r="A30" s="5" t="s">
        <v>16</v>
      </c>
      <c r="B30" s="3">
        <v>4372.1000000000004</v>
      </c>
      <c r="C30" s="6">
        <v>1</v>
      </c>
      <c r="D30" s="4">
        <f t="shared" si="2"/>
        <v>4372.1000000000004</v>
      </c>
      <c r="E30" s="15"/>
    </row>
    <row r="31" spans="1:7" x14ac:dyDescent="0.25">
      <c r="A31" s="5" t="s">
        <v>19</v>
      </c>
      <c r="B31" s="3">
        <v>2186</v>
      </c>
      <c r="C31" s="6">
        <v>549</v>
      </c>
      <c r="D31" s="4">
        <f t="shared" si="2"/>
        <v>1200114</v>
      </c>
      <c r="E31" s="15"/>
    </row>
    <row r="32" spans="1:7" x14ac:dyDescent="0.25">
      <c r="A32" s="5" t="s">
        <v>3</v>
      </c>
      <c r="B32" s="4"/>
      <c r="C32" s="6"/>
      <c r="D32" s="8">
        <f>SUM(D27:D31)</f>
        <v>1224160.54</v>
      </c>
      <c r="E32" s="15"/>
    </row>
    <row r="33" spans="1:7" x14ac:dyDescent="0.25">
      <c r="A33" s="2"/>
      <c r="B33" s="2"/>
      <c r="C33" s="2"/>
      <c r="D33" s="2"/>
      <c r="E33" s="6"/>
    </row>
    <row r="34" spans="1:7" ht="15" customHeight="1" x14ac:dyDescent="0.25">
      <c r="A34" s="17" t="s">
        <v>24</v>
      </c>
      <c r="B34" s="17"/>
      <c r="C34" s="17"/>
      <c r="D34" s="17"/>
      <c r="E34" s="17"/>
    </row>
    <row r="35" spans="1:7" x14ac:dyDescent="0.25">
      <c r="A35" s="10" t="s">
        <v>23</v>
      </c>
      <c r="B35" s="10" t="s">
        <v>22</v>
      </c>
      <c r="C35" s="11" t="s">
        <v>20</v>
      </c>
      <c r="D35" s="11" t="s">
        <v>21</v>
      </c>
      <c r="E35" s="13" t="s">
        <v>11</v>
      </c>
    </row>
    <row r="36" spans="1:7" x14ac:dyDescent="0.25">
      <c r="A36" s="5" t="s">
        <v>19</v>
      </c>
      <c r="B36" s="3">
        <v>2186</v>
      </c>
      <c r="C36" s="6">
        <v>549</v>
      </c>
      <c r="D36" s="4">
        <f t="shared" ref="D36" si="3">C36*B36</f>
        <v>1200114</v>
      </c>
      <c r="E36" s="15">
        <f>D37/549</f>
        <v>2186</v>
      </c>
    </row>
    <row r="37" spans="1:7" x14ac:dyDescent="0.25">
      <c r="A37" s="5" t="s">
        <v>3</v>
      </c>
      <c r="B37" s="4"/>
      <c r="C37" s="6"/>
      <c r="D37" s="8">
        <f>SUM(D36:D36)</f>
        <v>1200114</v>
      </c>
      <c r="E37" s="15"/>
    </row>
    <row r="38" spans="1:7" x14ac:dyDescent="0.25">
      <c r="D38" s="1"/>
      <c r="G38"/>
    </row>
    <row r="39" spans="1:7" x14ac:dyDescent="0.25">
      <c r="D39" s="1"/>
      <c r="G39"/>
    </row>
    <row r="40" spans="1:7" x14ac:dyDescent="0.25">
      <c r="D40" s="1"/>
      <c r="G40"/>
    </row>
    <row r="41" spans="1:7" x14ac:dyDescent="0.25">
      <c r="D41" s="1"/>
      <c r="G41"/>
    </row>
  </sheetData>
  <mergeCells count="11">
    <mergeCell ref="E19:E23"/>
    <mergeCell ref="A25:E25"/>
    <mergeCell ref="E27:E32"/>
    <mergeCell ref="A34:E34"/>
    <mergeCell ref="E36:E37"/>
    <mergeCell ref="A1:G1"/>
    <mergeCell ref="A3:E3"/>
    <mergeCell ref="E5:E8"/>
    <mergeCell ref="A10:G10"/>
    <mergeCell ref="A16:E16"/>
    <mergeCell ref="A17:E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73E-6CFF-45C0-94D7-8A347BFD611F}">
  <dimension ref="A1:E13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81.28515625" bestFit="1" customWidth="1"/>
    <col min="2" max="2" width="22.5703125" customWidth="1"/>
    <col min="3" max="3" width="13.7109375" bestFit="1" customWidth="1"/>
    <col min="4" max="4" width="15" bestFit="1" customWidth="1"/>
    <col min="5" max="5" width="11" bestFit="1" customWidth="1"/>
  </cols>
  <sheetData>
    <row r="1" spans="1:5" ht="33.75" x14ac:dyDescent="0.5">
      <c r="A1" s="26" t="s">
        <v>27</v>
      </c>
      <c r="B1" s="26"/>
      <c r="C1" s="26"/>
    </row>
    <row r="2" spans="1:5" x14ac:dyDescent="0.25">
      <c r="A2" s="2"/>
      <c r="B2" s="5" t="s">
        <v>31</v>
      </c>
      <c r="C2" s="23">
        <v>0</v>
      </c>
    </row>
    <row r="3" spans="1:5" x14ac:dyDescent="0.25">
      <c r="A3" s="2"/>
      <c r="B3" s="5" t="s">
        <v>32</v>
      </c>
      <c r="C3" s="24">
        <v>549</v>
      </c>
    </row>
    <row r="4" spans="1:5" x14ac:dyDescent="0.25">
      <c r="A4" s="22" t="s">
        <v>28</v>
      </c>
      <c r="B4" s="22" t="s">
        <v>22</v>
      </c>
      <c r="C4" s="22" t="s">
        <v>11</v>
      </c>
    </row>
    <row r="5" spans="1:5" x14ac:dyDescent="0.25">
      <c r="A5" s="27" t="str">
        <f>Propostas!A3</f>
        <v>Sr. Lindolfo</v>
      </c>
      <c r="B5" s="28"/>
      <c r="C5" s="4"/>
      <c r="D5" s="20"/>
      <c r="E5" s="25"/>
    </row>
    <row r="6" spans="1:5" x14ac:dyDescent="0.25">
      <c r="A6" s="21" t="s">
        <v>33</v>
      </c>
      <c r="B6" s="28">
        <f>Propostas!D8</f>
        <v>40400</v>
      </c>
      <c r="C6" s="4">
        <f>((B6*$C$2)+B6)/$C$3</f>
        <v>73.588342440801455</v>
      </c>
      <c r="D6" s="20"/>
      <c r="E6" s="25"/>
    </row>
    <row r="7" spans="1:5" x14ac:dyDescent="0.25">
      <c r="A7" s="5" t="str">
        <f>Propostas!A10</f>
        <v>DCO</v>
      </c>
      <c r="B7" s="2"/>
      <c r="C7" s="2"/>
    </row>
    <row r="8" spans="1:5" x14ac:dyDescent="0.25">
      <c r="A8" s="21" t="s">
        <v>29</v>
      </c>
      <c r="B8" s="4">
        <f>Propostas!F12</f>
        <v>68400</v>
      </c>
      <c r="C8" s="4">
        <f>((B8*$C$2)+B8)/$C$3</f>
        <v>124.59016393442623</v>
      </c>
    </row>
    <row r="9" spans="1:5" x14ac:dyDescent="0.25">
      <c r="A9" s="21" t="s">
        <v>30</v>
      </c>
      <c r="B9" s="4">
        <f>Propostas!F13</f>
        <v>360000</v>
      </c>
      <c r="C9" s="4">
        <f>((B9*$C$2)+B9)/$C$3</f>
        <v>655.73770491803282</v>
      </c>
    </row>
    <row r="10" spans="1:5" x14ac:dyDescent="0.25">
      <c r="A10" s="5" t="str">
        <f>Propostas!A16</f>
        <v>Danillo Souza - Engenheiro</v>
      </c>
      <c r="B10" s="2"/>
      <c r="C10" s="2"/>
    </row>
    <row r="11" spans="1:5" x14ac:dyDescent="0.25">
      <c r="A11" s="21" t="str">
        <f>Propostas!A17</f>
        <v>1) Fossa com sumidouro em complemento as existentes</v>
      </c>
      <c r="B11" s="4">
        <f>Propostas!D23</f>
        <v>24046.54</v>
      </c>
      <c r="C11" s="4">
        <f>((B11*$C$2)+B11)/$C$3</f>
        <v>43.800619307832427</v>
      </c>
    </row>
    <row r="12" spans="1:5" x14ac:dyDescent="0.25">
      <c r="A12" s="21" t="str">
        <f>Propostas!A25</f>
        <v>2) Fossa com sumidouro em complemento as existentes e construção de fossa individual</v>
      </c>
      <c r="B12" s="4">
        <f>Propostas!D32</f>
        <v>1224160.54</v>
      </c>
      <c r="C12" s="4">
        <f>((B12*$C$2)+B12)/$C$3</f>
        <v>2229.8006193078327</v>
      </c>
    </row>
    <row r="13" spans="1:5" x14ac:dyDescent="0.25">
      <c r="A13" s="21" t="str">
        <f>Propostas!A34</f>
        <v>3) Individualização de fossas - por unidade</v>
      </c>
      <c r="B13" s="4">
        <f>Propostas!D37</f>
        <v>1200114</v>
      </c>
      <c r="C13" s="4">
        <f>((B13*$C$2)+B13)/$C$3</f>
        <v>2186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Propostas</vt:lpstr>
      <vt:lpstr>Rateio_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2025-02-21T21:23:59Z</dcterms:created>
  <dcterms:modified xsi:type="dcterms:W3CDTF">2025-02-22T17:26:55Z</dcterms:modified>
</cp:coreProperties>
</file>