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15" windowWidth="24495" windowHeight="13500"/>
  </bookViews>
  <sheets>
    <sheet name="東京 2023-3-18" sheetId="1" r:id="rId1"/>
  </sheets>
  <calcPr calcId="145621"/>
</workbook>
</file>

<file path=xl/calcChain.xml><?xml version="1.0" encoding="utf-8"?>
<calcChain xmlns="http://schemas.openxmlformats.org/spreadsheetml/2006/main">
  <c r="C22" i="1" l="1"/>
  <c r="C4" i="1"/>
  <c r="C7" i="1"/>
  <c r="D7" i="1"/>
  <c r="C19" i="1" l="1"/>
  <c r="D24" i="1"/>
  <c r="C24" i="1"/>
  <c r="C27" i="1" l="1"/>
  <c r="C6" i="1"/>
  <c r="D20" i="1"/>
  <c r="C28" i="1"/>
  <c r="C11" i="1"/>
  <c r="C10" i="1"/>
  <c r="C9" i="1" s="1"/>
  <c r="D41" i="1" l="1"/>
  <c r="C30" i="1"/>
  <c r="D30" i="1" s="1"/>
  <c r="D40" i="1"/>
  <c r="D39" i="1"/>
  <c r="D38" i="1"/>
  <c r="D37" i="1"/>
  <c r="D36" i="1"/>
  <c r="D35" i="1"/>
  <c r="D34" i="1"/>
  <c r="D33" i="1"/>
  <c r="D32" i="1"/>
  <c r="D31" i="1"/>
  <c r="D28" i="1"/>
  <c r="D27" i="1"/>
  <c r="C26" i="1"/>
  <c r="C15" i="1"/>
  <c r="D15" i="1" s="1"/>
  <c r="C17" i="1"/>
  <c r="D17" i="1" s="1"/>
  <c r="C16" i="1"/>
  <c r="D16" i="1" s="1"/>
  <c r="C14" i="1"/>
  <c r="D14" i="1" s="1"/>
  <c r="C23" i="1"/>
  <c r="D23" i="1" s="1"/>
  <c r="D11" i="1"/>
  <c r="D10" i="1"/>
  <c r="C21" i="1"/>
  <c r="D26" i="1" l="1"/>
  <c r="C5" i="1"/>
  <c r="D21" i="1"/>
  <c r="C13" i="1"/>
  <c r="D13" i="1" s="1"/>
  <c r="D6" i="1" l="1"/>
  <c r="D19" i="1"/>
  <c r="D5" i="1"/>
  <c r="D9" i="1"/>
</calcChain>
</file>

<file path=xl/sharedStrings.xml><?xml version="1.0" encoding="utf-8"?>
<sst xmlns="http://schemas.openxmlformats.org/spreadsheetml/2006/main" count="49" uniqueCount="47">
  <si>
    <t>項目</t>
  </si>
  <si>
    <t>旅費</t>
  </si>
  <si>
    <t>土產與紀念品</t>
  </si>
  <si>
    <t>交通費用</t>
  </si>
  <si>
    <t>小計</t>
  </si>
  <si>
    <t>住宿費用</t>
  </si>
  <si>
    <t>東京地鐵72hr</t>
    <phoneticPr fontId="5" type="noConversion"/>
  </si>
  <si>
    <t>餐食費用</t>
    <phoneticPr fontId="5" type="noConversion"/>
  </si>
  <si>
    <t>中華料理</t>
    <phoneticPr fontId="5" type="noConversion"/>
  </si>
  <si>
    <t>雞三和</t>
    <phoneticPr fontId="5" type="noConversion"/>
  </si>
  <si>
    <t>高木屋銅鑼燒</t>
    <phoneticPr fontId="5" type="noConversion"/>
  </si>
  <si>
    <t>海苔糰子</t>
  </si>
  <si>
    <t>水</t>
    <phoneticPr fontId="5" type="noConversion"/>
  </si>
  <si>
    <t>蛋捲冰淇淋</t>
    <phoneticPr fontId="5" type="noConversion"/>
  </si>
  <si>
    <t>藥妝</t>
    <phoneticPr fontId="5" type="noConversion"/>
  </si>
  <si>
    <t>金子半之助</t>
    <phoneticPr fontId="5" type="noConversion"/>
  </si>
  <si>
    <t>西瓜卡儲值</t>
    <phoneticPr fontId="5" type="noConversion"/>
  </si>
  <si>
    <t>瑞宏</t>
    <phoneticPr fontId="5" type="noConversion"/>
  </si>
  <si>
    <t>雅慧</t>
    <phoneticPr fontId="5" type="noConversion"/>
  </si>
  <si>
    <t>瑞谷</t>
    <phoneticPr fontId="5" type="noConversion"/>
  </si>
  <si>
    <t>瑞文</t>
    <phoneticPr fontId="5" type="noConversion"/>
  </si>
  <si>
    <r>
      <rPr>
        <sz val="10"/>
        <color theme="1"/>
        <rFont val="Arial"/>
        <family val="3"/>
        <charset val="136"/>
        <scheme val="minor"/>
      </rPr>
      <t>小計</t>
    </r>
    <r>
      <rPr>
        <sz val="10"/>
        <color theme="1"/>
        <rFont val="Arial"/>
        <family val="2"/>
        <scheme val="minor"/>
      </rPr>
      <t/>
    </r>
    <phoneticPr fontId="5" type="noConversion"/>
  </si>
  <si>
    <t>Evex4</t>
    <phoneticPr fontId="5" type="noConversion"/>
  </si>
  <si>
    <t>Evex2</t>
    <phoneticPr fontId="5" type="noConversion"/>
  </si>
  <si>
    <t>合利他命+若元錠+百保能微粒</t>
    <phoneticPr fontId="5" type="noConversion"/>
  </si>
  <si>
    <t>參天眼藥水+龍角散</t>
    <phoneticPr fontId="5" type="noConversion"/>
  </si>
  <si>
    <t>成田機場東武飯店</t>
    <phoneticPr fontId="5" type="noConversion"/>
  </si>
  <si>
    <t>日幣</t>
    <phoneticPr fontId="5" type="noConversion"/>
  </si>
  <si>
    <t>台幣</t>
    <phoneticPr fontId="5" type="noConversion"/>
  </si>
  <si>
    <t>日幣匯率</t>
    <phoneticPr fontId="5" type="noConversion"/>
  </si>
  <si>
    <t>土產+藥妝</t>
    <phoneticPr fontId="5" type="noConversion"/>
  </si>
  <si>
    <t>媽媽</t>
    <phoneticPr fontId="5" type="noConversion"/>
  </si>
  <si>
    <t>瑞文</t>
    <phoneticPr fontId="5" type="noConversion"/>
  </si>
  <si>
    <t>昆布+芝麻香絲+薯條三兄弟</t>
    <phoneticPr fontId="5" type="noConversion"/>
  </si>
  <si>
    <t>昆布+芝麻香絲+薯條三兄弟+一蘭+巧克力</t>
    <phoneticPr fontId="5" type="noConversion"/>
  </si>
  <si>
    <t>小計</t>
    <phoneticPr fontId="5" type="noConversion"/>
  </si>
  <si>
    <t>來回機票+20kg托運</t>
    <phoneticPr fontId="5" type="noConversion"/>
  </si>
  <si>
    <r>
      <t>免治馬桶</t>
    </r>
    <r>
      <rPr>
        <sz val="10"/>
        <color theme="1"/>
        <rFont val="Arial"/>
        <family val="3"/>
        <charset val="136"/>
        <scheme val="minor"/>
      </rPr>
      <t/>
    </r>
    <phoneticPr fontId="5" type="noConversion"/>
  </si>
  <si>
    <t>機場停車5天</t>
    <phoneticPr fontId="5" type="noConversion"/>
  </si>
  <si>
    <t>日本草莓</t>
    <phoneticPr fontId="5" type="noConversion"/>
  </si>
  <si>
    <t>Stadium Japon 泡湯</t>
    <phoneticPr fontId="5" type="noConversion"/>
  </si>
  <si>
    <t>幕之内干貝便當+親子丼便當+蛋糕+牛奶</t>
    <phoneticPr fontId="5" type="noConversion"/>
  </si>
  <si>
    <t>幕之内鮭魚便當x2</t>
    <phoneticPr fontId="5" type="noConversion"/>
  </si>
  <si>
    <r>
      <rPr>
        <sz val="10"/>
        <color theme="1"/>
        <rFont val="Arial"/>
        <family val="3"/>
        <charset val="136"/>
        <scheme val="minor"/>
      </rPr>
      <t>小計</t>
    </r>
    <r>
      <rPr>
        <sz val="10"/>
        <color theme="1"/>
        <rFont val="Arial"/>
        <family val="2"/>
        <scheme val="minor"/>
      </rPr>
      <t/>
    </r>
    <phoneticPr fontId="5" type="noConversion"/>
  </si>
  <si>
    <t>東橫2晚含早+集點兌換一晚</t>
    <phoneticPr fontId="5" type="noConversion"/>
  </si>
  <si>
    <t>西瓜卡(含成田機場來回)</t>
    <phoneticPr fontId="5" type="noConversion"/>
  </si>
  <si>
    <t>西瓜卡餘額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</si>
</sst>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"/>
    <numFmt numFmtId="177" formatCode="0_);[Red]\(0\)"/>
    <numFmt numFmtId="178" formatCode="0_ 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Inconsolata"/>
    </font>
    <font>
      <sz val="11"/>
      <color rgb="FF000000"/>
      <name val="Inconsolata"/>
    </font>
    <font>
      <sz val="9"/>
      <name val="Arial"/>
      <family val="3"/>
      <charset val="136"/>
      <scheme val="minor"/>
    </font>
    <font>
      <sz val="10"/>
      <color theme="1"/>
      <name val="Arial"/>
      <family val="3"/>
      <charset val="136"/>
      <scheme val="minor"/>
    </font>
    <font>
      <sz val="10"/>
      <color rgb="FF000000"/>
      <name val="Arial"/>
      <family val="3"/>
      <charset val="136"/>
      <scheme val="minor"/>
    </font>
    <font>
      <sz val="10"/>
      <color rgb="FF000000"/>
      <name val="細明體"/>
      <family val="3"/>
      <charset val="136"/>
    </font>
    <font>
      <sz val="10"/>
      <color theme="1"/>
      <name val="細明體"/>
      <family val="3"/>
      <charset val="136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76" fontId="2" fillId="0" borderId="0" xfId="0" applyNumberFormat="1" applyFont="1" applyAlignment="1">
      <alignment horizontal="right"/>
    </xf>
    <xf numFmtId="176" fontId="1" fillId="0" borderId="0" xfId="0" applyNumberFormat="1" applyFont="1" applyAlignment="1"/>
    <xf numFmtId="0" fontId="3" fillId="2" borderId="0" xfId="0" applyFont="1" applyFill="1" applyAlignment="1"/>
    <xf numFmtId="0" fontId="4" fillId="2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/>
    <xf numFmtId="0" fontId="6" fillId="0" borderId="0" xfId="0" applyFont="1" applyAlignment="1">
      <alignment horizontal="left"/>
    </xf>
    <xf numFmtId="0" fontId="9" fillId="0" borderId="0" xfId="0" applyFont="1" applyAlignment="1"/>
    <xf numFmtId="176" fontId="9" fillId="0" borderId="0" xfId="0" applyNumberFormat="1" applyFont="1" applyAlignment="1">
      <alignment horizontal="right"/>
    </xf>
    <xf numFmtId="177" fontId="0" fillId="0" borderId="0" xfId="0" applyNumberFormat="1" applyFont="1" applyAlignment="1"/>
    <xf numFmtId="177" fontId="6" fillId="0" borderId="0" xfId="0" applyNumberFormat="1" applyFont="1" applyAlignment="1"/>
    <xf numFmtId="178" fontId="0" fillId="0" borderId="0" xfId="0" applyNumberFormat="1" applyFont="1" applyAlignment="1"/>
    <xf numFmtId="178" fontId="6" fillId="0" borderId="0" xfId="0" applyNumberFormat="1" applyFont="1" applyAlignment="1"/>
    <xf numFmtId="178" fontId="1" fillId="0" borderId="0" xfId="0" applyNumberFormat="1" applyFont="1"/>
    <xf numFmtId="178" fontId="2" fillId="0" borderId="0" xfId="0" applyNumberFormat="1" applyFont="1" applyAlignment="1">
      <alignment horizontal="right"/>
    </xf>
    <xf numFmtId="178" fontId="1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4"/>
  <sheetViews>
    <sheetView tabSelected="1" workbookViewId="0">
      <selection activeCell="E21" sqref="E21"/>
    </sheetView>
  </sheetViews>
  <sheetFormatPr defaultColWidth="12.5703125" defaultRowHeight="15.75" customHeight="1"/>
  <cols>
    <col min="2" max="2" width="44.28515625" customWidth="1"/>
    <col min="3" max="3" width="12.5703125" style="15"/>
    <col min="4" max="4" width="12.5703125" style="13"/>
  </cols>
  <sheetData>
    <row r="1" spans="1:5" ht="15.75" customHeight="1">
      <c r="A1" s="8" t="s">
        <v>29</v>
      </c>
      <c r="B1">
        <v>0.23430000000000001</v>
      </c>
    </row>
    <row r="3" spans="1:5" ht="12.75">
      <c r="A3" s="7" t="s">
        <v>35</v>
      </c>
      <c r="B3" s="1" t="s">
        <v>0</v>
      </c>
      <c r="C3" s="16" t="s">
        <v>27</v>
      </c>
      <c r="D3" s="14" t="s">
        <v>28</v>
      </c>
    </row>
    <row r="4" spans="1:5" ht="12.75">
      <c r="B4" s="7" t="s">
        <v>36</v>
      </c>
      <c r="C4" s="17">
        <f>D4/$B$1</f>
        <v>48220.230473751602</v>
      </c>
      <c r="D4" s="13">
        <v>11298</v>
      </c>
    </row>
    <row r="5" spans="1:5" ht="12.75">
      <c r="B5" s="7" t="s">
        <v>1</v>
      </c>
      <c r="C5" s="17">
        <f>C19+C26+C30</f>
        <v>50457.093043107125</v>
      </c>
      <c r="D5" s="13">
        <f>C5*$B$1</f>
        <v>11822.0969</v>
      </c>
    </row>
    <row r="6" spans="1:5" ht="12.75">
      <c r="B6" s="7" t="s">
        <v>30</v>
      </c>
      <c r="C6" s="17">
        <f>C9+C13</f>
        <v>37509</v>
      </c>
      <c r="D6" s="13">
        <f>C6*$B$1</f>
        <v>8788.3587000000007</v>
      </c>
    </row>
    <row r="7" spans="1:5" ht="12.75">
      <c r="B7" s="7" t="s">
        <v>37</v>
      </c>
      <c r="C7" s="17">
        <f>D7/$B$1</f>
        <v>31591.976099018353</v>
      </c>
      <c r="D7" s="13">
        <f>3701*2</f>
        <v>7402</v>
      </c>
    </row>
    <row r="9" spans="1:5" ht="12.75">
      <c r="A9" s="1" t="s">
        <v>2</v>
      </c>
      <c r="B9" s="7" t="s">
        <v>43</v>
      </c>
      <c r="C9" s="17">
        <f>SUM(C10:C11)</f>
        <v>14719</v>
      </c>
      <c r="D9" s="13">
        <f>C9*$B$1</f>
        <v>3448.6617000000001</v>
      </c>
    </row>
    <row r="10" spans="1:5" ht="14.25">
      <c r="A10" s="12" t="s">
        <v>31</v>
      </c>
      <c r="B10" s="11" t="s">
        <v>33</v>
      </c>
      <c r="C10" s="18">
        <f>600+350*2+973*6</f>
        <v>7138</v>
      </c>
      <c r="D10" s="13">
        <f>C10*$B$1</f>
        <v>1672.4334000000001</v>
      </c>
      <c r="E10" s="2"/>
    </row>
    <row r="11" spans="1:5" ht="14.25">
      <c r="A11" s="12" t="s">
        <v>32</v>
      </c>
      <c r="B11" s="11" t="s">
        <v>34</v>
      </c>
      <c r="C11" s="18">
        <f>480+350*2+973+1998+580+800+1200+850</f>
        <v>7581</v>
      </c>
      <c r="D11" s="13">
        <f t="shared" ref="D11:D41" si="0">C11*$B$1</f>
        <v>1776.2283</v>
      </c>
      <c r="E11" s="1"/>
    </row>
    <row r="12" spans="1:5" ht="14.25">
      <c r="A12" s="3"/>
      <c r="B12" s="11"/>
      <c r="C12" s="18"/>
      <c r="E12" s="2"/>
    </row>
    <row r="13" spans="1:5" ht="12.75">
      <c r="A13" s="7" t="s">
        <v>14</v>
      </c>
      <c r="B13" s="7" t="s">
        <v>21</v>
      </c>
      <c r="C13" s="17">
        <f>SUM(C14:C17)</f>
        <v>22790</v>
      </c>
      <c r="D13" s="13">
        <f t="shared" si="0"/>
        <v>5339.6970000000001</v>
      </c>
    </row>
    <row r="14" spans="1:5" ht="14.25">
      <c r="A14" s="12" t="s">
        <v>17</v>
      </c>
      <c r="B14" s="11" t="s">
        <v>22</v>
      </c>
      <c r="C14" s="18">
        <f>1630*2+951*2</f>
        <v>5162</v>
      </c>
      <c r="D14" s="13">
        <f t="shared" si="0"/>
        <v>1209.4566</v>
      </c>
      <c r="E14" s="2"/>
    </row>
    <row r="15" spans="1:5" ht="14.25">
      <c r="A15" s="12" t="s">
        <v>18</v>
      </c>
      <c r="B15" s="11" t="s">
        <v>25</v>
      </c>
      <c r="C15" s="18">
        <f>1050+4972</f>
        <v>6022</v>
      </c>
      <c r="D15" s="13">
        <f t="shared" si="0"/>
        <v>1410.9546</v>
      </c>
      <c r="E15" s="1"/>
    </row>
    <row r="16" spans="1:5" ht="14.25">
      <c r="A16" s="12" t="s">
        <v>19</v>
      </c>
      <c r="B16" s="11" t="s">
        <v>23</v>
      </c>
      <c r="C16" s="18">
        <f>1630*2</f>
        <v>3260</v>
      </c>
      <c r="D16" s="13">
        <f t="shared" si="0"/>
        <v>763.81799999999998</v>
      </c>
      <c r="E16" s="1"/>
    </row>
    <row r="17" spans="1:5" ht="15" customHeight="1">
      <c r="A17" s="12" t="s">
        <v>20</v>
      </c>
      <c r="B17" s="11" t="s">
        <v>24</v>
      </c>
      <c r="C17" s="18">
        <f>5280+1630+1436</f>
        <v>8346</v>
      </c>
      <c r="D17" s="13">
        <f t="shared" si="0"/>
        <v>1955.4678000000001</v>
      </c>
      <c r="E17" s="1"/>
    </row>
    <row r="18" spans="1:5" ht="12.75">
      <c r="A18" s="4"/>
    </row>
    <row r="19" spans="1:5" ht="12.75">
      <c r="A19" s="1" t="s">
        <v>3</v>
      </c>
      <c r="B19" s="1" t="s">
        <v>4</v>
      </c>
      <c r="C19" s="17">
        <f>SUM(C20:C24)</f>
        <v>11988.880921895006</v>
      </c>
      <c r="D19" s="13">
        <f t="shared" si="0"/>
        <v>2808.9947999999999</v>
      </c>
    </row>
    <row r="20" spans="1:5" ht="12.75">
      <c r="A20" s="4">
        <v>45003</v>
      </c>
      <c r="B20" s="7" t="s">
        <v>38</v>
      </c>
      <c r="C20" s="17">
        <v>0</v>
      </c>
      <c r="D20" s="13">
        <f t="shared" si="0"/>
        <v>0</v>
      </c>
    </row>
    <row r="21" spans="1:5" ht="12.75">
      <c r="A21" s="4">
        <v>45003</v>
      </c>
      <c r="B21" s="7" t="s">
        <v>45</v>
      </c>
      <c r="C21" s="19">
        <f>1000*2+2000*2</f>
        <v>6000</v>
      </c>
      <c r="D21" s="13">
        <f t="shared" si="0"/>
        <v>1405.8</v>
      </c>
    </row>
    <row r="22" spans="1:5" ht="12.75">
      <c r="A22" s="4">
        <v>45003</v>
      </c>
      <c r="B22" s="8" t="s">
        <v>6</v>
      </c>
      <c r="C22" s="17">
        <f>D22/$B$1</f>
        <v>2752.8809218950064</v>
      </c>
      <c r="D22" s="13">
        <v>645</v>
      </c>
    </row>
    <row r="23" spans="1:5" ht="12.75">
      <c r="A23" s="4">
        <v>45006</v>
      </c>
      <c r="B23" s="7" t="s">
        <v>16</v>
      </c>
      <c r="C23" s="17">
        <f>610*2+1500*2+50</f>
        <v>4270</v>
      </c>
      <c r="D23" s="13">
        <f>C23*$B$1</f>
        <v>1000.461</v>
      </c>
    </row>
    <row r="24" spans="1:5" ht="12.75">
      <c r="A24" s="4">
        <v>45007</v>
      </c>
      <c r="B24" s="7" t="s">
        <v>46</v>
      </c>
      <c r="C24" s="15">
        <f>-492-542</f>
        <v>-1034</v>
      </c>
      <c r="D24" s="13">
        <f>C24*$B$1</f>
        <v>-242.2662</v>
      </c>
    </row>
    <row r="26" spans="1:5" ht="12.75">
      <c r="A26" s="1" t="s">
        <v>5</v>
      </c>
      <c r="B26" s="1" t="s">
        <v>4</v>
      </c>
      <c r="C26" s="17">
        <f>SUM(C27:C28)</f>
        <v>25881.21212121212</v>
      </c>
      <c r="D26" s="13">
        <f t="shared" si="0"/>
        <v>6063.9679999999998</v>
      </c>
    </row>
    <row r="27" spans="1:5" ht="12.75">
      <c r="A27" s="4">
        <v>45003</v>
      </c>
      <c r="B27" s="7" t="s">
        <v>44</v>
      </c>
      <c r="C27" s="19">
        <f>7980*2+1500</f>
        <v>17460</v>
      </c>
      <c r="D27" s="13">
        <f t="shared" si="0"/>
        <v>4090.8780000000002</v>
      </c>
    </row>
    <row r="28" spans="1:5" ht="12.75">
      <c r="A28" s="4">
        <v>45006</v>
      </c>
      <c r="B28" s="7" t="s">
        <v>26</v>
      </c>
      <c r="C28" s="19">
        <f>1973.09/$B$1</f>
        <v>8421.2121212121201</v>
      </c>
      <c r="D28" s="13">
        <f t="shared" si="0"/>
        <v>1973.09</v>
      </c>
    </row>
    <row r="30" spans="1:5" ht="12.75">
      <c r="A30" s="7" t="s">
        <v>7</v>
      </c>
      <c r="B30" s="1" t="s">
        <v>4</v>
      </c>
      <c r="C30" s="17">
        <f>SUM(C31:C46)</f>
        <v>12587</v>
      </c>
      <c r="D30" s="13">
        <f t="shared" si="0"/>
        <v>2949.1341000000002</v>
      </c>
    </row>
    <row r="31" spans="1:5" ht="12.75">
      <c r="A31" s="4">
        <v>45003</v>
      </c>
      <c r="B31" s="7" t="s">
        <v>8</v>
      </c>
      <c r="C31" s="19">
        <v>1600</v>
      </c>
      <c r="D31" s="13">
        <f t="shared" si="0"/>
        <v>374.88</v>
      </c>
    </row>
    <row r="32" spans="1:5" ht="12.75">
      <c r="A32" s="4">
        <v>45003</v>
      </c>
      <c r="B32" s="7" t="s">
        <v>9</v>
      </c>
      <c r="C32" s="19">
        <v>2178</v>
      </c>
      <c r="D32" s="13">
        <f t="shared" si="0"/>
        <v>510.30540000000002</v>
      </c>
    </row>
    <row r="33" spans="1:4" ht="15.75" customHeight="1">
      <c r="A33" s="4">
        <v>45004</v>
      </c>
      <c r="B33" s="9" t="s">
        <v>10</v>
      </c>
      <c r="C33" s="19">
        <v>380</v>
      </c>
      <c r="D33" s="13">
        <f t="shared" si="0"/>
        <v>89.034000000000006</v>
      </c>
    </row>
    <row r="34" spans="1:4" ht="12.75">
      <c r="A34" s="4">
        <v>45004</v>
      </c>
      <c r="B34" s="10" t="s">
        <v>11</v>
      </c>
      <c r="C34" s="19">
        <v>150</v>
      </c>
      <c r="D34" s="13">
        <f t="shared" si="0"/>
        <v>35.145000000000003</v>
      </c>
    </row>
    <row r="35" spans="1:4" ht="12.75">
      <c r="A35" s="4">
        <v>45004</v>
      </c>
      <c r="B35" s="10" t="s">
        <v>12</v>
      </c>
      <c r="C35" s="17">
        <v>120</v>
      </c>
      <c r="D35" s="13">
        <f t="shared" si="0"/>
        <v>28.116</v>
      </c>
    </row>
    <row r="36" spans="1:4" ht="12.75">
      <c r="A36" s="4">
        <v>45004</v>
      </c>
      <c r="B36" s="7" t="s">
        <v>13</v>
      </c>
      <c r="C36" s="17">
        <v>280</v>
      </c>
      <c r="D36" s="13">
        <f t="shared" si="0"/>
        <v>65.603999999999999</v>
      </c>
    </row>
    <row r="37" spans="1:4" ht="12.75">
      <c r="A37" s="4">
        <v>45004</v>
      </c>
      <c r="B37" s="7" t="s">
        <v>42</v>
      </c>
      <c r="C37" s="19">
        <v>1032</v>
      </c>
      <c r="D37" s="13">
        <f t="shared" si="0"/>
        <v>241.79760000000002</v>
      </c>
    </row>
    <row r="38" spans="1:4" ht="14.25">
      <c r="A38" s="4">
        <v>45005</v>
      </c>
      <c r="B38" s="9" t="s">
        <v>15</v>
      </c>
      <c r="C38" s="19">
        <v>2400</v>
      </c>
      <c r="D38" s="13">
        <f t="shared" si="0"/>
        <v>562.32000000000005</v>
      </c>
    </row>
    <row r="39" spans="1:4" ht="12.75">
      <c r="A39" s="4">
        <v>45006</v>
      </c>
      <c r="B39" s="7" t="s">
        <v>41</v>
      </c>
      <c r="C39" s="19">
        <v>1409</v>
      </c>
      <c r="D39" s="13">
        <f t="shared" si="0"/>
        <v>330.12870000000004</v>
      </c>
    </row>
    <row r="40" spans="1:4" ht="12.75">
      <c r="A40" s="4">
        <v>45006</v>
      </c>
      <c r="B40" s="7" t="s">
        <v>39</v>
      </c>
      <c r="C40" s="19">
        <v>538</v>
      </c>
      <c r="D40" s="13">
        <f t="shared" si="0"/>
        <v>126.05340000000001</v>
      </c>
    </row>
    <row r="41" spans="1:4" ht="12.75">
      <c r="A41" s="4">
        <v>45005</v>
      </c>
      <c r="B41" s="10" t="s">
        <v>40</v>
      </c>
      <c r="C41" s="17">
        <v>2500</v>
      </c>
      <c r="D41" s="13">
        <f t="shared" si="0"/>
        <v>585.75</v>
      </c>
    </row>
    <row r="42" spans="1:4" ht="12.75">
      <c r="A42" s="4"/>
      <c r="B42" s="5"/>
      <c r="C42" s="17"/>
    </row>
    <row r="43" spans="1:4" ht="14.25">
      <c r="A43" s="4"/>
      <c r="B43" s="6"/>
    </row>
    <row r="44" spans="1:4" ht="14.25">
      <c r="A44" s="4"/>
      <c r="B44" s="6"/>
    </row>
    <row r="45" spans="1:4" ht="12.75">
      <c r="A45" s="4"/>
    </row>
    <row r="46" spans="1:4" ht="12.75">
      <c r="A46" s="4"/>
    </row>
    <row r="47" spans="1:4" ht="12.75">
      <c r="A47" s="4"/>
    </row>
    <row r="48" spans="1:4" ht="12.75">
      <c r="A48" s="4"/>
    </row>
    <row r="49" spans="1:1" ht="12.75">
      <c r="A49" s="4"/>
    </row>
    <row r="50" spans="1:1" ht="12.75">
      <c r="A50" s="4"/>
    </row>
    <row r="51" spans="1:1" ht="12.75">
      <c r="A51" s="4"/>
    </row>
    <row r="52" spans="1:1" ht="12.75">
      <c r="A52" s="4"/>
    </row>
    <row r="53" spans="1:1" ht="12.75">
      <c r="A53" s="4"/>
    </row>
    <row r="54" spans="1:1" ht="12.75">
      <c r="A54" s="4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東京 2023-3-18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Lin</dc:creator>
  <cp:lastModifiedBy>Ray Lin</cp:lastModifiedBy>
  <dcterms:created xsi:type="dcterms:W3CDTF">2023-03-23T15:42:11Z</dcterms:created>
  <dcterms:modified xsi:type="dcterms:W3CDTF">2023-03-25T02:26:01Z</dcterms:modified>
</cp:coreProperties>
</file>