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9"/>
  <workbookPr defaultThemeVersion="166925"/>
  <mc:AlternateContent xmlns:mc="http://schemas.openxmlformats.org/markup-compatibility/2006">
    <mc:Choice Requires="x15">
      <x15ac:absPath xmlns:x15ac="http://schemas.microsoft.com/office/spreadsheetml/2010/11/ac" url="https://d.docs.live.net/00a32159a4b96eda/Documents/KratosBI/Excel Files/"/>
    </mc:Choice>
  </mc:AlternateContent>
  <xr:revisionPtr revIDLastSave="1091" documentId="8_{E8DBCF0D-EFF3-4E40-A731-BBA210DD338D}" xr6:coauthVersionLast="47" xr6:coauthVersionMax="47" xr10:uidLastSave="{1699C260-CB7B-429F-B1AA-CCBB59C92D95}"/>
  <bookViews>
    <workbookView xWindow="-120" yWindow="-120" windowWidth="38640" windowHeight="21120" activeTab="6" xr2:uid="{D12D878B-904A-40DF-BF49-5BCD5842B994}"/>
  </bookViews>
  <sheets>
    <sheet name="Workspace Overview" sheetId="3" r:id="rId1"/>
    <sheet name="App Overview" sheetId="10" r:id="rId2"/>
    <sheet name="Report Overview" sheetId="4" r:id="rId3"/>
    <sheet name="Dataset Overview" sheetId="6" r:id="rId4"/>
    <sheet name="Datamart Overview" sheetId="8" r:id="rId5"/>
    <sheet name="Dataflow Overview" sheetId="9" r:id="rId6"/>
    <sheet name="PBI Governance" sheetId="1" r:id="rId7"/>
    <sheet name="APP Governance" sheetId="12"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12" l="1"/>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9" i="12"/>
  <c r="P9" i="12"/>
  <c r="G9" i="12"/>
  <c r="Q9" i="12"/>
  <c r="K9" i="12"/>
  <c r="N9" i="12"/>
  <c r="H9" i="12"/>
  <c r="G12" i="1"/>
  <c r="G13" i="1"/>
  <c r="G14" i="1"/>
  <c r="G15" i="1"/>
  <c r="G16" i="1"/>
  <c r="G17" i="1"/>
  <c r="G18" i="1"/>
  <c r="G19" i="1"/>
  <c r="G20" i="1"/>
  <c r="G21" i="1"/>
  <c r="G22" i="1"/>
  <c r="G23" i="1"/>
  <c r="G24" i="1"/>
  <c r="G25" i="1"/>
  <c r="G26" i="1"/>
  <c r="G27" i="1"/>
  <c r="G28" i="1"/>
  <c r="G29" i="1"/>
  <c r="W29" i="1" s="1"/>
  <c r="G30" i="1"/>
  <c r="W30" i="1" s="1"/>
  <c r="G31" i="1"/>
  <c r="W31" i="1" s="1"/>
  <c r="G32" i="1"/>
  <c r="W32" i="1" s="1"/>
  <c r="G33" i="1"/>
  <c r="W33" i="1" s="1"/>
  <c r="G34" i="1"/>
  <c r="W34" i="1" s="1"/>
  <c r="G35" i="1"/>
  <c r="W35" i="1" s="1"/>
  <c r="G36" i="1"/>
  <c r="W36" i="1" s="1"/>
  <c r="G37" i="1"/>
  <c r="W37" i="1" s="1"/>
  <c r="G38" i="1"/>
  <c r="W38" i="1" s="1"/>
  <c r="G39" i="1"/>
  <c r="W39" i="1" s="1"/>
  <c r="G40" i="1"/>
  <c r="W40" i="1" s="1"/>
  <c r="G41" i="1"/>
  <c r="W41" i="1" s="1"/>
  <c r="G42" i="1"/>
  <c r="W42" i="1" s="1"/>
  <c r="G43" i="1"/>
  <c r="W43" i="1" s="1"/>
  <c r="G44" i="1"/>
  <c r="G45" i="1"/>
  <c r="G46" i="1"/>
  <c r="G47" i="1"/>
  <c r="G48" i="1"/>
  <c r="G49" i="1"/>
  <c r="G50" i="1"/>
  <c r="G51" i="1"/>
  <c r="G52" i="1"/>
  <c r="G53" i="1"/>
  <c r="G54" i="1"/>
  <c r="G55" i="1"/>
  <c r="G56" i="1"/>
  <c r="G57" i="1"/>
  <c r="G11" i="1"/>
  <c r="W12" i="1"/>
  <c r="W13" i="1"/>
  <c r="W14" i="1"/>
  <c r="W15" i="1"/>
  <c r="W16" i="1"/>
  <c r="W17" i="1"/>
  <c r="W18" i="1"/>
  <c r="W19" i="1"/>
  <c r="W20" i="1"/>
  <c r="W21" i="1"/>
  <c r="W22" i="1"/>
  <c r="W23" i="1"/>
  <c r="W24" i="1"/>
  <c r="W25" i="1"/>
  <c r="W26" i="1"/>
  <c r="W27" i="1"/>
  <c r="W28" i="1"/>
  <c r="W44" i="1"/>
  <c r="W45" i="1"/>
  <c r="W46" i="1"/>
  <c r="W47" i="1"/>
  <c r="W48" i="1"/>
  <c r="W49" i="1"/>
  <c r="W50" i="1"/>
  <c r="W51" i="1"/>
  <c r="W52" i="1"/>
  <c r="W53" i="1"/>
  <c r="W54" i="1"/>
  <c r="W55" i="1"/>
  <c r="W56" i="1"/>
  <c r="W57" i="1"/>
  <c r="W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11" i="1"/>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11" i="1"/>
  <c r="M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H21" i="1"/>
  <c r="S21" i="1" s="1"/>
  <c r="H22" i="1"/>
  <c r="S22" i="1" s="1"/>
  <c r="H23" i="1"/>
  <c r="S23" i="1" s="1"/>
  <c r="H24" i="1"/>
  <c r="S24" i="1" s="1"/>
  <c r="H25" i="1"/>
  <c r="S25" i="1" s="1"/>
  <c r="H26" i="1"/>
  <c r="S26" i="1" s="1"/>
  <c r="H27" i="1"/>
  <c r="S27" i="1" s="1"/>
  <c r="H28" i="1"/>
  <c r="S28" i="1" s="1"/>
  <c r="H29" i="1"/>
  <c r="S29" i="1" s="1"/>
  <c r="H30" i="1"/>
  <c r="S30" i="1" s="1"/>
  <c r="H31" i="1"/>
  <c r="S31" i="1" s="1"/>
  <c r="H32" i="1"/>
  <c r="S32" i="1" s="1"/>
  <c r="H33" i="1"/>
  <c r="S33" i="1" s="1"/>
  <c r="H34" i="1"/>
  <c r="S34" i="1" s="1"/>
  <c r="H35" i="1"/>
  <c r="S35" i="1" s="1"/>
  <c r="H36" i="1"/>
  <c r="S36" i="1" s="1"/>
  <c r="H37" i="1"/>
  <c r="S37" i="1" s="1"/>
  <c r="H38" i="1"/>
  <c r="S38" i="1" s="1"/>
  <c r="H39" i="1"/>
  <c r="S39" i="1" s="1"/>
  <c r="H40" i="1"/>
  <c r="S40" i="1" s="1"/>
  <c r="H41" i="1"/>
  <c r="S41" i="1" s="1"/>
  <c r="H42" i="1"/>
  <c r="S42" i="1" s="1"/>
  <c r="H43" i="1"/>
  <c r="S43" i="1" s="1"/>
  <c r="H44" i="1"/>
  <c r="S44" i="1" s="1"/>
  <c r="H45" i="1"/>
  <c r="S45" i="1" s="1"/>
  <c r="H46" i="1"/>
  <c r="S46" i="1" s="1"/>
  <c r="H47" i="1"/>
  <c r="S47" i="1" s="1"/>
  <c r="H48" i="1"/>
  <c r="S48" i="1" s="1"/>
  <c r="H49" i="1"/>
  <c r="S49" i="1" s="1"/>
  <c r="H50" i="1"/>
  <c r="S50" i="1" s="1"/>
  <c r="H51" i="1"/>
  <c r="S51" i="1" s="1"/>
  <c r="H52" i="1"/>
  <c r="S52" i="1" s="1"/>
  <c r="H53" i="1"/>
  <c r="S53" i="1" s="1"/>
  <c r="H54" i="1"/>
  <c r="S54" i="1" s="1"/>
  <c r="H55" i="1"/>
  <c r="S55" i="1" s="1"/>
  <c r="H56" i="1"/>
  <c r="S56" i="1" s="1"/>
  <c r="H57" i="1"/>
  <c r="S57" i="1" s="1"/>
  <c r="H12" i="1"/>
  <c r="S12" i="1" s="1"/>
  <c r="H13" i="1"/>
  <c r="S13" i="1" s="1"/>
  <c r="H14" i="1"/>
  <c r="S14" i="1" s="1"/>
  <c r="H15" i="1"/>
  <c r="S15" i="1" s="1"/>
  <c r="H16" i="1"/>
  <c r="S16" i="1" s="1"/>
  <c r="H17" i="1"/>
  <c r="S17" i="1" s="1"/>
  <c r="H18" i="1"/>
  <c r="S18" i="1" s="1"/>
  <c r="H19" i="1"/>
  <c r="S19" i="1" s="1"/>
  <c r="H20" i="1"/>
  <c r="S20" i="1" s="1"/>
  <c r="H11" i="1"/>
  <c r="T11" i="1" s="1"/>
  <c r="T57" i="1" l="1"/>
  <c r="T56" i="1"/>
  <c r="T54" i="1"/>
  <c r="T41" i="1"/>
  <c r="T40" i="1"/>
  <c r="T38" i="1"/>
  <c r="T25" i="1"/>
  <c r="T24" i="1"/>
  <c r="T22" i="1"/>
  <c r="T43" i="1"/>
  <c r="T27" i="1"/>
  <c r="S11" i="1"/>
  <c r="T42" i="1"/>
  <c r="T26" i="1"/>
  <c r="T55" i="1"/>
  <c r="T39" i="1"/>
  <c r="T23" i="1"/>
  <c r="T53" i="1"/>
  <c r="T37" i="1"/>
  <c r="T21" i="1"/>
  <c r="T52" i="1"/>
  <c r="T36" i="1"/>
  <c r="T20" i="1"/>
  <c r="T51" i="1"/>
  <c r="T35" i="1"/>
  <c r="T19" i="1"/>
  <c r="T50" i="1"/>
  <c r="T34" i="1"/>
  <c r="T18" i="1"/>
  <c r="T49" i="1"/>
  <c r="T33" i="1"/>
  <c r="T17" i="1"/>
  <c r="T48" i="1"/>
  <c r="T32" i="1"/>
  <c r="T16" i="1"/>
  <c r="T47" i="1"/>
  <c r="T31" i="1"/>
  <c r="T15" i="1"/>
  <c r="T46" i="1"/>
  <c r="T30" i="1"/>
  <c r="T14" i="1"/>
  <c r="T45" i="1"/>
  <c r="T29" i="1"/>
  <c r="T13" i="1"/>
  <c r="T44" i="1"/>
  <c r="T28" i="1"/>
  <c r="T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Wagner</author>
  </authors>
  <commentList>
    <comment ref="C4" authorId="0" shapeId="0" xr:uid="{3B74422B-4B6B-4B1B-9ECD-805D74C9D494}">
      <text>
        <r>
          <rPr>
            <b/>
            <sz val="9"/>
            <color indexed="81"/>
            <rFont val="Tahoma"/>
            <charset val="1"/>
          </rPr>
          <t>Christopher Wagner:</t>
        </r>
        <r>
          <rPr>
            <sz val="9"/>
            <color indexed="81"/>
            <rFont val="Tahoma"/>
            <charset val="1"/>
          </rPr>
          <t xml:space="preserve">
Add your domain here
</t>
        </r>
      </text>
    </comment>
  </commentList>
</comments>
</file>

<file path=xl/sharedStrings.xml><?xml version="1.0" encoding="utf-8"?>
<sst xmlns="http://schemas.openxmlformats.org/spreadsheetml/2006/main" count="372" uniqueCount="163">
  <si>
    <t>Workspace Governance Overview</t>
  </si>
  <si>
    <t>Workspace Types</t>
  </si>
  <si>
    <t>Persona Types</t>
  </si>
  <si>
    <t>Microsoft Docs</t>
  </si>
  <si>
    <t>Governance Guide</t>
  </si>
  <si>
    <t>DATA</t>
  </si>
  <si>
    <t>ADMINS</t>
  </si>
  <si>
    <r>
      <t xml:space="preserve">Dataflows and Datamarts should be stored in a separate workspace from Datasets, Reports and Metrics. Since READ access to Dataflows is at the workspace level the ideal breakout for Dataflows is by schema / subject so you can properly control access to the dataflow.
</t>
    </r>
    <r>
      <rPr>
        <b/>
        <sz val="11"/>
        <color theme="1"/>
        <rFont val="Roboto"/>
      </rPr>
      <t xml:space="preserve">NOTE: To optimize loads and minimise troubleshooting, do not have more than 1 table within a Dataflow. </t>
    </r>
  </si>
  <si>
    <t>Power BI Admin will own workspaces, be able to add / remove users, create and manage all content. The Admins will be the ones responsible for everything within the workspace when it comes to management and oversite. Admins will require a PRO or PPU license.</t>
  </si>
  <si>
    <t>DATASETS</t>
  </si>
  <si>
    <t>MEMBERS (optional)</t>
  </si>
  <si>
    <t xml:space="preserve">Datasets should be managed within a single environment broken out by team supporting the dataset. Read access to the datasets can be broadly defined with Rowl Level Security(RLS) and Object Level Security(OLS) for more fine grained access patterns. </t>
  </si>
  <si>
    <r>
      <t xml:space="preserve">Power BI Members will have all of the duties of the Power BI Admin with the exception of updating and deleting workspaces, adding ore reomvoing people and alowing contributors to update Power BI APP. Members will require a PRO or PPU license.
</t>
    </r>
    <r>
      <rPr>
        <b/>
        <sz val="11"/>
        <color theme="1"/>
        <rFont val="Roboto"/>
      </rPr>
      <t>NOTE: DO NOT USE THE MEMBER ROLE UNLESS NEEDED WITHIN YOUR ORG</t>
    </r>
  </si>
  <si>
    <t>REPORTS</t>
  </si>
  <si>
    <t>CONTRIBUTORS (optional)</t>
  </si>
  <si>
    <r>
      <t xml:space="preserve">Reports should be grouped in workspaces by Audieance and ALL access should be granted via Power BI Apps and NO access should be shared by individual reports. Since reports will be broken out by audieance, make sure that the Subject name of the workspace makes sense to the users maintaining the content. While the App name CAN be different, becarefuil, this can be hard to troubleshoot. While individual reports CAN be shared to users, </t>
    </r>
    <r>
      <rPr>
        <b/>
        <sz val="11"/>
        <color theme="1"/>
        <rFont val="Roboto"/>
      </rPr>
      <t>DO NOT GUIDE PEOPLE TO DO THIS.</t>
    </r>
  </si>
  <si>
    <r>
      <t xml:space="preserve">Power BI Contributors are allowed to publish content to the Power BI Workspace, but they may/maynot be allowed to update the Power BI App. This will be driven by the Power BI Admin. Contributors will require a PRO or PPU license.
</t>
    </r>
    <r>
      <rPr>
        <b/>
        <sz val="11"/>
        <color theme="1"/>
        <rFont val="Roboto"/>
      </rPr>
      <t>NOTE: ONLY USE THE CONTRIBUTOR ROLE FOR ENTERPRISE / SECURE CONTENT</t>
    </r>
  </si>
  <si>
    <t>METRICS</t>
  </si>
  <si>
    <t>VIEWERS</t>
  </si>
  <si>
    <t>Metrics should be in their own workspace due to the potentially secured nature of the content. If the Metrics need to be surfaced in other areas, make those Metrics available via the Power BI Metrics Visual, and not via a Metric within an existing workspace.</t>
  </si>
  <si>
    <r>
      <t xml:space="preserve">Power BI Viewers are the typical business consumer who does not need to create Power BI content, but needs to view content. The viewer will typically only require a PRO license if PREMIUM sharing is not available.
</t>
    </r>
    <r>
      <rPr>
        <b/>
        <sz val="11"/>
        <color theme="1"/>
        <rFont val="Roboto"/>
      </rPr>
      <t>NOTE: DO NOT SHARE WORKSPACES WITH VIEWERS - ONLY SHARE POWER BI APPS</t>
    </r>
  </si>
  <si>
    <t>App Governance Overview</t>
  </si>
  <si>
    <t>App / Report Types</t>
  </si>
  <si>
    <t>Audeance Types</t>
  </si>
  <si>
    <t>FOCUSED</t>
  </si>
  <si>
    <t>EXECUTIVES</t>
  </si>
  <si>
    <t>Focused content is desined for a highly specific audenance and tailored for their needs. This can lead to design requests that rely upon common group understanding. It's still important to follow good design and documentation for any new users who are starting to consume the information. On focused experiences, it is very important to SIMPLIFY, SIMPLIFY, SIMPLIFY.</t>
  </si>
  <si>
    <t xml:space="preserve">Executives look for high level cross organizational reports to help them guide and drive the organization through changes. Simplicty and business value are key componants of Executive level audeances. </t>
  </si>
  <si>
    <t>EXPLORATORY</t>
  </si>
  <si>
    <t>MANAGERS</t>
  </si>
  <si>
    <t>Exploratory content will be for people who are looking to understand some aspect of their business. Exploratory content will most often be used by analysts looking to dig into root cauess of issues. Users looking to explore data will often need to look at data from a variety of angles and at different grains and levels.</t>
  </si>
  <si>
    <t xml:space="preserve">Managers look at metrics that span their sphere of influence with a focus on their department and those that work for the manager. Managers occasionally go into detail to understand some root cause issues, but those activities can often get passed to Analysts or Operations. </t>
  </si>
  <si>
    <t>EXPLANITORY</t>
  </si>
  <si>
    <t>ANALYSTS</t>
  </si>
  <si>
    <t>Explanitory content seeks to highlight the results of exploratory analysis of the root cause of items from within the business. Explanitory content may change and shift on a reliable basis, or may include enough variations that it covers almost any situation. This content will often be integrated into other applications or presentation tools.</t>
  </si>
  <si>
    <t xml:space="preserve">Analysts are looking to uncover insights within data that can be transfored into acctions that can be taken by the organization. Analysts will need a wide range of analytics at a variety of levels (both high and low level data is vital) and across many subject areas. </t>
  </si>
  <si>
    <t>DRIVE ACTION</t>
  </si>
  <si>
    <t>OPERATIONS</t>
  </si>
  <si>
    <t xml:space="preserve">While all analytical content should be built to drive action, some content is specifically built to drive a specific action (set meetings, resolve issues, identify opportunities). This content should look for hooks into the systems where action can directly take place, or should be directly embedded within the application. This content may include hooks into Power Apps and Power Automate allowing consumers to directly take actions within the analytics themselves. </t>
  </si>
  <si>
    <t xml:space="preserve">Operations are looking to take action from the analytics that they consume. Wether it's what customers to call first, the level of response necessary to a customer service request, or even how to manage the production line in factories, Operational apps should focus on action and be tailored to the consumer. </t>
  </si>
  <si>
    <t>Report Governance Overview</t>
  </si>
  <si>
    <t>Report Endorsement</t>
  </si>
  <si>
    <t>CERTIFIED</t>
  </si>
  <si>
    <t>READ</t>
  </si>
  <si>
    <t>Certified Reports should follow enterprise standards for visuals, calls to action, layout, etc data quality, validation, support, naming standards, DevOps, etc. Certified datasets should be used for all official Enterprise level or External reproting. Certified Reports should: be featured in Power BI, sourced from a Certified Dataset, have a good description, an image snapshot uploaded, and a support email group.</t>
  </si>
  <si>
    <t xml:space="preserve">Read allows a user to access and read the given report. 
NOTE: Read access SHOULD NOT be granted on a report by report level. All reports should be distributed via Power BI Apps. </t>
  </si>
  <si>
    <t>PROMOTED</t>
  </si>
  <si>
    <t>BUILD</t>
  </si>
  <si>
    <t>Promoted reports should be used for Department level, or lower, reporting. Promoted reports are encouraged to follow as many of the Certified standards as is reasonable for a given department. (example Finance may requrie higher data validation needs vs a training dashboard).</t>
  </si>
  <si>
    <t>Users with Build Permissions are able to build their own Power BI content based off of the dataset in this report. This dataset will be found in the PowerBI DataHub</t>
  </si>
  <si>
    <t>NORMAL</t>
  </si>
  <si>
    <t>SHARE</t>
  </si>
  <si>
    <t xml:space="preserve">Reports for individuals, teams, or are adhoc in nature should not have an ensorsement level set. </t>
  </si>
  <si>
    <t>Users with Share access allow the users to share the content with other people</t>
  </si>
  <si>
    <t>Dataset Governance Overview</t>
  </si>
  <si>
    <t>Dataset Types</t>
  </si>
  <si>
    <t>MODIFY</t>
  </si>
  <si>
    <t>Certified Reports should follow enterprise standards for visuals, calls to action, layout, etc data quality, validation, support, naming standards, DevOps, etc. Certified datasets should be used for all official Enterprise level or External reproting.</t>
  </si>
  <si>
    <t xml:space="preserve">Users with Modify set for a given dataset are able to make changes to the datamodel, add measures, security, etc. This is the Analytics Engineering access point that should be controlled via access at the workspace level following the patern of having a workspace for datasets seperate from reports. </t>
  </si>
  <si>
    <t>BUILD (recommended for report builders)</t>
  </si>
  <si>
    <t>Promoted datasets should be used for Department level, or lower, reporting. Promoted datasets are encouraged to follow as many of the Enterprise standards as is reasonable for a given department. (example Finance may requrie higher data validation needs vs a training dashboard).</t>
  </si>
  <si>
    <t>This grants users the abiliity to build power bi reports and dashboards on this dataset. This is the recommended access for anyone building reports off of a dataset.</t>
  </si>
  <si>
    <t xml:space="preserve">Datatsets without endorsement </t>
  </si>
  <si>
    <t>This allows users to share access to this dataset to others. Sharing access to a Dataset should ONLY be done via AAD groups and not to individuals.</t>
  </si>
  <si>
    <t>COMPOSITE MODIFIER</t>
  </si>
  <si>
    <t>Discoverable (modifier)</t>
  </si>
  <si>
    <t>Goals should be in their own workspace due to the potentially secured nature of the content. If the Goals need to be surfaced in other areas, make those Goals available via the Power BI Goals Visual, and not via a Goal within an existing workspace.</t>
  </si>
  <si>
    <t>Datasets are easily discoverable via the Datahub in Power BI. Datasets that are made discoverable by default. This can be turned off to hide the dataset from the Datahub.</t>
  </si>
  <si>
    <t>Datamart Types</t>
  </si>
  <si>
    <t>Users will be able to read and execute queries against the datamart and access the dataset auto created by the Datamart</t>
  </si>
  <si>
    <t>WORKSPACE</t>
  </si>
  <si>
    <t xml:space="preserve">All other security (Admin, Members, Contributors, Viewers ) is managed by the Power BI Workspace level </t>
  </si>
  <si>
    <t>Dataflow Governance Overview</t>
  </si>
  <si>
    <t>Dataflow Types</t>
  </si>
  <si>
    <t>OWNER</t>
  </si>
  <si>
    <t>Certified Dataflows should follow enterprise standards for data quality, validation, support, naming standards, DevOps, etc. Certified dataflow should be used for all official Enterprise level datasets or External reproting.</t>
  </si>
  <si>
    <t xml:space="preserve">Owners of Power BI Dataflows are the only ones who are allowed to modify or schedule the refresh of a dataflow. Make sure access and connections are shared to teams using service accounts. </t>
  </si>
  <si>
    <t>ENDORSED</t>
  </si>
  <si>
    <t>Endorsed Dataflows should be used for Department level, or lower, reporting. Endorsed Dataflows are encouraged to follow as many of the Enterprise standards as is reasonable for a given department. (example Finance may requrie higher data validation needs vs a training dashboard).</t>
  </si>
  <si>
    <t>Read access to Dataflows is granted at the Viewer level within the Power BI Workspace</t>
  </si>
  <si>
    <t>Dataflows without endorsement are the default adhoc dataflow used for general and adhoc datasets and reporting.</t>
  </si>
  <si>
    <t>LINK MODIFIER</t>
  </si>
  <si>
    <t>Power BI Governance</t>
  </si>
  <si>
    <t>Email Address</t>
  </si>
  <si>
    <t>kratosbi.com</t>
  </si>
  <si>
    <t>Use your organization Org Chart to identify content within Power BI</t>
  </si>
  <si>
    <t>Workspace names will are key in identifying ownership, the type of workspace.</t>
  </si>
  <si>
    <t xml:space="preserve">All access within Power BI should be secured and shared via AAD groups. </t>
  </si>
  <si>
    <t xml:space="preserve">Datasets are a new level of control that was introduced with the </t>
  </si>
  <si>
    <t>The Division and Department/Team names and abreviations will be used for identification.</t>
  </si>
  <si>
    <t>Workspace names will be critical in managing your Power BI Premium capacities and consumption.</t>
  </si>
  <si>
    <t>While it is possible to share Power BI and O365 Content with User ID's, Security across both O365 AND Azure require the use of AAD Groups.</t>
  </si>
  <si>
    <t>Support Email and Support Queue is used to easily identify who should be contacted for support issues. The email  should be configured in the workspace for user support.</t>
  </si>
  <si>
    <t>ORGS</t>
  </si>
  <si>
    <t>Workspace Names</t>
  </si>
  <si>
    <t>Workspace AAD Groups</t>
  </si>
  <si>
    <t>Dataset AAD Groups</t>
  </si>
  <si>
    <t>Datamart AAD Group</t>
  </si>
  <si>
    <t>SUPPORT</t>
  </si>
  <si>
    <t>Division</t>
  </si>
  <si>
    <t>Division Abrev</t>
  </si>
  <si>
    <t>Department / Team</t>
  </si>
  <si>
    <t>Dept / Team Abrev</t>
  </si>
  <si>
    <t>Workspace - Data</t>
  </si>
  <si>
    <t>Workspace - Datasets</t>
  </si>
  <si>
    <t>Subject</t>
  </si>
  <si>
    <t>Workspace - Reports</t>
  </si>
  <si>
    <t>Workspace - Metrics</t>
  </si>
  <si>
    <t>Admin</t>
  </si>
  <si>
    <t>Member</t>
  </si>
  <si>
    <t>Contributor</t>
  </si>
  <si>
    <t>Viewer</t>
  </si>
  <si>
    <t>Dataset Name</t>
  </si>
  <si>
    <t>AAD Build Group Name</t>
  </si>
  <si>
    <t>AAD Share Group Name</t>
  </si>
  <si>
    <t>Datamart Name</t>
  </si>
  <si>
    <t>AAD Read Group Name</t>
  </si>
  <si>
    <t>Support Email</t>
  </si>
  <si>
    <t>Support Queue</t>
  </si>
  <si>
    <t>Finance</t>
  </si>
  <si>
    <t>FIN</t>
  </si>
  <si>
    <t>Accounts Receivable</t>
  </si>
  <si>
    <t>ACCT-REC</t>
  </si>
  <si>
    <t>P-AND-L</t>
  </si>
  <si>
    <t>IT</t>
  </si>
  <si>
    <t>Operations</t>
  </si>
  <si>
    <t>OPTS</t>
  </si>
  <si>
    <t>TICKETS</t>
  </si>
  <si>
    <t>Human Resources</t>
  </si>
  <si>
    <t>HR</t>
  </si>
  <si>
    <t>Payroll</t>
  </si>
  <si>
    <t>PAY</t>
  </si>
  <si>
    <t>HEADCOUNT</t>
  </si>
  <si>
    <t>Sales</t>
  </si>
  <si>
    <t>SLS</t>
  </si>
  <si>
    <t>North America</t>
  </si>
  <si>
    <t>NA</t>
  </si>
  <si>
    <t>REVENUE</t>
  </si>
  <si>
    <t>Power BI APP Governance</t>
  </si>
  <si>
    <t>App Information</t>
  </si>
  <si>
    <t>Audience Information</t>
  </si>
  <si>
    <t>App Name</t>
  </si>
  <si>
    <t>App Description</t>
  </si>
  <si>
    <t>Workspace Name</t>
  </si>
  <si>
    <t>Executive Abriveation</t>
  </si>
  <si>
    <t>Exececutive Description</t>
  </si>
  <si>
    <t>Exec AAD Group Name</t>
  </si>
  <si>
    <t>Management Abriveation</t>
  </si>
  <si>
    <t>Management Description</t>
  </si>
  <si>
    <t>Management AAD Group Name</t>
  </si>
  <si>
    <t>Analyst Abriveation</t>
  </si>
  <si>
    <t>Analyst Description</t>
  </si>
  <si>
    <t>Analyst AAD Group Name</t>
  </si>
  <si>
    <t>Operations Abriveation</t>
  </si>
  <si>
    <t>Operations Description</t>
  </si>
  <si>
    <t>Operations AAD Group Name</t>
  </si>
  <si>
    <t>Finance P&amp;L</t>
  </si>
  <si>
    <t>Finance Profit and Loss Analtics</t>
  </si>
  <si>
    <t>FIN-ACCT-REC-P-AND-L</t>
  </si>
  <si>
    <t>EXEC</t>
  </si>
  <si>
    <t>MGMT</t>
  </si>
  <si>
    <t>ANLY</t>
  </si>
  <si>
    <t>OPRA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</si>
</sst>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72"/>
      <color theme="0"/>
      <name val="Roboto"/>
    </font>
    <font>
      <sz val="11"/>
      <color theme="1"/>
      <name val="Roboto"/>
    </font>
    <font>
      <sz val="14"/>
      <color theme="1"/>
      <name val="Roboto"/>
    </font>
    <font>
      <sz val="48"/>
      <color theme="0"/>
      <name val="Roboto"/>
    </font>
    <font>
      <sz val="48"/>
      <color theme="1"/>
      <name val="Roboto"/>
    </font>
    <font>
      <sz val="14"/>
      <color theme="0"/>
      <name val="Roboto"/>
    </font>
    <font>
      <sz val="26"/>
      <color theme="0"/>
      <name val="Roboto"/>
    </font>
    <font>
      <sz val="18"/>
      <color theme="0"/>
      <name val="Roboto"/>
    </font>
    <font>
      <sz val="36"/>
      <color theme="0"/>
      <name val="Roboto"/>
    </font>
    <font>
      <u/>
      <sz val="11"/>
      <color theme="10"/>
      <name val="Calibri"/>
      <family val="2"/>
      <scheme val="minor"/>
    </font>
    <font>
      <b/>
      <sz val="11"/>
      <color theme="1"/>
      <name val="Roboto"/>
    </font>
    <font>
      <sz val="9"/>
      <color indexed="81"/>
      <name val="Tahoma"/>
      <charset val="1"/>
    </font>
    <font>
      <b/>
      <sz val="9"/>
      <color indexed="81"/>
      <name val="Tahoma"/>
      <charset val="1"/>
    </font>
  </fonts>
  <fills count="6">
    <fill>
      <patternFill patternType="none"/>
    </fill>
    <fill>
      <patternFill patternType="gray125"/>
    </fill>
    <fill>
      <patternFill patternType="solid">
        <fgColor rgb="FF002060"/>
        <bgColor indexed="64"/>
      </patternFill>
    </fill>
    <fill>
      <patternFill patternType="solid">
        <fgColor theme="2"/>
        <bgColor indexed="64"/>
      </patternFill>
    </fill>
    <fill>
      <patternFill patternType="solid">
        <fgColor theme="6" tint="0.7999816888943144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xf numFmtId="0" fontId="2" fillId="0" borderId="0" xfId="0" applyFont="1"/>
    <xf numFmtId="0" fontId="5" fillId="0" borderId="0" xfId="0" applyFont="1"/>
    <xf numFmtId="0" fontId="6" fillId="2" borderId="0" xfId="0" applyFont="1" applyFill="1"/>
    <xf numFmtId="0" fontId="2" fillId="0" borderId="1" xfId="0" applyFont="1" applyBorder="1"/>
    <xf numFmtId="0" fontId="2" fillId="0" borderId="0" xfId="0" applyFont="1" applyAlignment="1">
      <alignment horizontal="center"/>
    </xf>
    <xf numFmtId="0" fontId="10" fillId="0" borderId="0" xfId="1"/>
    <xf numFmtId="0" fontId="2" fillId="3" borderId="1" xfId="0" applyFont="1" applyFill="1" applyBorder="1"/>
    <xf numFmtId="0" fontId="3" fillId="0" borderId="0" xfId="0" applyFont="1"/>
    <xf numFmtId="0" fontId="3" fillId="3" borderId="1" xfId="0" applyFont="1" applyFill="1" applyBorder="1"/>
    <xf numFmtId="0" fontId="2" fillId="2" borderId="0" xfId="0" applyFont="1" applyFill="1"/>
    <xf numFmtId="0" fontId="2" fillId="0" borderId="1" xfId="0" applyFont="1" applyBorder="1" applyAlignment="1">
      <alignment wrapText="1"/>
    </xf>
    <xf numFmtId="0" fontId="6" fillId="2" borderId="0" xfId="0" applyFont="1" applyFill="1" applyAlignment="1">
      <alignment wrapText="1"/>
    </xf>
    <xf numFmtId="0" fontId="2" fillId="0" borderId="0" xfId="0" applyFont="1" applyAlignment="1">
      <alignment wrapText="1"/>
    </xf>
    <xf numFmtId="0" fontId="2" fillId="4" borderId="1" xfId="0" applyFont="1" applyFill="1" applyBorder="1"/>
    <xf numFmtId="0" fontId="2" fillId="5" borderId="1" xfId="0" applyFont="1" applyFill="1" applyBorder="1"/>
    <xf numFmtId="0" fontId="2" fillId="5" borderId="1" xfId="0" applyFont="1" applyFill="1" applyBorder="1" applyAlignment="1">
      <alignment wrapText="1"/>
    </xf>
    <xf numFmtId="0" fontId="2" fillId="0" borderId="1" xfId="0" applyFont="1" applyBorder="1" applyAlignment="1">
      <alignment horizontal="left" vertical="top" wrapText="1"/>
    </xf>
    <xf numFmtId="0" fontId="2" fillId="2" borderId="0" xfId="0" applyFont="1" applyFill="1" applyAlignment="1">
      <alignment horizontal="center"/>
    </xf>
    <xf numFmtId="0" fontId="8" fillId="2" borderId="2" xfId="0" applyFont="1" applyFill="1" applyBorder="1" applyAlignment="1">
      <alignment horizontal="left"/>
    </xf>
    <xf numFmtId="0" fontId="9" fillId="2" borderId="0" xfId="0" applyFont="1" applyFill="1" applyAlignment="1">
      <alignment horizontal="left" vertical="top"/>
    </xf>
    <xf numFmtId="0" fontId="7" fillId="2" borderId="0" xfId="0" applyFont="1" applyFill="1" applyAlignment="1">
      <alignment horizontal="center"/>
    </xf>
    <xf numFmtId="0" fontId="4" fillId="2" borderId="0" xfId="0" applyFont="1" applyFill="1" applyAlignment="1">
      <alignment horizontal="center"/>
    </xf>
    <xf numFmtId="0" fontId="3" fillId="0" borderId="0" xfId="0" applyFont="1" applyAlignment="1">
      <alignment horizontal="left" vertical="top" wrapText="1"/>
    </xf>
    <xf numFmtId="0" fontId="1" fillId="2" borderId="0" xfId="0" applyFont="1" applyFill="1" applyAlignment="1">
      <alignment horizontal="left" vertical="top"/>
    </xf>
    <xf numFmtId="0" fontId="3" fillId="0" borderId="0" xfId="0" applyFont="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899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sv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svg"/><Relationship Id="rId2" Type="http://schemas.openxmlformats.org/officeDocument/2006/relationships/image" Target="../media/image2.sv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svg"/><Relationship Id="rId5" Type="http://schemas.openxmlformats.org/officeDocument/2006/relationships/image" Target="../media/image5.png"/><Relationship Id="rId15" Type="http://schemas.openxmlformats.org/officeDocument/2006/relationships/image" Target="../media/image15.svg"/><Relationship Id="rId10" Type="http://schemas.openxmlformats.org/officeDocument/2006/relationships/image" Target="../media/image1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25.png"/><Relationship Id="rId13" Type="http://schemas.openxmlformats.org/officeDocument/2006/relationships/image" Target="../media/image30.svg"/><Relationship Id="rId18" Type="http://schemas.openxmlformats.org/officeDocument/2006/relationships/image" Target="../media/image35.png"/><Relationship Id="rId3" Type="http://schemas.openxmlformats.org/officeDocument/2006/relationships/image" Target="../media/image20.png"/><Relationship Id="rId7" Type="http://schemas.openxmlformats.org/officeDocument/2006/relationships/image" Target="../media/image24.svg"/><Relationship Id="rId12" Type="http://schemas.openxmlformats.org/officeDocument/2006/relationships/image" Target="../media/image29.png"/><Relationship Id="rId17" Type="http://schemas.openxmlformats.org/officeDocument/2006/relationships/image" Target="../media/image34.svg"/><Relationship Id="rId2" Type="http://schemas.openxmlformats.org/officeDocument/2006/relationships/image" Target="../media/image19.png"/><Relationship Id="rId16" Type="http://schemas.openxmlformats.org/officeDocument/2006/relationships/image" Target="../media/image33.png"/><Relationship Id="rId1" Type="http://schemas.openxmlformats.org/officeDocument/2006/relationships/image" Target="../media/image9.png"/><Relationship Id="rId6" Type="http://schemas.openxmlformats.org/officeDocument/2006/relationships/image" Target="../media/image23.png"/><Relationship Id="rId11" Type="http://schemas.openxmlformats.org/officeDocument/2006/relationships/image" Target="../media/image28.svg"/><Relationship Id="rId5" Type="http://schemas.openxmlformats.org/officeDocument/2006/relationships/image" Target="../media/image22.svg"/><Relationship Id="rId15" Type="http://schemas.openxmlformats.org/officeDocument/2006/relationships/image" Target="../media/image32.svg"/><Relationship Id="rId10" Type="http://schemas.openxmlformats.org/officeDocument/2006/relationships/image" Target="../media/image27.png"/><Relationship Id="rId19" Type="http://schemas.openxmlformats.org/officeDocument/2006/relationships/image" Target="../media/image36.svg"/><Relationship Id="rId4" Type="http://schemas.openxmlformats.org/officeDocument/2006/relationships/image" Target="../media/image21.png"/><Relationship Id="rId9" Type="http://schemas.openxmlformats.org/officeDocument/2006/relationships/image" Target="../media/image26.svg"/><Relationship Id="rId14" Type="http://schemas.openxmlformats.org/officeDocument/2006/relationships/image" Target="../media/image31.png"/></Relationships>
</file>

<file path=xl/drawings/_rels/drawing3.xml.rels><?xml version="1.0" encoding="UTF-8" standalone="yes"?>
<Relationships xmlns="http://schemas.openxmlformats.org/package/2006/relationships"><Relationship Id="rId8" Type="http://schemas.openxmlformats.org/officeDocument/2006/relationships/image" Target="../media/image43.png"/><Relationship Id="rId13" Type="http://schemas.openxmlformats.org/officeDocument/2006/relationships/image" Target="../media/image48.svg"/><Relationship Id="rId3" Type="http://schemas.openxmlformats.org/officeDocument/2006/relationships/image" Target="../media/image38.png"/><Relationship Id="rId7" Type="http://schemas.openxmlformats.org/officeDocument/2006/relationships/image" Target="../media/image42.svg"/><Relationship Id="rId12" Type="http://schemas.openxmlformats.org/officeDocument/2006/relationships/image" Target="../media/image47.png"/><Relationship Id="rId2" Type="http://schemas.openxmlformats.org/officeDocument/2006/relationships/image" Target="../media/image37.png"/><Relationship Id="rId1" Type="http://schemas.openxmlformats.org/officeDocument/2006/relationships/image" Target="../media/image9.png"/><Relationship Id="rId6" Type="http://schemas.openxmlformats.org/officeDocument/2006/relationships/image" Target="../media/image41.png"/><Relationship Id="rId11" Type="http://schemas.openxmlformats.org/officeDocument/2006/relationships/image" Target="../media/image46.svg"/><Relationship Id="rId5" Type="http://schemas.openxmlformats.org/officeDocument/2006/relationships/image" Target="../media/image40.svg"/><Relationship Id="rId15" Type="http://schemas.openxmlformats.org/officeDocument/2006/relationships/image" Target="../media/image50.sv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svg"/><Relationship Id="rId14" Type="http://schemas.openxmlformats.org/officeDocument/2006/relationships/image" Target="../media/image49.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13" Type="http://schemas.openxmlformats.org/officeDocument/2006/relationships/image" Target="../media/image50.svg"/><Relationship Id="rId3" Type="http://schemas.openxmlformats.org/officeDocument/2006/relationships/image" Target="../media/image13.svg"/><Relationship Id="rId7" Type="http://schemas.openxmlformats.org/officeDocument/2006/relationships/image" Target="../media/image54.svg"/><Relationship Id="rId12" Type="http://schemas.openxmlformats.org/officeDocument/2006/relationships/image" Target="../media/image49.png"/><Relationship Id="rId17" Type="http://schemas.openxmlformats.org/officeDocument/2006/relationships/image" Target="../media/image60.png"/><Relationship Id="rId2" Type="http://schemas.openxmlformats.org/officeDocument/2006/relationships/image" Target="../media/image12.png"/><Relationship Id="rId16" Type="http://schemas.openxmlformats.org/officeDocument/2006/relationships/image" Target="../media/image59.svg"/><Relationship Id="rId1" Type="http://schemas.openxmlformats.org/officeDocument/2006/relationships/image" Target="../media/image9.png"/><Relationship Id="rId6" Type="http://schemas.openxmlformats.org/officeDocument/2006/relationships/image" Target="../media/image53.png"/><Relationship Id="rId11" Type="http://schemas.openxmlformats.org/officeDocument/2006/relationships/image" Target="../media/image48.svg"/><Relationship Id="rId5" Type="http://schemas.openxmlformats.org/officeDocument/2006/relationships/image" Target="../media/image52.svg"/><Relationship Id="rId15" Type="http://schemas.openxmlformats.org/officeDocument/2006/relationships/image" Target="../media/image58.png"/><Relationship Id="rId10" Type="http://schemas.openxmlformats.org/officeDocument/2006/relationships/image" Target="../media/image47.png"/><Relationship Id="rId4" Type="http://schemas.openxmlformats.org/officeDocument/2006/relationships/image" Target="../media/image51.png"/><Relationship Id="rId9" Type="http://schemas.openxmlformats.org/officeDocument/2006/relationships/image" Target="../media/image56.svg"/><Relationship Id="rId14" Type="http://schemas.openxmlformats.org/officeDocument/2006/relationships/image" Target="../media/image57.png"/></Relationships>
</file>

<file path=xl/drawings/_rels/drawing5.xml.rels><?xml version="1.0" encoding="UTF-8" standalone="yes"?>
<Relationships xmlns="http://schemas.openxmlformats.org/package/2006/relationships"><Relationship Id="rId3" Type="http://schemas.openxmlformats.org/officeDocument/2006/relationships/image" Target="../media/image46.svg"/><Relationship Id="rId2" Type="http://schemas.openxmlformats.org/officeDocument/2006/relationships/image" Target="../media/image45.png"/><Relationship Id="rId1" Type="http://schemas.openxmlformats.org/officeDocument/2006/relationships/image" Target="../media/image9.png"/><Relationship Id="rId5" Type="http://schemas.openxmlformats.org/officeDocument/2006/relationships/image" Target="../media/image62.svg"/><Relationship Id="rId4" Type="http://schemas.openxmlformats.org/officeDocument/2006/relationships/image" Target="../media/image61.png"/></Relationships>
</file>

<file path=xl/drawings/_rels/drawing6.xml.rels><?xml version="1.0" encoding="UTF-8" standalone="yes"?>
<Relationships xmlns="http://schemas.openxmlformats.org/package/2006/relationships"><Relationship Id="rId8" Type="http://schemas.openxmlformats.org/officeDocument/2006/relationships/image" Target="../media/image69.png"/><Relationship Id="rId13" Type="http://schemas.openxmlformats.org/officeDocument/2006/relationships/image" Target="../media/image72.png"/><Relationship Id="rId3" Type="http://schemas.openxmlformats.org/officeDocument/2006/relationships/image" Target="../media/image64.svg"/><Relationship Id="rId7" Type="http://schemas.openxmlformats.org/officeDocument/2006/relationships/image" Target="../media/image68.svg"/><Relationship Id="rId12" Type="http://schemas.openxmlformats.org/officeDocument/2006/relationships/image" Target="../media/image46.svg"/><Relationship Id="rId2" Type="http://schemas.openxmlformats.org/officeDocument/2006/relationships/image" Target="../media/image63.png"/><Relationship Id="rId1" Type="http://schemas.openxmlformats.org/officeDocument/2006/relationships/image" Target="../media/image9.png"/><Relationship Id="rId6" Type="http://schemas.openxmlformats.org/officeDocument/2006/relationships/image" Target="../media/image67.png"/><Relationship Id="rId11" Type="http://schemas.openxmlformats.org/officeDocument/2006/relationships/image" Target="../media/image45.png"/><Relationship Id="rId5" Type="http://schemas.openxmlformats.org/officeDocument/2006/relationships/image" Target="../media/image66.svg"/><Relationship Id="rId10" Type="http://schemas.openxmlformats.org/officeDocument/2006/relationships/image" Target="../media/image71.png"/><Relationship Id="rId4" Type="http://schemas.openxmlformats.org/officeDocument/2006/relationships/image" Target="../media/image65.png"/><Relationship Id="rId9" Type="http://schemas.openxmlformats.org/officeDocument/2006/relationships/image" Target="../media/image70.svg"/><Relationship Id="rId14" Type="http://schemas.openxmlformats.org/officeDocument/2006/relationships/image" Target="../media/image73.svg"/></Relationships>
</file>

<file path=xl/drawings/_rels/drawing7.xml.rels><?xml version="1.0" encoding="UTF-8" standalone="yes"?>
<Relationships xmlns="http://schemas.openxmlformats.org/package/2006/relationships"><Relationship Id="rId1" Type="http://schemas.openxmlformats.org/officeDocument/2006/relationships/image" Target="../media/image74.png"/></Relationships>
</file>

<file path=xl/drawings/_rels/drawing8.xml.rels><?xml version="1.0" encoding="UTF-8" standalone="yes"?>
<Relationships xmlns="http://schemas.openxmlformats.org/package/2006/relationships"><Relationship Id="rId1"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15</xdr:col>
      <xdr:colOff>104775</xdr:colOff>
      <xdr:row>25</xdr:row>
      <xdr:rowOff>104775</xdr:rowOff>
    </xdr:from>
    <xdr:to>
      <xdr:col>15</xdr:col>
      <xdr:colOff>895350</xdr:colOff>
      <xdr:row>29</xdr:row>
      <xdr:rowOff>28575</xdr:rowOff>
    </xdr:to>
    <xdr:pic>
      <xdr:nvPicPr>
        <xdr:cNvPr id="4" name="Graphic 3" descr="Male profile with solid fill">
          <a:extLst>
            <a:ext uri="{FF2B5EF4-FFF2-40B4-BE49-F238E27FC236}">
              <a16:creationId xmlns:a16="http://schemas.microsoft.com/office/drawing/2014/main" id="{E634CB12-9878-4154-9678-2C58CB1A07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01225" y="5553075"/>
          <a:ext cx="790575" cy="790575"/>
        </a:xfrm>
        <a:prstGeom prst="rect">
          <a:avLst/>
        </a:prstGeom>
      </xdr:spPr>
    </xdr:pic>
    <xdr:clientData/>
  </xdr:twoCellAnchor>
  <xdr:twoCellAnchor editAs="oneCell">
    <xdr:from>
      <xdr:col>15</xdr:col>
      <xdr:colOff>95250</xdr:colOff>
      <xdr:row>19</xdr:row>
      <xdr:rowOff>184925</xdr:rowOff>
    </xdr:from>
    <xdr:to>
      <xdr:col>15</xdr:col>
      <xdr:colOff>885825</xdr:colOff>
      <xdr:row>23</xdr:row>
      <xdr:rowOff>108725</xdr:rowOff>
    </xdr:to>
    <xdr:pic>
      <xdr:nvPicPr>
        <xdr:cNvPr id="6" name="Graphic 5" descr="Female Profile with solid fill">
          <a:extLst>
            <a:ext uri="{FF2B5EF4-FFF2-40B4-BE49-F238E27FC236}">
              <a16:creationId xmlns:a16="http://schemas.microsoft.com/office/drawing/2014/main" id="{1D34040D-ED61-4141-BF3B-B3D5502D38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91700" y="4385450"/>
          <a:ext cx="790575" cy="790575"/>
        </a:xfrm>
        <a:prstGeom prst="rect">
          <a:avLst/>
        </a:prstGeom>
      </xdr:spPr>
    </xdr:pic>
    <xdr:clientData/>
  </xdr:twoCellAnchor>
  <xdr:twoCellAnchor editAs="oneCell">
    <xdr:from>
      <xdr:col>15</xdr:col>
      <xdr:colOff>104775</xdr:colOff>
      <xdr:row>13</xdr:row>
      <xdr:rowOff>160300</xdr:rowOff>
    </xdr:from>
    <xdr:to>
      <xdr:col>15</xdr:col>
      <xdr:colOff>895350</xdr:colOff>
      <xdr:row>17</xdr:row>
      <xdr:rowOff>84100</xdr:rowOff>
    </xdr:to>
    <xdr:pic>
      <xdr:nvPicPr>
        <xdr:cNvPr id="8" name="Graphic 7" descr="School boy with solid fill">
          <a:extLst>
            <a:ext uri="{FF2B5EF4-FFF2-40B4-BE49-F238E27FC236}">
              <a16:creationId xmlns:a16="http://schemas.microsoft.com/office/drawing/2014/main" id="{252F4E5A-5D66-4BE0-B5C4-F21915AC678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01225" y="3113050"/>
          <a:ext cx="790575" cy="790575"/>
        </a:xfrm>
        <a:prstGeom prst="rect">
          <a:avLst/>
        </a:prstGeom>
      </xdr:spPr>
    </xdr:pic>
    <xdr:clientData/>
  </xdr:twoCellAnchor>
  <xdr:twoCellAnchor editAs="oneCell">
    <xdr:from>
      <xdr:col>15</xdr:col>
      <xdr:colOff>104775</xdr:colOff>
      <xdr:row>7</xdr:row>
      <xdr:rowOff>192825</xdr:rowOff>
    </xdr:from>
    <xdr:to>
      <xdr:col>15</xdr:col>
      <xdr:colOff>895350</xdr:colOff>
      <xdr:row>11</xdr:row>
      <xdr:rowOff>116625</xdr:rowOff>
    </xdr:to>
    <xdr:pic>
      <xdr:nvPicPr>
        <xdr:cNvPr id="10" name="Graphic 9" descr="User Crown Male with solid fill">
          <a:extLst>
            <a:ext uri="{FF2B5EF4-FFF2-40B4-BE49-F238E27FC236}">
              <a16:creationId xmlns:a16="http://schemas.microsoft.com/office/drawing/2014/main" id="{BEDD10BA-9F65-4288-BADE-CD82EA59409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801225" y="1897800"/>
          <a:ext cx="790575" cy="790575"/>
        </a:xfrm>
        <a:prstGeom prst="rect">
          <a:avLst/>
        </a:prstGeom>
      </xdr:spPr>
    </xdr:pic>
    <xdr:clientData/>
  </xdr:twoCellAnchor>
  <xdr:twoCellAnchor editAs="oneCell">
    <xdr:from>
      <xdr:col>24</xdr:col>
      <xdr:colOff>9525</xdr:colOff>
      <xdr:row>1</xdr:row>
      <xdr:rowOff>114300</xdr:rowOff>
    </xdr:from>
    <xdr:to>
      <xdr:col>27</xdr:col>
      <xdr:colOff>219075</xdr:colOff>
      <xdr:row>1</xdr:row>
      <xdr:rowOff>438053</xdr:rowOff>
    </xdr:to>
    <xdr:pic>
      <xdr:nvPicPr>
        <xdr:cNvPr id="14" name="Picture 13">
          <a:extLst>
            <a:ext uri="{FF2B5EF4-FFF2-40B4-BE49-F238E27FC236}">
              <a16:creationId xmlns:a16="http://schemas.microsoft.com/office/drawing/2014/main" id="{724E0595-EB27-43B5-9D04-2D7D67FC700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6297275" y="304800"/>
          <a:ext cx="2038350" cy="323753"/>
        </a:xfrm>
        <a:prstGeom prst="rect">
          <a:avLst/>
        </a:prstGeom>
      </xdr:spPr>
    </xdr:pic>
    <xdr:clientData/>
  </xdr:twoCellAnchor>
  <xdr:twoCellAnchor editAs="oneCell">
    <xdr:from>
      <xdr:col>1</xdr:col>
      <xdr:colOff>57150</xdr:colOff>
      <xdr:row>7</xdr:row>
      <xdr:rowOff>95250</xdr:rowOff>
    </xdr:from>
    <xdr:to>
      <xdr:col>1</xdr:col>
      <xdr:colOff>971550</xdr:colOff>
      <xdr:row>11</xdr:row>
      <xdr:rowOff>142875</xdr:rowOff>
    </xdr:to>
    <xdr:pic>
      <xdr:nvPicPr>
        <xdr:cNvPr id="16" name="Graphic 15" descr="Chevron arrows with solid fill">
          <a:extLst>
            <a:ext uri="{FF2B5EF4-FFF2-40B4-BE49-F238E27FC236}">
              <a16:creationId xmlns:a16="http://schemas.microsoft.com/office/drawing/2014/main" id="{9B8AEE55-1112-424D-98A1-F7DEBA8637F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7175" y="1800225"/>
          <a:ext cx="914400" cy="914400"/>
        </a:xfrm>
        <a:prstGeom prst="rect">
          <a:avLst/>
        </a:prstGeom>
      </xdr:spPr>
    </xdr:pic>
    <xdr:clientData/>
  </xdr:twoCellAnchor>
  <xdr:twoCellAnchor editAs="oneCell">
    <xdr:from>
      <xdr:col>1</xdr:col>
      <xdr:colOff>57150</xdr:colOff>
      <xdr:row>13</xdr:row>
      <xdr:rowOff>85725</xdr:rowOff>
    </xdr:from>
    <xdr:to>
      <xdr:col>1</xdr:col>
      <xdr:colOff>971550</xdr:colOff>
      <xdr:row>17</xdr:row>
      <xdr:rowOff>133350</xdr:rowOff>
    </xdr:to>
    <xdr:pic>
      <xdr:nvPicPr>
        <xdr:cNvPr id="18" name="Graphic 17" descr="Cube with solid fill">
          <a:extLst>
            <a:ext uri="{FF2B5EF4-FFF2-40B4-BE49-F238E27FC236}">
              <a16:creationId xmlns:a16="http://schemas.microsoft.com/office/drawing/2014/main" id="{4C203311-1BC3-4915-976D-40139057FC5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57175" y="3038475"/>
          <a:ext cx="914400" cy="914400"/>
        </a:xfrm>
        <a:prstGeom prst="rect">
          <a:avLst/>
        </a:prstGeom>
      </xdr:spPr>
    </xdr:pic>
    <xdr:clientData/>
  </xdr:twoCellAnchor>
  <xdr:twoCellAnchor editAs="oneCell">
    <xdr:from>
      <xdr:col>1</xdr:col>
      <xdr:colOff>28575</xdr:colOff>
      <xdr:row>19</xdr:row>
      <xdr:rowOff>85725</xdr:rowOff>
    </xdr:from>
    <xdr:to>
      <xdr:col>1</xdr:col>
      <xdr:colOff>942975</xdr:colOff>
      <xdr:row>23</xdr:row>
      <xdr:rowOff>133350</xdr:rowOff>
    </xdr:to>
    <xdr:pic>
      <xdr:nvPicPr>
        <xdr:cNvPr id="20" name="Graphic 19" descr="Document with solid fill">
          <a:extLst>
            <a:ext uri="{FF2B5EF4-FFF2-40B4-BE49-F238E27FC236}">
              <a16:creationId xmlns:a16="http://schemas.microsoft.com/office/drawing/2014/main" id="{6C5A70B5-80C8-405D-8588-F95EC8DEF44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28600" y="4286250"/>
          <a:ext cx="914400" cy="914400"/>
        </a:xfrm>
        <a:prstGeom prst="rect">
          <a:avLst/>
        </a:prstGeom>
      </xdr:spPr>
    </xdr:pic>
    <xdr:clientData/>
  </xdr:twoCellAnchor>
  <xdr:twoCellAnchor editAs="oneCell">
    <xdr:from>
      <xdr:col>0</xdr:col>
      <xdr:colOff>600075</xdr:colOff>
      <xdr:row>25</xdr:row>
      <xdr:rowOff>57150</xdr:rowOff>
    </xdr:from>
    <xdr:to>
      <xdr:col>1</xdr:col>
      <xdr:colOff>914400</xdr:colOff>
      <xdr:row>29</xdr:row>
      <xdr:rowOff>104775</xdr:rowOff>
    </xdr:to>
    <xdr:pic>
      <xdr:nvPicPr>
        <xdr:cNvPr id="25" name="Graphic 24" descr="Bullseye with solid fill">
          <a:extLst>
            <a:ext uri="{FF2B5EF4-FFF2-40B4-BE49-F238E27FC236}">
              <a16:creationId xmlns:a16="http://schemas.microsoft.com/office/drawing/2014/main" id="{5479E746-F221-4B00-A427-7D30FBC53E9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600075" y="5762625"/>
          <a:ext cx="914400" cy="914400"/>
        </a:xfrm>
        <a:prstGeom prst="rect">
          <a:avLst/>
        </a:prstGeom>
      </xdr:spPr>
    </xdr:pic>
    <xdr:clientData/>
  </xdr:twoCellAnchor>
  <xdr:twoCellAnchor editAs="oneCell">
    <xdr:from>
      <xdr:col>1</xdr:col>
      <xdr:colOff>28575</xdr:colOff>
      <xdr:row>32</xdr:row>
      <xdr:rowOff>57150</xdr:rowOff>
    </xdr:from>
    <xdr:to>
      <xdr:col>11</xdr:col>
      <xdr:colOff>39040</xdr:colOff>
      <xdr:row>75</xdr:row>
      <xdr:rowOff>105934</xdr:rowOff>
    </xdr:to>
    <xdr:pic>
      <xdr:nvPicPr>
        <xdr:cNvPr id="26" name="Picture 25">
          <a:extLst>
            <a:ext uri="{FF2B5EF4-FFF2-40B4-BE49-F238E27FC236}">
              <a16:creationId xmlns:a16="http://schemas.microsoft.com/office/drawing/2014/main" id="{C5B039BE-EAC4-407E-B6D6-C987F6E223A6}"/>
            </a:ext>
          </a:extLst>
        </xdr:cNvPr>
        <xdr:cNvPicPr>
          <a:picLocks noChangeAspect="1"/>
        </xdr:cNvPicPr>
      </xdr:nvPicPr>
      <xdr:blipFill>
        <a:blip xmlns:r="http://schemas.openxmlformats.org/officeDocument/2006/relationships" r:embed="rId18"/>
        <a:stretch>
          <a:fillRect/>
        </a:stretch>
      </xdr:blipFill>
      <xdr:spPr>
        <a:xfrm>
          <a:off x="228600" y="7562850"/>
          <a:ext cx="6735115" cy="905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6" name="Picture 5">
          <a:extLst>
            <a:ext uri="{FF2B5EF4-FFF2-40B4-BE49-F238E27FC236}">
              <a16:creationId xmlns:a16="http://schemas.microsoft.com/office/drawing/2014/main" id="{C3E62CA4-ADFB-45CD-91F6-6F8411042B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0</xdr:col>
      <xdr:colOff>142875</xdr:colOff>
      <xdr:row>31</xdr:row>
      <xdr:rowOff>104775</xdr:rowOff>
    </xdr:from>
    <xdr:to>
      <xdr:col>13</xdr:col>
      <xdr:colOff>200025</xdr:colOff>
      <xdr:row>55</xdr:row>
      <xdr:rowOff>44477</xdr:rowOff>
    </xdr:to>
    <xdr:pic>
      <xdr:nvPicPr>
        <xdr:cNvPr id="12" name="Picture 11" descr="graphical user interface to add app name and description ">
          <a:extLst>
            <a:ext uri="{FF2B5EF4-FFF2-40B4-BE49-F238E27FC236}">
              <a16:creationId xmlns:a16="http://schemas.microsoft.com/office/drawing/2014/main" id="{8F9A678B-0A67-272D-1048-44192DC5C5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875" y="7400925"/>
          <a:ext cx="8201025" cy="4968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600075</xdr:colOff>
      <xdr:row>31</xdr:row>
      <xdr:rowOff>47625</xdr:rowOff>
    </xdr:from>
    <xdr:to>
      <xdr:col>26</xdr:col>
      <xdr:colOff>390525</xdr:colOff>
      <xdr:row>55</xdr:row>
      <xdr:rowOff>47625</xdr:rowOff>
    </xdr:to>
    <xdr:pic>
      <xdr:nvPicPr>
        <xdr:cNvPr id="13" name="Picture 12">
          <a:extLst>
            <a:ext uri="{FF2B5EF4-FFF2-40B4-BE49-F238E27FC236}">
              <a16:creationId xmlns:a16="http://schemas.microsoft.com/office/drawing/2014/main" id="{1AFED301-7B30-E741-EE46-B11818C4A527}"/>
            </a:ext>
          </a:extLst>
        </xdr:cNvPr>
        <xdr:cNvPicPr>
          <a:picLocks noChangeAspect="1"/>
        </xdr:cNvPicPr>
      </xdr:nvPicPr>
      <xdr:blipFill>
        <a:blip xmlns:r="http://schemas.openxmlformats.org/officeDocument/2006/relationships" r:embed="rId3"/>
        <a:stretch>
          <a:fillRect/>
        </a:stretch>
      </xdr:blipFill>
      <xdr:spPr>
        <a:xfrm>
          <a:off x="8743950" y="7343775"/>
          <a:ext cx="8448675" cy="5029200"/>
        </a:xfrm>
        <a:prstGeom prst="rect">
          <a:avLst/>
        </a:prstGeom>
      </xdr:spPr>
    </xdr:pic>
    <xdr:clientData/>
  </xdr:twoCellAnchor>
  <xdr:twoCellAnchor editAs="oneCell">
    <xdr:from>
      <xdr:col>15</xdr:col>
      <xdr:colOff>104775</xdr:colOff>
      <xdr:row>19</xdr:row>
      <xdr:rowOff>85725</xdr:rowOff>
    </xdr:from>
    <xdr:to>
      <xdr:col>16</xdr:col>
      <xdr:colOff>9525</xdr:colOff>
      <xdr:row>23</xdr:row>
      <xdr:rowOff>47625</xdr:rowOff>
    </xdr:to>
    <xdr:pic>
      <xdr:nvPicPr>
        <xdr:cNvPr id="15" name="Graphic 14" descr="Artist female with solid fill">
          <a:extLst>
            <a:ext uri="{FF2B5EF4-FFF2-40B4-BE49-F238E27FC236}">
              <a16:creationId xmlns:a16="http://schemas.microsoft.com/office/drawing/2014/main" id="{CAEA64AA-AF5F-8638-28BE-5890E438D9D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801225" y="4638675"/>
          <a:ext cx="914400" cy="914400"/>
        </a:xfrm>
        <a:prstGeom prst="rect">
          <a:avLst/>
        </a:prstGeom>
      </xdr:spPr>
    </xdr:pic>
    <xdr:clientData/>
  </xdr:twoCellAnchor>
  <xdr:twoCellAnchor editAs="oneCell">
    <xdr:from>
      <xdr:col>15</xdr:col>
      <xdr:colOff>45225</xdr:colOff>
      <xdr:row>25</xdr:row>
      <xdr:rowOff>150000</xdr:rowOff>
    </xdr:from>
    <xdr:to>
      <xdr:col>15</xdr:col>
      <xdr:colOff>959625</xdr:colOff>
      <xdr:row>29</xdr:row>
      <xdr:rowOff>111900</xdr:rowOff>
    </xdr:to>
    <xdr:pic>
      <xdr:nvPicPr>
        <xdr:cNvPr id="17" name="Graphic 16" descr="Astronaut female with solid fill">
          <a:extLst>
            <a:ext uri="{FF2B5EF4-FFF2-40B4-BE49-F238E27FC236}">
              <a16:creationId xmlns:a16="http://schemas.microsoft.com/office/drawing/2014/main" id="{BEE15EFA-83D6-B5E1-574D-56EDE17B669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741675" y="6074550"/>
          <a:ext cx="914400" cy="914400"/>
        </a:xfrm>
        <a:prstGeom prst="rect">
          <a:avLst/>
        </a:prstGeom>
      </xdr:spPr>
    </xdr:pic>
    <xdr:clientData/>
  </xdr:twoCellAnchor>
  <xdr:twoCellAnchor editAs="oneCell">
    <xdr:from>
      <xdr:col>15</xdr:col>
      <xdr:colOff>61875</xdr:colOff>
      <xdr:row>13</xdr:row>
      <xdr:rowOff>119025</xdr:rowOff>
    </xdr:from>
    <xdr:to>
      <xdr:col>15</xdr:col>
      <xdr:colOff>976275</xdr:colOff>
      <xdr:row>17</xdr:row>
      <xdr:rowOff>80925</xdr:rowOff>
    </xdr:to>
    <xdr:pic>
      <xdr:nvPicPr>
        <xdr:cNvPr id="19" name="Graphic 18" descr="Boardroom with solid fill">
          <a:extLst>
            <a:ext uri="{FF2B5EF4-FFF2-40B4-BE49-F238E27FC236}">
              <a16:creationId xmlns:a16="http://schemas.microsoft.com/office/drawing/2014/main" id="{BAF603F1-D8BF-1B76-FD76-9A10368F16D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758325" y="3300375"/>
          <a:ext cx="914400" cy="914400"/>
        </a:xfrm>
        <a:prstGeom prst="rect">
          <a:avLst/>
        </a:prstGeom>
      </xdr:spPr>
    </xdr:pic>
    <xdr:clientData/>
  </xdr:twoCellAnchor>
  <xdr:twoCellAnchor editAs="oneCell">
    <xdr:from>
      <xdr:col>15</xdr:col>
      <xdr:colOff>69000</xdr:colOff>
      <xdr:row>7</xdr:row>
      <xdr:rowOff>135675</xdr:rowOff>
    </xdr:from>
    <xdr:to>
      <xdr:col>15</xdr:col>
      <xdr:colOff>983400</xdr:colOff>
      <xdr:row>11</xdr:row>
      <xdr:rowOff>97575</xdr:rowOff>
    </xdr:to>
    <xdr:pic>
      <xdr:nvPicPr>
        <xdr:cNvPr id="21" name="Graphic 20" descr="Captain male with solid fill">
          <a:extLst>
            <a:ext uri="{FF2B5EF4-FFF2-40B4-BE49-F238E27FC236}">
              <a16:creationId xmlns:a16="http://schemas.microsoft.com/office/drawing/2014/main" id="{4575784B-2D7F-8149-47F4-4D124C8ED215}"/>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65450" y="1945425"/>
          <a:ext cx="914400" cy="914400"/>
        </a:xfrm>
        <a:prstGeom prst="rect">
          <a:avLst/>
        </a:prstGeom>
      </xdr:spPr>
    </xdr:pic>
    <xdr:clientData/>
  </xdr:twoCellAnchor>
  <xdr:twoCellAnchor editAs="oneCell">
    <xdr:from>
      <xdr:col>1</xdr:col>
      <xdr:colOff>76200</xdr:colOff>
      <xdr:row>7</xdr:row>
      <xdr:rowOff>95250</xdr:rowOff>
    </xdr:from>
    <xdr:to>
      <xdr:col>1</xdr:col>
      <xdr:colOff>990600</xdr:colOff>
      <xdr:row>11</xdr:row>
      <xdr:rowOff>57150</xdr:rowOff>
    </xdr:to>
    <xdr:pic>
      <xdr:nvPicPr>
        <xdr:cNvPr id="23" name="Graphic 22" descr="Steering Wheel with solid fill">
          <a:extLst>
            <a:ext uri="{FF2B5EF4-FFF2-40B4-BE49-F238E27FC236}">
              <a16:creationId xmlns:a16="http://schemas.microsoft.com/office/drawing/2014/main" id="{42D528FE-6955-CACA-956A-9B95A40BFC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76225" y="1905000"/>
          <a:ext cx="914400" cy="914400"/>
        </a:xfrm>
        <a:prstGeom prst="rect">
          <a:avLst/>
        </a:prstGeom>
      </xdr:spPr>
    </xdr:pic>
    <xdr:clientData/>
  </xdr:twoCellAnchor>
  <xdr:twoCellAnchor editAs="oneCell">
    <xdr:from>
      <xdr:col>1</xdr:col>
      <xdr:colOff>54750</xdr:colOff>
      <xdr:row>25</xdr:row>
      <xdr:rowOff>169050</xdr:rowOff>
    </xdr:from>
    <xdr:to>
      <xdr:col>1</xdr:col>
      <xdr:colOff>969150</xdr:colOff>
      <xdr:row>29</xdr:row>
      <xdr:rowOff>130950</xdr:rowOff>
    </xdr:to>
    <xdr:pic>
      <xdr:nvPicPr>
        <xdr:cNvPr id="25" name="Graphic 24" descr="Race Car with solid fill">
          <a:extLst>
            <a:ext uri="{FF2B5EF4-FFF2-40B4-BE49-F238E27FC236}">
              <a16:creationId xmlns:a16="http://schemas.microsoft.com/office/drawing/2014/main" id="{CF504015-AC03-1362-AE38-0972D7CF69D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54775" y="6093600"/>
          <a:ext cx="914400" cy="914400"/>
        </a:xfrm>
        <a:prstGeom prst="rect">
          <a:avLst/>
        </a:prstGeom>
      </xdr:spPr>
    </xdr:pic>
    <xdr:clientData/>
  </xdr:twoCellAnchor>
  <xdr:twoCellAnchor editAs="oneCell">
    <xdr:from>
      <xdr:col>1</xdr:col>
      <xdr:colOff>52350</xdr:colOff>
      <xdr:row>19</xdr:row>
      <xdr:rowOff>138075</xdr:rowOff>
    </xdr:from>
    <xdr:to>
      <xdr:col>1</xdr:col>
      <xdr:colOff>966750</xdr:colOff>
      <xdr:row>23</xdr:row>
      <xdr:rowOff>99975</xdr:rowOff>
    </xdr:to>
    <xdr:pic>
      <xdr:nvPicPr>
        <xdr:cNvPr id="27" name="Graphic 26" descr="Teacher with solid fill">
          <a:extLst>
            <a:ext uri="{FF2B5EF4-FFF2-40B4-BE49-F238E27FC236}">
              <a16:creationId xmlns:a16="http://schemas.microsoft.com/office/drawing/2014/main" id="{BF927233-F10E-A76A-DAD7-3328394D2BB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52375" y="4691025"/>
          <a:ext cx="914400" cy="914400"/>
        </a:xfrm>
        <a:prstGeom prst="rect">
          <a:avLst/>
        </a:prstGeom>
      </xdr:spPr>
    </xdr:pic>
    <xdr:clientData/>
  </xdr:twoCellAnchor>
  <xdr:twoCellAnchor editAs="oneCell">
    <xdr:from>
      <xdr:col>1</xdr:col>
      <xdr:colOff>69000</xdr:colOff>
      <xdr:row>13</xdr:row>
      <xdr:rowOff>164250</xdr:rowOff>
    </xdr:from>
    <xdr:to>
      <xdr:col>1</xdr:col>
      <xdr:colOff>983400</xdr:colOff>
      <xdr:row>17</xdr:row>
      <xdr:rowOff>126150</xdr:rowOff>
    </xdr:to>
    <xdr:pic>
      <xdr:nvPicPr>
        <xdr:cNvPr id="29" name="Graphic 28" descr="Scientist female with solid fill">
          <a:extLst>
            <a:ext uri="{FF2B5EF4-FFF2-40B4-BE49-F238E27FC236}">
              <a16:creationId xmlns:a16="http://schemas.microsoft.com/office/drawing/2014/main" id="{4DE48BE7-CD34-7A04-51A2-0D6B97B68D1E}"/>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269025" y="33456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6" name="Picture 5">
          <a:extLst>
            <a:ext uri="{FF2B5EF4-FFF2-40B4-BE49-F238E27FC236}">
              <a16:creationId xmlns:a16="http://schemas.microsoft.com/office/drawing/2014/main" id="{726BFB3A-AF26-4E7F-8EC9-C6118ED5A8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3</xdr:col>
      <xdr:colOff>273926</xdr:colOff>
      <xdr:row>27</xdr:row>
      <xdr:rowOff>161924</xdr:rowOff>
    </xdr:from>
    <xdr:to>
      <xdr:col>11</xdr:col>
      <xdr:colOff>819</xdr:colOff>
      <xdr:row>56</xdr:row>
      <xdr:rowOff>153479</xdr:rowOff>
    </xdr:to>
    <xdr:pic>
      <xdr:nvPicPr>
        <xdr:cNvPr id="12" name="Picture 11">
          <a:extLst>
            <a:ext uri="{FF2B5EF4-FFF2-40B4-BE49-F238E27FC236}">
              <a16:creationId xmlns:a16="http://schemas.microsoft.com/office/drawing/2014/main" id="{2F3F47D8-486E-59CC-A644-9F9ABC9CA4EF}"/>
            </a:ext>
          </a:extLst>
        </xdr:cNvPr>
        <xdr:cNvPicPr>
          <a:picLocks noChangeAspect="1"/>
        </xdr:cNvPicPr>
      </xdr:nvPicPr>
      <xdr:blipFill>
        <a:blip xmlns:r="http://schemas.openxmlformats.org/officeDocument/2006/relationships" r:embed="rId2"/>
        <a:stretch>
          <a:fillRect/>
        </a:stretch>
      </xdr:blipFill>
      <xdr:spPr>
        <a:xfrm>
          <a:off x="2321801" y="6505574"/>
          <a:ext cx="4603693" cy="6068505"/>
        </a:xfrm>
        <a:prstGeom prst="rect">
          <a:avLst/>
        </a:prstGeom>
      </xdr:spPr>
    </xdr:pic>
    <xdr:clientData/>
  </xdr:twoCellAnchor>
  <xdr:twoCellAnchor editAs="oneCell">
    <xdr:from>
      <xdr:col>13</xdr:col>
      <xdr:colOff>895349</xdr:colOff>
      <xdr:row>26</xdr:row>
      <xdr:rowOff>128046</xdr:rowOff>
    </xdr:from>
    <xdr:to>
      <xdr:col>21</xdr:col>
      <xdr:colOff>247649</xdr:colOff>
      <xdr:row>48</xdr:row>
      <xdr:rowOff>85725</xdr:rowOff>
    </xdr:to>
    <xdr:pic>
      <xdr:nvPicPr>
        <xdr:cNvPr id="13" name="Picture 12" descr="Screenshot of the Manage permissions dashboard.">
          <a:extLst>
            <a:ext uri="{FF2B5EF4-FFF2-40B4-BE49-F238E27FC236}">
              <a16:creationId xmlns:a16="http://schemas.microsoft.com/office/drawing/2014/main" id="{77BA372E-3D51-3CDA-C73F-87B0C25C465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39224" y="6262146"/>
          <a:ext cx="4962525" cy="4567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xdr:colOff>
      <xdr:row>7</xdr:row>
      <xdr:rowOff>180975</xdr:rowOff>
    </xdr:from>
    <xdr:to>
      <xdr:col>1</xdr:col>
      <xdr:colOff>962025</xdr:colOff>
      <xdr:row>11</xdr:row>
      <xdr:rowOff>142875</xdr:rowOff>
    </xdr:to>
    <xdr:pic>
      <xdr:nvPicPr>
        <xdr:cNvPr id="15" name="Graphic 14" descr="Medal with solid fill">
          <a:extLst>
            <a:ext uri="{FF2B5EF4-FFF2-40B4-BE49-F238E27FC236}">
              <a16:creationId xmlns:a16="http://schemas.microsoft.com/office/drawing/2014/main" id="{89652D2D-5C3D-CB6E-85CF-A8532607880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47650" y="1990725"/>
          <a:ext cx="914400" cy="914400"/>
        </a:xfrm>
        <a:prstGeom prst="rect">
          <a:avLst/>
        </a:prstGeom>
      </xdr:spPr>
    </xdr:pic>
    <xdr:clientData/>
  </xdr:twoCellAnchor>
  <xdr:twoCellAnchor editAs="oneCell">
    <xdr:from>
      <xdr:col>1</xdr:col>
      <xdr:colOff>38100</xdr:colOff>
      <xdr:row>13</xdr:row>
      <xdr:rowOff>180975</xdr:rowOff>
    </xdr:from>
    <xdr:to>
      <xdr:col>1</xdr:col>
      <xdr:colOff>952500</xdr:colOff>
      <xdr:row>17</xdr:row>
      <xdr:rowOff>142875</xdr:rowOff>
    </xdr:to>
    <xdr:pic>
      <xdr:nvPicPr>
        <xdr:cNvPr id="16" name="Graphic 15" descr="Medal with solid fill">
          <a:extLst>
            <a:ext uri="{FF2B5EF4-FFF2-40B4-BE49-F238E27FC236}">
              <a16:creationId xmlns:a16="http://schemas.microsoft.com/office/drawing/2014/main" id="{4516CA8B-24F3-409F-92DD-1E865F282B3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38125" y="3362325"/>
          <a:ext cx="914400" cy="914400"/>
        </a:xfrm>
        <a:prstGeom prst="rect">
          <a:avLst/>
        </a:prstGeom>
      </xdr:spPr>
    </xdr:pic>
    <xdr:clientData/>
  </xdr:twoCellAnchor>
  <xdr:twoCellAnchor editAs="oneCell">
    <xdr:from>
      <xdr:col>1</xdr:col>
      <xdr:colOff>38100</xdr:colOff>
      <xdr:row>19</xdr:row>
      <xdr:rowOff>152400</xdr:rowOff>
    </xdr:from>
    <xdr:to>
      <xdr:col>1</xdr:col>
      <xdr:colOff>952500</xdr:colOff>
      <xdr:row>23</xdr:row>
      <xdr:rowOff>114300</xdr:rowOff>
    </xdr:to>
    <xdr:pic>
      <xdr:nvPicPr>
        <xdr:cNvPr id="17" name="Graphic 16" descr="Medal with solid fill">
          <a:extLst>
            <a:ext uri="{FF2B5EF4-FFF2-40B4-BE49-F238E27FC236}">
              <a16:creationId xmlns:a16="http://schemas.microsoft.com/office/drawing/2014/main" id="{C1C7DEF2-6AA2-4BF1-AE9F-C7DB37C65C6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38125" y="4705350"/>
          <a:ext cx="914400" cy="914400"/>
        </a:xfrm>
        <a:prstGeom prst="rect">
          <a:avLst/>
        </a:prstGeom>
      </xdr:spPr>
    </xdr:pic>
    <xdr:clientData/>
  </xdr:twoCellAnchor>
  <xdr:twoCellAnchor editAs="oneCell">
    <xdr:from>
      <xdr:col>15</xdr:col>
      <xdr:colOff>28575</xdr:colOff>
      <xdr:row>7</xdr:row>
      <xdr:rowOff>142875</xdr:rowOff>
    </xdr:from>
    <xdr:to>
      <xdr:col>15</xdr:col>
      <xdr:colOff>942975</xdr:colOff>
      <xdr:row>11</xdr:row>
      <xdr:rowOff>104775</xdr:rowOff>
    </xdr:to>
    <xdr:pic>
      <xdr:nvPicPr>
        <xdr:cNvPr id="19" name="Graphic 18" descr="Sunglasses with solid fill">
          <a:extLst>
            <a:ext uri="{FF2B5EF4-FFF2-40B4-BE49-F238E27FC236}">
              <a16:creationId xmlns:a16="http://schemas.microsoft.com/office/drawing/2014/main" id="{0BE66F6A-538C-C40B-1383-5E5164E10C1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25025" y="1952625"/>
          <a:ext cx="914400" cy="914400"/>
        </a:xfrm>
        <a:prstGeom prst="rect">
          <a:avLst/>
        </a:prstGeom>
      </xdr:spPr>
    </xdr:pic>
    <xdr:clientData/>
  </xdr:twoCellAnchor>
  <xdr:twoCellAnchor editAs="oneCell">
    <xdr:from>
      <xdr:col>15</xdr:col>
      <xdr:colOff>47625</xdr:colOff>
      <xdr:row>19</xdr:row>
      <xdr:rowOff>123825</xdr:rowOff>
    </xdr:from>
    <xdr:to>
      <xdr:col>15</xdr:col>
      <xdr:colOff>962025</xdr:colOff>
      <xdr:row>23</xdr:row>
      <xdr:rowOff>85725</xdr:rowOff>
    </xdr:to>
    <xdr:pic>
      <xdr:nvPicPr>
        <xdr:cNvPr id="21" name="Graphic 20" descr="Group of men with solid fill">
          <a:extLst>
            <a:ext uri="{FF2B5EF4-FFF2-40B4-BE49-F238E27FC236}">
              <a16:creationId xmlns:a16="http://schemas.microsoft.com/office/drawing/2014/main" id="{530576D5-C9BE-16DF-8C69-5F29C2946AC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744075" y="4676775"/>
          <a:ext cx="914400" cy="914400"/>
        </a:xfrm>
        <a:prstGeom prst="rect">
          <a:avLst/>
        </a:prstGeom>
      </xdr:spPr>
    </xdr:pic>
    <xdr:clientData/>
  </xdr:twoCellAnchor>
  <xdr:twoCellAnchor editAs="oneCell">
    <xdr:from>
      <xdr:col>15</xdr:col>
      <xdr:colOff>71400</xdr:colOff>
      <xdr:row>13</xdr:row>
      <xdr:rowOff>147600</xdr:rowOff>
    </xdr:from>
    <xdr:to>
      <xdr:col>15</xdr:col>
      <xdr:colOff>985800</xdr:colOff>
      <xdr:row>17</xdr:row>
      <xdr:rowOff>109500</xdr:rowOff>
    </xdr:to>
    <xdr:pic>
      <xdr:nvPicPr>
        <xdr:cNvPr id="25" name="Graphic 24" descr="Construction worker female with solid fill">
          <a:extLst>
            <a:ext uri="{FF2B5EF4-FFF2-40B4-BE49-F238E27FC236}">
              <a16:creationId xmlns:a16="http://schemas.microsoft.com/office/drawing/2014/main" id="{CBEDD806-4A9D-B02C-4ED2-CA0AED66C23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9767850" y="3328950"/>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5" name="Picture 4">
          <a:extLst>
            <a:ext uri="{FF2B5EF4-FFF2-40B4-BE49-F238E27FC236}">
              <a16:creationId xmlns:a16="http://schemas.microsoft.com/office/drawing/2014/main" id="{81EF8A88-0E4F-4F81-8DE0-0A394FD02A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xdr:from>
      <xdr:col>0</xdr:col>
      <xdr:colOff>152400</xdr:colOff>
      <xdr:row>24</xdr:row>
      <xdr:rowOff>180975</xdr:rowOff>
    </xdr:from>
    <xdr:to>
      <xdr:col>1</xdr:col>
      <xdr:colOff>1002574</xdr:colOff>
      <xdr:row>29</xdr:row>
      <xdr:rowOff>171450</xdr:rowOff>
    </xdr:to>
    <xdr:grpSp>
      <xdr:nvGrpSpPr>
        <xdr:cNvPr id="11" name="Group 10">
          <a:extLst>
            <a:ext uri="{FF2B5EF4-FFF2-40B4-BE49-F238E27FC236}">
              <a16:creationId xmlns:a16="http://schemas.microsoft.com/office/drawing/2014/main" id="{6F4B09A3-0299-3D25-0E61-9CA779895082}"/>
            </a:ext>
          </a:extLst>
        </xdr:cNvPr>
        <xdr:cNvGrpSpPr/>
      </xdr:nvGrpSpPr>
      <xdr:grpSpPr>
        <a:xfrm>
          <a:off x="152400" y="5895975"/>
          <a:ext cx="1050199" cy="1152525"/>
          <a:chOff x="152400" y="5895975"/>
          <a:chExt cx="1050199" cy="1152525"/>
        </a:xfrm>
      </xdr:grpSpPr>
      <xdr:pic>
        <xdr:nvPicPr>
          <xdr:cNvPr id="9" name="Graphic 8" descr="Cube with solid fill">
            <a:extLst>
              <a:ext uri="{FF2B5EF4-FFF2-40B4-BE49-F238E27FC236}">
                <a16:creationId xmlns:a16="http://schemas.microsoft.com/office/drawing/2014/main" id="{A0755A36-2006-47A0-9485-A27D1935CD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2400" y="5895975"/>
            <a:ext cx="914400" cy="1000125"/>
          </a:xfrm>
          <a:prstGeom prst="rect">
            <a:avLst/>
          </a:prstGeom>
        </xdr:spPr>
      </xdr:pic>
      <xdr:pic>
        <xdr:nvPicPr>
          <xdr:cNvPr id="10" name="Graphic 9" descr="Cube with solid fill">
            <a:extLst>
              <a:ext uri="{FF2B5EF4-FFF2-40B4-BE49-F238E27FC236}">
                <a16:creationId xmlns:a16="http://schemas.microsoft.com/office/drawing/2014/main" id="{C2E801A5-4F12-4DFE-81E9-E97F7EE482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125" y="6410325"/>
            <a:ext cx="583474" cy="638175"/>
          </a:xfrm>
          <a:prstGeom prst="rect">
            <a:avLst/>
          </a:prstGeom>
        </xdr:spPr>
      </xdr:pic>
    </xdr:grpSp>
    <xdr:clientData/>
  </xdr:twoCellAnchor>
  <xdr:twoCellAnchor editAs="oneCell">
    <xdr:from>
      <xdr:col>1</xdr:col>
      <xdr:colOff>38100</xdr:colOff>
      <xdr:row>19</xdr:row>
      <xdr:rowOff>133350</xdr:rowOff>
    </xdr:from>
    <xdr:to>
      <xdr:col>1</xdr:col>
      <xdr:colOff>952500</xdr:colOff>
      <xdr:row>23</xdr:row>
      <xdr:rowOff>180975</xdr:rowOff>
    </xdr:to>
    <xdr:pic>
      <xdr:nvPicPr>
        <xdr:cNvPr id="12" name="Graphic 11" descr="Cube with solid fill">
          <a:extLst>
            <a:ext uri="{FF2B5EF4-FFF2-40B4-BE49-F238E27FC236}">
              <a16:creationId xmlns:a16="http://schemas.microsoft.com/office/drawing/2014/main" id="{0D5AAEDF-B29B-4527-9214-53EAB344599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38125" y="4686300"/>
          <a:ext cx="914400" cy="1000125"/>
        </a:xfrm>
        <a:prstGeom prst="rect">
          <a:avLst/>
        </a:prstGeom>
      </xdr:spPr>
    </xdr:pic>
    <xdr:clientData/>
  </xdr:twoCellAnchor>
  <xdr:twoCellAnchor editAs="oneCell">
    <xdr:from>
      <xdr:col>1</xdr:col>
      <xdr:colOff>66675</xdr:colOff>
      <xdr:row>13</xdr:row>
      <xdr:rowOff>114300</xdr:rowOff>
    </xdr:from>
    <xdr:to>
      <xdr:col>1</xdr:col>
      <xdr:colOff>981075</xdr:colOff>
      <xdr:row>17</xdr:row>
      <xdr:rowOff>161925</xdr:rowOff>
    </xdr:to>
    <xdr:pic>
      <xdr:nvPicPr>
        <xdr:cNvPr id="13" name="Graphic 12" descr="Cube with solid fill">
          <a:extLst>
            <a:ext uri="{FF2B5EF4-FFF2-40B4-BE49-F238E27FC236}">
              <a16:creationId xmlns:a16="http://schemas.microsoft.com/office/drawing/2014/main" id="{3B4B86E9-1B27-46DF-B78A-CB6B0BCCA1E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66700" y="3295650"/>
          <a:ext cx="914400" cy="1000125"/>
        </a:xfrm>
        <a:prstGeom prst="rect">
          <a:avLst/>
        </a:prstGeom>
      </xdr:spPr>
    </xdr:pic>
    <xdr:clientData/>
  </xdr:twoCellAnchor>
  <xdr:twoCellAnchor editAs="oneCell">
    <xdr:from>
      <xdr:col>1</xdr:col>
      <xdr:colOff>47625</xdr:colOff>
      <xdr:row>7</xdr:row>
      <xdr:rowOff>200025</xdr:rowOff>
    </xdr:from>
    <xdr:to>
      <xdr:col>1</xdr:col>
      <xdr:colOff>962025</xdr:colOff>
      <xdr:row>12</xdr:row>
      <xdr:rowOff>38100</xdr:rowOff>
    </xdr:to>
    <xdr:pic>
      <xdr:nvPicPr>
        <xdr:cNvPr id="14" name="Graphic 13" descr="Cube with solid fill">
          <a:extLst>
            <a:ext uri="{FF2B5EF4-FFF2-40B4-BE49-F238E27FC236}">
              <a16:creationId xmlns:a16="http://schemas.microsoft.com/office/drawing/2014/main" id="{533FF4EC-6ACA-4D83-95E5-6C41633BE19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47650" y="2009775"/>
          <a:ext cx="914400" cy="1000125"/>
        </a:xfrm>
        <a:prstGeom prst="rect">
          <a:avLst/>
        </a:prstGeom>
      </xdr:spPr>
    </xdr:pic>
    <xdr:clientData/>
  </xdr:twoCellAnchor>
  <xdr:twoCellAnchor editAs="oneCell">
    <xdr:from>
      <xdr:col>15</xdr:col>
      <xdr:colOff>19050</xdr:colOff>
      <xdr:row>19</xdr:row>
      <xdr:rowOff>100050</xdr:rowOff>
    </xdr:from>
    <xdr:to>
      <xdr:col>15</xdr:col>
      <xdr:colOff>933450</xdr:colOff>
      <xdr:row>23</xdr:row>
      <xdr:rowOff>61950</xdr:rowOff>
    </xdr:to>
    <xdr:pic>
      <xdr:nvPicPr>
        <xdr:cNvPr id="15" name="Graphic 14" descr="Group of men with solid fill">
          <a:extLst>
            <a:ext uri="{FF2B5EF4-FFF2-40B4-BE49-F238E27FC236}">
              <a16:creationId xmlns:a16="http://schemas.microsoft.com/office/drawing/2014/main" id="{92C6CA2B-FDD3-4F19-902B-0BF34A49A1F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715500" y="4653000"/>
          <a:ext cx="914400" cy="914400"/>
        </a:xfrm>
        <a:prstGeom prst="rect">
          <a:avLst/>
        </a:prstGeom>
      </xdr:spPr>
    </xdr:pic>
    <xdr:clientData/>
  </xdr:twoCellAnchor>
  <xdr:twoCellAnchor editAs="oneCell">
    <xdr:from>
      <xdr:col>15</xdr:col>
      <xdr:colOff>42825</xdr:colOff>
      <xdr:row>13</xdr:row>
      <xdr:rowOff>123825</xdr:rowOff>
    </xdr:from>
    <xdr:to>
      <xdr:col>15</xdr:col>
      <xdr:colOff>957225</xdr:colOff>
      <xdr:row>17</xdr:row>
      <xdr:rowOff>85725</xdr:rowOff>
    </xdr:to>
    <xdr:pic>
      <xdr:nvPicPr>
        <xdr:cNvPr id="16" name="Graphic 15" descr="Construction worker female with solid fill">
          <a:extLst>
            <a:ext uri="{FF2B5EF4-FFF2-40B4-BE49-F238E27FC236}">
              <a16:creationId xmlns:a16="http://schemas.microsoft.com/office/drawing/2014/main" id="{C4793B42-C833-4856-8D49-38F5EF0415F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9739275" y="3305175"/>
          <a:ext cx="914400" cy="914400"/>
        </a:xfrm>
        <a:prstGeom prst="rect">
          <a:avLst/>
        </a:prstGeom>
      </xdr:spPr>
    </xdr:pic>
    <xdr:clientData/>
  </xdr:twoCellAnchor>
  <xdr:twoCellAnchor editAs="oneCell">
    <xdr:from>
      <xdr:col>15</xdr:col>
      <xdr:colOff>57150</xdr:colOff>
      <xdr:row>7</xdr:row>
      <xdr:rowOff>104775</xdr:rowOff>
    </xdr:from>
    <xdr:to>
      <xdr:col>15</xdr:col>
      <xdr:colOff>971550</xdr:colOff>
      <xdr:row>11</xdr:row>
      <xdr:rowOff>152400</xdr:rowOff>
    </xdr:to>
    <xdr:pic>
      <xdr:nvPicPr>
        <xdr:cNvPr id="17" name="Graphic 16" descr="Cube with solid fill">
          <a:extLst>
            <a:ext uri="{FF2B5EF4-FFF2-40B4-BE49-F238E27FC236}">
              <a16:creationId xmlns:a16="http://schemas.microsoft.com/office/drawing/2014/main" id="{ED77AA85-88EA-4793-B753-E42ECDBAEA0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53600" y="1914525"/>
          <a:ext cx="914400" cy="1000125"/>
        </a:xfrm>
        <a:prstGeom prst="rect">
          <a:avLst/>
        </a:prstGeom>
      </xdr:spPr>
    </xdr:pic>
    <xdr:clientData/>
  </xdr:twoCellAnchor>
  <xdr:twoCellAnchor editAs="oneCell">
    <xdr:from>
      <xdr:col>1</xdr:col>
      <xdr:colOff>400050</xdr:colOff>
      <xdr:row>32</xdr:row>
      <xdr:rowOff>95250</xdr:rowOff>
    </xdr:from>
    <xdr:to>
      <xdr:col>6</xdr:col>
      <xdr:colOff>9525</xdr:colOff>
      <xdr:row>56</xdr:row>
      <xdr:rowOff>104775</xdr:rowOff>
    </xdr:to>
    <xdr:pic>
      <xdr:nvPicPr>
        <xdr:cNvPr id="18" name="Picture 17" descr="Screenshot of the Share dataset dialog.">
          <a:extLst>
            <a:ext uri="{FF2B5EF4-FFF2-40B4-BE49-F238E27FC236}">
              <a16:creationId xmlns:a16="http://schemas.microsoft.com/office/drawing/2014/main" id="{C87C404C-2629-FF8F-37D7-D139226553B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0075" y="7600950"/>
          <a:ext cx="3286125" cy="503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25</xdr:row>
      <xdr:rowOff>152400</xdr:rowOff>
    </xdr:from>
    <xdr:to>
      <xdr:col>15</xdr:col>
      <xdr:colOff>914400</xdr:colOff>
      <xdr:row>29</xdr:row>
      <xdr:rowOff>114300</xdr:rowOff>
    </xdr:to>
    <xdr:pic>
      <xdr:nvPicPr>
        <xdr:cNvPr id="21" name="Graphic 20" descr="Binoculars with solid fill">
          <a:extLst>
            <a:ext uri="{FF2B5EF4-FFF2-40B4-BE49-F238E27FC236}">
              <a16:creationId xmlns:a16="http://schemas.microsoft.com/office/drawing/2014/main" id="{E0999909-F79D-C700-3B3D-111046A5C40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696450" y="6076950"/>
          <a:ext cx="914400" cy="914400"/>
        </a:xfrm>
        <a:prstGeom prst="rect">
          <a:avLst/>
        </a:prstGeom>
      </xdr:spPr>
    </xdr:pic>
    <xdr:clientData/>
  </xdr:twoCellAnchor>
  <xdr:twoCellAnchor editAs="oneCell">
    <xdr:from>
      <xdr:col>7</xdr:col>
      <xdr:colOff>257174</xdr:colOff>
      <xdr:row>32</xdr:row>
      <xdr:rowOff>81893</xdr:rowOff>
    </xdr:from>
    <xdr:to>
      <xdr:col>16</xdr:col>
      <xdr:colOff>486808</xdr:colOff>
      <xdr:row>52</xdr:row>
      <xdr:rowOff>143557</xdr:rowOff>
    </xdr:to>
    <xdr:pic>
      <xdr:nvPicPr>
        <xdr:cNvPr id="22" name="Picture 21">
          <a:extLst>
            <a:ext uri="{FF2B5EF4-FFF2-40B4-BE49-F238E27FC236}">
              <a16:creationId xmlns:a16="http://schemas.microsoft.com/office/drawing/2014/main" id="{B74AE095-4F8A-5596-843A-E14A7958FEC8}"/>
            </a:ext>
          </a:extLst>
        </xdr:cNvPr>
        <xdr:cNvPicPr>
          <a:picLocks noChangeAspect="1"/>
        </xdr:cNvPicPr>
      </xdr:nvPicPr>
      <xdr:blipFill>
        <a:blip xmlns:r="http://schemas.openxmlformats.org/officeDocument/2006/relationships" r:embed="rId17"/>
        <a:stretch>
          <a:fillRect/>
        </a:stretch>
      </xdr:blipFill>
      <xdr:spPr>
        <a:xfrm>
          <a:off x="4743449" y="7587593"/>
          <a:ext cx="6449459" cy="42526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2" name="Picture 1">
          <a:extLst>
            <a:ext uri="{FF2B5EF4-FFF2-40B4-BE49-F238E27FC236}">
              <a16:creationId xmlns:a16="http://schemas.microsoft.com/office/drawing/2014/main" id="{1AFB543F-17B7-41A4-A6A9-5F57EE30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15</xdr:col>
      <xdr:colOff>38100</xdr:colOff>
      <xdr:row>7</xdr:row>
      <xdr:rowOff>161925</xdr:rowOff>
    </xdr:from>
    <xdr:to>
      <xdr:col>15</xdr:col>
      <xdr:colOff>952500</xdr:colOff>
      <xdr:row>11</xdr:row>
      <xdr:rowOff>123825</xdr:rowOff>
    </xdr:to>
    <xdr:pic>
      <xdr:nvPicPr>
        <xdr:cNvPr id="3" name="Graphic 2" descr="Sunglasses with solid fill">
          <a:extLst>
            <a:ext uri="{FF2B5EF4-FFF2-40B4-BE49-F238E27FC236}">
              <a16:creationId xmlns:a16="http://schemas.microsoft.com/office/drawing/2014/main" id="{015C1940-36C9-45B1-A82C-E8140726ED5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9734550" y="1971675"/>
          <a:ext cx="914400" cy="914400"/>
        </a:xfrm>
        <a:prstGeom prst="rect">
          <a:avLst/>
        </a:prstGeom>
      </xdr:spPr>
    </xdr:pic>
    <xdr:clientData/>
  </xdr:twoCellAnchor>
  <xdr:twoCellAnchor editAs="oneCell">
    <xdr:from>
      <xdr:col>15</xdr:col>
      <xdr:colOff>0</xdr:colOff>
      <xdr:row>13</xdr:row>
      <xdr:rowOff>0</xdr:rowOff>
    </xdr:from>
    <xdr:to>
      <xdr:col>15</xdr:col>
      <xdr:colOff>914400</xdr:colOff>
      <xdr:row>16</xdr:row>
      <xdr:rowOff>171450</xdr:rowOff>
    </xdr:to>
    <xdr:pic>
      <xdr:nvPicPr>
        <xdr:cNvPr id="5" name="Graphic 4" descr="Beaver with solid fill">
          <a:extLst>
            <a:ext uri="{FF2B5EF4-FFF2-40B4-BE49-F238E27FC236}">
              <a16:creationId xmlns:a16="http://schemas.microsoft.com/office/drawing/2014/main" id="{B86E5299-CE22-1D22-840F-2598BB68EB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696450" y="318135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24</xdr:col>
      <xdr:colOff>9525</xdr:colOff>
      <xdr:row>1</xdr:row>
      <xdr:rowOff>114300</xdr:rowOff>
    </xdr:from>
    <xdr:to>
      <xdr:col>27</xdr:col>
      <xdr:colOff>219075</xdr:colOff>
      <xdr:row>1</xdr:row>
      <xdr:rowOff>438053</xdr:rowOff>
    </xdr:to>
    <xdr:pic>
      <xdr:nvPicPr>
        <xdr:cNvPr id="2" name="Picture 1">
          <a:extLst>
            <a:ext uri="{FF2B5EF4-FFF2-40B4-BE49-F238E27FC236}">
              <a16:creationId xmlns:a16="http://schemas.microsoft.com/office/drawing/2014/main" id="{3E58F658-8033-4088-98E0-572A1D0524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92425" y="323850"/>
          <a:ext cx="2038350" cy="323753"/>
        </a:xfrm>
        <a:prstGeom prst="rect">
          <a:avLst/>
        </a:prstGeom>
      </xdr:spPr>
    </xdr:pic>
    <xdr:clientData/>
  </xdr:twoCellAnchor>
  <xdr:twoCellAnchor editAs="oneCell">
    <xdr:from>
      <xdr:col>1</xdr:col>
      <xdr:colOff>57150</xdr:colOff>
      <xdr:row>7</xdr:row>
      <xdr:rowOff>114300</xdr:rowOff>
    </xdr:from>
    <xdr:to>
      <xdr:col>1</xdr:col>
      <xdr:colOff>971550</xdr:colOff>
      <xdr:row>11</xdr:row>
      <xdr:rowOff>161925</xdr:rowOff>
    </xdr:to>
    <xdr:pic>
      <xdr:nvPicPr>
        <xdr:cNvPr id="6" name="Graphic 5" descr="Chevron arrows with solid fill">
          <a:extLst>
            <a:ext uri="{FF2B5EF4-FFF2-40B4-BE49-F238E27FC236}">
              <a16:creationId xmlns:a16="http://schemas.microsoft.com/office/drawing/2014/main" id="{AAACC5C7-8119-407D-A5D5-5E17DAD1B9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57175" y="1924050"/>
          <a:ext cx="914400" cy="1000125"/>
        </a:xfrm>
        <a:prstGeom prst="rect">
          <a:avLst/>
        </a:prstGeom>
      </xdr:spPr>
    </xdr:pic>
    <xdr:clientData/>
  </xdr:twoCellAnchor>
  <xdr:twoCellAnchor editAs="oneCell">
    <xdr:from>
      <xdr:col>1</xdr:col>
      <xdr:colOff>57150</xdr:colOff>
      <xdr:row>13</xdr:row>
      <xdr:rowOff>142875</xdr:rowOff>
    </xdr:from>
    <xdr:to>
      <xdr:col>1</xdr:col>
      <xdr:colOff>971550</xdr:colOff>
      <xdr:row>17</xdr:row>
      <xdr:rowOff>190500</xdr:rowOff>
    </xdr:to>
    <xdr:pic>
      <xdr:nvPicPr>
        <xdr:cNvPr id="7" name="Graphic 6" descr="Chevron arrows with solid fill">
          <a:extLst>
            <a:ext uri="{FF2B5EF4-FFF2-40B4-BE49-F238E27FC236}">
              <a16:creationId xmlns:a16="http://schemas.microsoft.com/office/drawing/2014/main" id="{A3B9DE39-3544-4FE9-8B72-39FC532A0DF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57175" y="3324225"/>
          <a:ext cx="914400" cy="1000125"/>
        </a:xfrm>
        <a:prstGeom prst="rect">
          <a:avLst/>
        </a:prstGeom>
      </xdr:spPr>
    </xdr:pic>
    <xdr:clientData/>
  </xdr:twoCellAnchor>
  <xdr:twoCellAnchor editAs="oneCell">
    <xdr:from>
      <xdr:col>1</xdr:col>
      <xdr:colOff>57150</xdr:colOff>
      <xdr:row>19</xdr:row>
      <xdr:rowOff>85725</xdr:rowOff>
    </xdr:from>
    <xdr:to>
      <xdr:col>1</xdr:col>
      <xdr:colOff>971550</xdr:colOff>
      <xdr:row>23</xdr:row>
      <xdr:rowOff>133350</xdr:rowOff>
    </xdr:to>
    <xdr:pic>
      <xdr:nvPicPr>
        <xdr:cNvPr id="8" name="Graphic 7" descr="Chevron arrows with solid fill">
          <a:extLst>
            <a:ext uri="{FF2B5EF4-FFF2-40B4-BE49-F238E27FC236}">
              <a16:creationId xmlns:a16="http://schemas.microsoft.com/office/drawing/2014/main" id="{6A8B6001-E483-4951-A738-C8B94DE1953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57175" y="4638675"/>
          <a:ext cx="914400" cy="1000125"/>
        </a:xfrm>
        <a:prstGeom prst="rect">
          <a:avLst/>
        </a:prstGeom>
      </xdr:spPr>
    </xdr:pic>
    <xdr:clientData/>
  </xdr:twoCellAnchor>
  <xdr:twoCellAnchor editAs="oneCell">
    <xdr:from>
      <xdr:col>1</xdr:col>
      <xdr:colOff>57150</xdr:colOff>
      <xdr:row>25</xdr:row>
      <xdr:rowOff>114300</xdr:rowOff>
    </xdr:from>
    <xdr:to>
      <xdr:col>1</xdr:col>
      <xdr:colOff>971550</xdr:colOff>
      <xdr:row>29</xdr:row>
      <xdr:rowOff>161925</xdr:rowOff>
    </xdr:to>
    <xdr:pic>
      <xdr:nvPicPr>
        <xdr:cNvPr id="9" name="Graphic 8" descr="Chevron arrows with solid fill">
          <a:extLst>
            <a:ext uri="{FF2B5EF4-FFF2-40B4-BE49-F238E27FC236}">
              <a16:creationId xmlns:a16="http://schemas.microsoft.com/office/drawing/2014/main" id="{02FBB4FA-41C5-4664-93C8-130FA9E4CCD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57175" y="6038850"/>
          <a:ext cx="914400" cy="1000125"/>
        </a:xfrm>
        <a:prstGeom prst="rect">
          <a:avLst/>
        </a:prstGeom>
      </xdr:spPr>
    </xdr:pic>
    <xdr:clientData/>
  </xdr:twoCellAnchor>
  <xdr:twoCellAnchor editAs="oneCell">
    <xdr:from>
      <xdr:col>1</xdr:col>
      <xdr:colOff>57150</xdr:colOff>
      <xdr:row>31</xdr:row>
      <xdr:rowOff>28575</xdr:rowOff>
    </xdr:from>
    <xdr:to>
      <xdr:col>15</xdr:col>
      <xdr:colOff>609600</xdr:colOff>
      <xdr:row>60</xdr:row>
      <xdr:rowOff>152400</xdr:rowOff>
    </xdr:to>
    <xdr:pic>
      <xdr:nvPicPr>
        <xdr:cNvPr id="10" name="Picture 9" descr="flow of data">
          <a:extLst>
            <a:ext uri="{FF2B5EF4-FFF2-40B4-BE49-F238E27FC236}">
              <a16:creationId xmlns:a16="http://schemas.microsoft.com/office/drawing/2014/main" id="{C66ABE0B-C06F-C1A0-DDA7-F64D85CC7A3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57175" y="7324725"/>
          <a:ext cx="10048875" cy="620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57150</xdr:colOff>
      <xdr:row>13</xdr:row>
      <xdr:rowOff>95250</xdr:rowOff>
    </xdr:from>
    <xdr:to>
      <xdr:col>15</xdr:col>
      <xdr:colOff>971550</xdr:colOff>
      <xdr:row>17</xdr:row>
      <xdr:rowOff>57150</xdr:rowOff>
    </xdr:to>
    <xdr:pic>
      <xdr:nvPicPr>
        <xdr:cNvPr id="11" name="Graphic 10" descr="Sunglasses with solid fill">
          <a:extLst>
            <a:ext uri="{FF2B5EF4-FFF2-40B4-BE49-F238E27FC236}">
              <a16:creationId xmlns:a16="http://schemas.microsoft.com/office/drawing/2014/main" id="{117A4A2F-E98C-4E10-A729-8BD9386CC7D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753600" y="3276600"/>
          <a:ext cx="914400" cy="914400"/>
        </a:xfrm>
        <a:prstGeom prst="rect">
          <a:avLst/>
        </a:prstGeom>
      </xdr:spPr>
    </xdr:pic>
    <xdr:clientData/>
  </xdr:twoCellAnchor>
  <xdr:twoCellAnchor editAs="oneCell">
    <xdr:from>
      <xdr:col>15</xdr:col>
      <xdr:colOff>57150</xdr:colOff>
      <xdr:row>7</xdr:row>
      <xdr:rowOff>114300</xdr:rowOff>
    </xdr:from>
    <xdr:to>
      <xdr:col>15</xdr:col>
      <xdr:colOff>971550</xdr:colOff>
      <xdr:row>11</xdr:row>
      <xdr:rowOff>76200</xdr:rowOff>
    </xdr:to>
    <xdr:pic>
      <xdr:nvPicPr>
        <xdr:cNvPr id="13" name="Graphic 12" descr="Office worker female with solid fill">
          <a:extLst>
            <a:ext uri="{FF2B5EF4-FFF2-40B4-BE49-F238E27FC236}">
              <a16:creationId xmlns:a16="http://schemas.microsoft.com/office/drawing/2014/main" id="{F5BCA395-9B10-D6F1-D677-CE9FA6BF26E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753600" y="1924050"/>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899583</xdr:colOff>
      <xdr:row>1</xdr:row>
      <xdr:rowOff>259379</xdr:rowOff>
    </xdr:from>
    <xdr:to>
      <xdr:col>15</xdr:col>
      <xdr:colOff>831848</xdr:colOff>
      <xdr:row>1</xdr:row>
      <xdr:rowOff>959331</xdr:rowOff>
    </xdr:to>
    <xdr:pic>
      <xdr:nvPicPr>
        <xdr:cNvPr id="3" name="Picture 2">
          <a:extLst>
            <a:ext uri="{FF2B5EF4-FFF2-40B4-BE49-F238E27FC236}">
              <a16:creationId xmlns:a16="http://schemas.microsoft.com/office/drawing/2014/main" id="{D317CF9E-56B5-46C8-A3BE-6D7C907AF1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47333" y="449879"/>
          <a:ext cx="4406898" cy="699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2156883</xdr:colOff>
      <xdr:row>1</xdr:row>
      <xdr:rowOff>402254</xdr:rowOff>
    </xdr:from>
    <xdr:to>
      <xdr:col>10</xdr:col>
      <xdr:colOff>2917823</xdr:colOff>
      <xdr:row>1</xdr:row>
      <xdr:rowOff>1102206</xdr:rowOff>
    </xdr:to>
    <xdr:pic>
      <xdr:nvPicPr>
        <xdr:cNvPr id="2" name="Picture 1">
          <a:extLst>
            <a:ext uri="{FF2B5EF4-FFF2-40B4-BE49-F238E27FC236}">
              <a16:creationId xmlns:a16="http://schemas.microsoft.com/office/drawing/2014/main" id="{D31CB70D-2338-4AF2-81BB-9C907F027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710458" y="611804"/>
          <a:ext cx="4409015" cy="699952"/>
        </a:xfrm>
        <a:prstGeom prst="rect">
          <a:avLst/>
        </a:prstGeom>
      </xdr:spPr>
    </xdr:pic>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microsoft.com/en-US/power-bi/collaborate-share/service-roles-new-workspac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owerbi.microsoft.com/en-us/blog/announcing-public-preview-of-multiple-audiences-for-power-bi-app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cs.microsoft.com/en-us/power-bi/collaborate-share/service-share-dashboard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docs.microsoft.com/en-us/power-bi/connect-data/service-datasets-shar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ocs.microsoft.com/en-us/power-bi/transform-model/datamarts/datamarts-sharing-discovery"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docs.microsoft.com/en-us/power-bi/transform-model/dataflows/dataflows-introduction-self-service"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61841-C726-452E-9494-0250D87201B7}">
  <dimension ref="B2:AB30"/>
  <sheetViews>
    <sheetView showGridLines="0" showRowColHeaders="0" topLeftCell="L20" workbookViewId="0">
      <selection activeCell="Q27" sqref="Q27:AB30"/>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0</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1</v>
      </c>
      <c r="C5" s="21"/>
      <c r="D5" s="21"/>
      <c r="E5" s="21"/>
      <c r="F5" s="21"/>
      <c r="G5" s="21"/>
      <c r="H5" s="21"/>
      <c r="I5" s="21"/>
      <c r="J5" s="21"/>
      <c r="K5" s="21"/>
      <c r="L5" s="21"/>
      <c r="M5" s="21"/>
      <c r="N5" s="21"/>
      <c r="P5" s="21" t="s">
        <v>2</v>
      </c>
      <c r="Q5" s="21"/>
      <c r="R5" s="21"/>
      <c r="S5" s="21"/>
      <c r="T5" s="21"/>
      <c r="U5" s="21"/>
      <c r="V5" s="21"/>
      <c r="W5" s="21"/>
      <c r="X5" s="21"/>
      <c r="Y5" s="21"/>
      <c r="Z5" s="21"/>
      <c r="AA5" s="21"/>
      <c r="AB5" s="21"/>
    </row>
    <row r="6" spans="2:28" ht="20.25" customHeight="1">
      <c r="P6" s="6" t="s">
        <v>3</v>
      </c>
      <c r="R6" s="6" t="s">
        <v>4</v>
      </c>
    </row>
    <row r="7" spans="2:28" ht="6" customHeight="1"/>
    <row r="8" spans="2:28" ht="25.5">
      <c r="B8" s="18"/>
      <c r="C8" s="19" t="s">
        <v>5</v>
      </c>
      <c r="D8" s="19"/>
      <c r="E8" s="19"/>
      <c r="F8" s="19"/>
      <c r="G8" s="19"/>
      <c r="H8" s="19"/>
      <c r="I8" s="19"/>
      <c r="J8" s="19"/>
      <c r="K8" s="19"/>
      <c r="L8" s="19"/>
      <c r="M8" s="19"/>
      <c r="N8" s="19"/>
      <c r="P8" s="18"/>
      <c r="Q8" s="19" t="s">
        <v>6</v>
      </c>
      <c r="R8" s="19"/>
      <c r="S8" s="19"/>
      <c r="T8" s="19"/>
      <c r="U8" s="19"/>
      <c r="V8" s="19"/>
      <c r="W8" s="19"/>
      <c r="X8" s="19"/>
      <c r="Y8" s="19"/>
      <c r="Z8" s="19"/>
      <c r="AA8" s="19"/>
      <c r="AB8" s="19"/>
    </row>
    <row r="9" spans="2:28">
      <c r="B9" s="18"/>
      <c r="C9" s="17" t="s">
        <v>7</v>
      </c>
      <c r="D9" s="17"/>
      <c r="E9" s="17"/>
      <c r="F9" s="17"/>
      <c r="G9" s="17"/>
      <c r="H9" s="17"/>
      <c r="I9" s="17"/>
      <c r="J9" s="17"/>
      <c r="K9" s="17"/>
      <c r="L9" s="17"/>
      <c r="M9" s="17"/>
      <c r="N9" s="17"/>
      <c r="P9" s="18"/>
      <c r="Q9" s="17" t="s">
        <v>8</v>
      </c>
      <c r="R9" s="17"/>
      <c r="S9" s="17"/>
      <c r="T9" s="17"/>
      <c r="U9" s="17"/>
      <c r="V9" s="17"/>
      <c r="W9" s="17"/>
      <c r="X9" s="17"/>
      <c r="Y9" s="17"/>
      <c r="Z9" s="17"/>
      <c r="AA9" s="17"/>
      <c r="AB9" s="17"/>
    </row>
    <row r="10" spans="2:28">
      <c r="B10" s="18"/>
      <c r="C10" s="17"/>
      <c r="D10" s="17"/>
      <c r="E10" s="17"/>
      <c r="F10" s="17"/>
      <c r="G10" s="17"/>
      <c r="H10" s="17"/>
      <c r="I10" s="17"/>
      <c r="J10" s="17"/>
      <c r="K10" s="17"/>
      <c r="L10" s="17"/>
      <c r="M10" s="17"/>
      <c r="N10" s="17"/>
      <c r="P10" s="18"/>
      <c r="Q10" s="17"/>
      <c r="R10" s="17"/>
      <c r="S10" s="17"/>
      <c r="T10" s="17"/>
      <c r="U10" s="17"/>
      <c r="V10" s="17"/>
      <c r="W10" s="17"/>
      <c r="X10" s="17"/>
      <c r="Y10" s="17"/>
      <c r="Z10" s="17"/>
      <c r="AA10" s="17"/>
      <c r="AB10" s="17"/>
    </row>
    <row r="11" spans="2:28">
      <c r="B11" s="18"/>
      <c r="C11" s="17"/>
      <c r="D11" s="17"/>
      <c r="E11" s="17"/>
      <c r="F11" s="17"/>
      <c r="G11" s="17"/>
      <c r="H11" s="17"/>
      <c r="I11" s="17"/>
      <c r="J11" s="17"/>
      <c r="K11" s="17"/>
      <c r="L11" s="17"/>
      <c r="M11" s="17"/>
      <c r="N11" s="17"/>
      <c r="P11" s="18"/>
      <c r="Q11" s="17"/>
      <c r="R11" s="17"/>
      <c r="S11" s="17"/>
      <c r="T11" s="17"/>
      <c r="U11" s="17"/>
      <c r="V11" s="17"/>
      <c r="W11" s="17"/>
      <c r="X11" s="17"/>
      <c r="Y11" s="17"/>
      <c r="Z11" s="17"/>
      <c r="AA11" s="17"/>
      <c r="AB11" s="17"/>
    </row>
    <row r="12" spans="2:28">
      <c r="B12" s="18"/>
      <c r="C12" s="17"/>
      <c r="D12" s="17"/>
      <c r="E12" s="17"/>
      <c r="F12" s="17"/>
      <c r="G12" s="17"/>
      <c r="H12" s="17"/>
      <c r="I12" s="17"/>
      <c r="J12" s="17"/>
      <c r="K12" s="17"/>
      <c r="L12" s="17"/>
      <c r="M12" s="17"/>
      <c r="N12" s="17"/>
      <c r="P12" s="18"/>
      <c r="Q12" s="17"/>
      <c r="R12" s="17"/>
      <c r="S12" s="17"/>
      <c r="T12" s="17"/>
      <c r="U12" s="17"/>
      <c r="V12" s="17"/>
      <c r="W12" s="17"/>
      <c r="X12" s="17"/>
      <c r="Y12" s="17"/>
      <c r="Z12" s="17"/>
      <c r="AA12" s="17"/>
      <c r="AB12" s="17"/>
    </row>
    <row r="13" spans="2:28">
      <c r="P13" s="5"/>
    </row>
    <row r="14" spans="2:28" ht="25.5">
      <c r="B14" s="18"/>
      <c r="C14" s="19" t="s">
        <v>9</v>
      </c>
      <c r="D14" s="19"/>
      <c r="E14" s="19"/>
      <c r="F14" s="19"/>
      <c r="G14" s="19"/>
      <c r="H14" s="19"/>
      <c r="I14" s="19"/>
      <c r="J14" s="19"/>
      <c r="K14" s="19"/>
      <c r="L14" s="19"/>
      <c r="M14" s="19"/>
      <c r="N14" s="19"/>
      <c r="P14" s="18"/>
      <c r="Q14" s="19" t="s">
        <v>10</v>
      </c>
      <c r="R14" s="19"/>
      <c r="S14" s="19"/>
      <c r="T14" s="19"/>
      <c r="U14" s="19"/>
      <c r="V14" s="19"/>
      <c r="W14" s="19"/>
      <c r="X14" s="19"/>
      <c r="Y14" s="19"/>
      <c r="Z14" s="19"/>
      <c r="AA14" s="19"/>
      <c r="AB14" s="19"/>
    </row>
    <row r="15" spans="2:28">
      <c r="B15" s="18"/>
      <c r="C15" s="17" t="s">
        <v>11</v>
      </c>
      <c r="D15" s="17"/>
      <c r="E15" s="17"/>
      <c r="F15" s="17"/>
      <c r="G15" s="17"/>
      <c r="H15" s="17"/>
      <c r="I15" s="17"/>
      <c r="J15" s="17"/>
      <c r="K15" s="17"/>
      <c r="L15" s="17"/>
      <c r="M15" s="17"/>
      <c r="N15" s="17"/>
      <c r="P15" s="18"/>
      <c r="Q15" s="17" t="s">
        <v>12</v>
      </c>
      <c r="R15" s="17"/>
      <c r="S15" s="17"/>
      <c r="T15" s="17"/>
      <c r="U15" s="17"/>
      <c r="V15" s="17"/>
      <c r="W15" s="17"/>
      <c r="X15" s="17"/>
      <c r="Y15" s="17"/>
      <c r="Z15" s="17"/>
      <c r="AA15" s="17"/>
      <c r="AB15" s="17"/>
    </row>
    <row r="16" spans="2:28">
      <c r="B16" s="18"/>
      <c r="C16" s="17"/>
      <c r="D16" s="17"/>
      <c r="E16" s="17"/>
      <c r="F16" s="17"/>
      <c r="G16" s="17"/>
      <c r="H16" s="17"/>
      <c r="I16" s="17"/>
      <c r="J16" s="17"/>
      <c r="K16" s="17"/>
      <c r="L16" s="17"/>
      <c r="M16" s="17"/>
      <c r="N16" s="17"/>
      <c r="P16" s="18"/>
      <c r="Q16" s="17"/>
      <c r="R16" s="17"/>
      <c r="S16" s="17"/>
      <c r="T16" s="17"/>
      <c r="U16" s="17"/>
      <c r="V16" s="17"/>
      <c r="W16" s="17"/>
      <c r="X16" s="17"/>
      <c r="Y16" s="17"/>
      <c r="Z16" s="17"/>
      <c r="AA16" s="17"/>
      <c r="AB16" s="17"/>
    </row>
    <row r="17" spans="2:28">
      <c r="B17" s="18"/>
      <c r="C17" s="17"/>
      <c r="D17" s="17"/>
      <c r="E17" s="17"/>
      <c r="F17" s="17"/>
      <c r="G17" s="17"/>
      <c r="H17" s="17"/>
      <c r="I17" s="17"/>
      <c r="J17" s="17"/>
      <c r="K17" s="17"/>
      <c r="L17" s="17"/>
      <c r="M17" s="17"/>
      <c r="N17" s="17"/>
      <c r="P17" s="18"/>
      <c r="Q17" s="17"/>
      <c r="R17" s="17"/>
      <c r="S17" s="17"/>
      <c r="T17" s="17"/>
      <c r="U17" s="17"/>
      <c r="V17" s="17"/>
      <c r="W17" s="17"/>
      <c r="X17" s="17"/>
      <c r="Y17" s="17"/>
      <c r="Z17" s="17"/>
      <c r="AA17" s="17"/>
      <c r="AB17" s="17"/>
    </row>
    <row r="18" spans="2:28">
      <c r="B18" s="18"/>
      <c r="C18" s="17"/>
      <c r="D18" s="17"/>
      <c r="E18" s="17"/>
      <c r="F18" s="17"/>
      <c r="G18" s="17"/>
      <c r="H18" s="17"/>
      <c r="I18" s="17"/>
      <c r="J18" s="17"/>
      <c r="K18" s="17"/>
      <c r="L18" s="17"/>
      <c r="M18" s="17"/>
      <c r="N18" s="17"/>
      <c r="P18" s="18"/>
      <c r="Q18" s="17"/>
      <c r="R18" s="17"/>
      <c r="S18" s="17"/>
      <c r="T18" s="17"/>
      <c r="U18" s="17"/>
      <c r="V18" s="17"/>
      <c r="W18" s="17"/>
      <c r="X18" s="17"/>
      <c r="Y18" s="17"/>
      <c r="Z18" s="17"/>
      <c r="AA18" s="17"/>
      <c r="AB18" s="17"/>
    </row>
    <row r="20" spans="2:28" ht="25.5">
      <c r="B20" s="18"/>
      <c r="C20" s="19" t="s">
        <v>13</v>
      </c>
      <c r="D20" s="19"/>
      <c r="E20" s="19"/>
      <c r="F20" s="19"/>
      <c r="G20" s="19"/>
      <c r="H20" s="19"/>
      <c r="I20" s="19"/>
      <c r="J20" s="19"/>
      <c r="K20" s="19"/>
      <c r="L20" s="19"/>
      <c r="M20" s="19"/>
      <c r="N20" s="19"/>
      <c r="P20" s="18"/>
      <c r="Q20" s="19" t="s">
        <v>14</v>
      </c>
      <c r="R20" s="19"/>
      <c r="S20" s="19"/>
      <c r="T20" s="19"/>
      <c r="U20" s="19"/>
      <c r="V20" s="19"/>
      <c r="W20" s="19"/>
      <c r="X20" s="19"/>
      <c r="Y20" s="19"/>
      <c r="Z20" s="19"/>
      <c r="AA20" s="19"/>
      <c r="AB20" s="19"/>
    </row>
    <row r="21" spans="2:28">
      <c r="B21" s="18"/>
      <c r="C21" s="17" t="s">
        <v>15</v>
      </c>
      <c r="D21" s="17"/>
      <c r="E21" s="17"/>
      <c r="F21" s="17"/>
      <c r="G21" s="17"/>
      <c r="H21" s="17"/>
      <c r="I21" s="17"/>
      <c r="J21" s="17"/>
      <c r="K21" s="17"/>
      <c r="L21" s="17"/>
      <c r="M21" s="17"/>
      <c r="N21" s="17"/>
      <c r="P21" s="18"/>
      <c r="Q21" s="17" t="s">
        <v>16</v>
      </c>
      <c r="R21" s="17"/>
      <c r="S21" s="17"/>
      <c r="T21" s="17"/>
      <c r="U21" s="17"/>
      <c r="V21" s="17"/>
      <c r="W21" s="17"/>
      <c r="X21" s="17"/>
      <c r="Y21" s="17"/>
      <c r="Z21" s="17"/>
      <c r="AA21" s="17"/>
      <c r="AB21" s="17"/>
    </row>
    <row r="22" spans="2:28">
      <c r="B22" s="18"/>
      <c r="C22" s="17"/>
      <c r="D22" s="17"/>
      <c r="E22" s="17"/>
      <c r="F22" s="17"/>
      <c r="G22" s="17"/>
      <c r="H22" s="17"/>
      <c r="I22" s="17"/>
      <c r="J22" s="17"/>
      <c r="K22" s="17"/>
      <c r="L22" s="17"/>
      <c r="M22" s="17"/>
      <c r="N22" s="17"/>
      <c r="P22" s="18"/>
      <c r="Q22" s="17"/>
      <c r="R22" s="17"/>
      <c r="S22" s="17"/>
      <c r="T22" s="17"/>
      <c r="U22" s="17"/>
      <c r="V22" s="17"/>
      <c r="W22" s="17"/>
      <c r="X22" s="17"/>
      <c r="Y22" s="17"/>
      <c r="Z22" s="17"/>
      <c r="AA22" s="17"/>
      <c r="AB22" s="17"/>
    </row>
    <row r="23" spans="2:28">
      <c r="B23" s="18"/>
      <c r="C23" s="17"/>
      <c r="D23" s="17"/>
      <c r="E23" s="17"/>
      <c r="F23" s="17"/>
      <c r="G23" s="17"/>
      <c r="H23" s="17"/>
      <c r="I23" s="17"/>
      <c r="J23" s="17"/>
      <c r="K23" s="17"/>
      <c r="L23" s="17"/>
      <c r="M23" s="17"/>
      <c r="N23" s="17"/>
      <c r="P23" s="18"/>
      <c r="Q23" s="17"/>
      <c r="R23" s="17"/>
      <c r="S23" s="17"/>
      <c r="T23" s="17"/>
      <c r="U23" s="17"/>
      <c r="V23" s="17"/>
      <c r="W23" s="17"/>
      <c r="X23" s="17"/>
      <c r="Y23" s="17"/>
      <c r="Z23" s="17"/>
      <c r="AA23" s="17"/>
      <c r="AB23" s="17"/>
    </row>
    <row r="24" spans="2:28">
      <c r="B24" s="18"/>
      <c r="C24" s="17"/>
      <c r="D24" s="17"/>
      <c r="E24" s="17"/>
      <c r="F24" s="17"/>
      <c r="G24" s="17"/>
      <c r="H24" s="17"/>
      <c r="I24" s="17"/>
      <c r="J24" s="17"/>
      <c r="K24" s="17"/>
      <c r="L24" s="17"/>
      <c r="M24" s="17"/>
      <c r="N24" s="17"/>
      <c r="P24" s="18"/>
      <c r="Q24" s="17"/>
      <c r="R24" s="17"/>
      <c r="S24" s="17"/>
      <c r="T24" s="17"/>
      <c r="U24" s="17"/>
      <c r="V24" s="17"/>
      <c r="W24" s="17"/>
      <c r="X24" s="17"/>
      <c r="Y24" s="17"/>
      <c r="Z24" s="17"/>
      <c r="AA24" s="17"/>
      <c r="AB24" s="17"/>
    </row>
    <row r="26" spans="2:28" ht="25.5">
      <c r="B26" s="18"/>
      <c r="C26" s="19" t="s">
        <v>17</v>
      </c>
      <c r="D26" s="19"/>
      <c r="E26" s="19"/>
      <c r="F26" s="19"/>
      <c r="G26" s="19"/>
      <c r="H26" s="19"/>
      <c r="I26" s="19"/>
      <c r="J26" s="19"/>
      <c r="K26" s="19"/>
      <c r="L26" s="19"/>
      <c r="M26" s="19"/>
      <c r="N26" s="19"/>
      <c r="P26" s="18"/>
      <c r="Q26" s="19" t="s">
        <v>18</v>
      </c>
      <c r="R26" s="19"/>
      <c r="S26" s="19"/>
      <c r="T26" s="19"/>
      <c r="U26" s="19"/>
      <c r="V26" s="19"/>
      <c r="W26" s="19"/>
      <c r="X26" s="19"/>
      <c r="Y26" s="19"/>
      <c r="Z26" s="19"/>
      <c r="AA26" s="19"/>
      <c r="AB26" s="19"/>
    </row>
    <row r="27" spans="2:28">
      <c r="B27" s="18"/>
      <c r="C27" s="17" t="s">
        <v>19</v>
      </c>
      <c r="D27" s="17"/>
      <c r="E27" s="17"/>
      <c r="F27" s="17"/>
      <c r="G27" s="17"/>
      <c r="H27" s="17"/>
      <c r="I27" s="17"/>
      <c r="J27" s="17"/>
      <c r="K27" s="17"/>
      <c r="L27" s="17"/>
      <c r="M27" s="17"/>
      <c r="N27" s="17"/>
      <c r="P27" s="18"/>
      <c r="Q27" s="17" t="s">
        <v>20</v>
      </c>
      <c r="R27" s="17"/>
      <c r="S27" s="17"/>
      <c r="T27" s="17"/>
      <c r="U27" s="17"/>
      <c r="V27" s="17"/>
      <c r="W27" s="17"/>
      <c r="X27" s="17"/>
      <c r="Y27" s="17"/>
      <c r="Z27" s="17"/>
      <c r="AA27" s="17"/>
      <c r="AB27" s="17"/>
    </row>
    <row r="28" spans="2:28">
      <c r="B28" s="18"/>
      <c r="C28" s="17"/>
      <c r="D28" s="17"/>
      <c r="E28" s="17"/>
      <c r="F28" s="17"/>
      <c r="G28" s="17"/>
      <c r="H28" s="17"/>
      <c r="I28" s="17"/>
      <c r="J28" s="17"/>
      <c r="K28" s="17"/>
      <c r="L28" s="17"/>
      <c r="M28" s="17"/>
      <c r="N28" s="17"/>
      <c r="P28" s="18"/>
      <c r="Q28" s="17"/>
      <c r="R28" s="17"/>
      <c r="S28" s="17"/>
      <c r="T28" s="17"/>
      <c r="U28" s="17"/>
      <c r="V28" s="17"/>
      <c r="W28" s="17"/>
      <c r="X28" s="17"/>
      <c r="Y28" s="17"/>
      <c r="Z28" s="17"/>
      <c r="AA28" s="17"/>
      <c r="AB28" s="17"/>
    </row>
    <row r="29" spans="2:28">
      <c r="B29" s="18"/>
      <c r="C29" s="17"/>
      <c r="D29" s="17"/>
      <c r="E29" s="17"/>
      <c r="F29" s="17"/>
      <c r="G29" s="17"/>
      <c r="H29" s="17"/>
      <c r="I29" s="17"/>
      <c r="J29" s="17"/>
      <c r="K29" s="17"/>
      <c r="L29" s="17"/>
      <c r="M29" s="17"/>
      <c r="N29" s="17"/>
      <c r="P29" s="18"/>
      <c r="Q29" s="17"/>
      <c r="R29" s="17"/>
      <c r="S29" s="17"/>
      <c r="T29" s="17"/>
      <c r="U29" s="17"/>
      <c r="V29" s="17"/>
      <c r="W29" s="17"/>
      <c r="X29" s="17"/>
      <c r="Y29" s="17"/>
      <c r="Z29" s="17"/>
      <c r="AA29" s="17"/>
      <c r="AB29" s="17"/>
    </row>
    <row r="30" spans="2:28">
      <c r="B30" s="18"/>
      <c r="C30" s="17"/>
      <c r="D30" s="17"/>
      <c r="E30" s="17"/>
      <c r="F30" s="17"/>
      <c r="G30" s="17"/>
      <c r="H30" s="17"/>
      <c r="I30" s="17"/>
      <c r="J30" s="17"/>
      <c r="K30" s="17"/>
      <c r="L30" s="17"/>
      <c r="M30" s="17"/>
      <c r="N30" s="17"/>
      <c r="P30" s="18"/>
      <c r="Q30" s="17"/>
      <c r="R30" s="17"/>
      <c r="S30" s="17"/>
      <c r="T30" s="17"/>
      <c r="U30" s="17"/>
      <c r="V30" s="17"/>
      <c r="W30" s="17"/>
      <c r="X30" s="17"/>
      <c r="Y30" s="17"/>
      <c r="Z30" s="17"/>
      <c r="AA30" s="17"/>
      <c r="AB30" s="17"/>
    </row>
  </sheetData>
  <mergeCells count="27">
    <mergeCell ref="B2:AB2"/>
    <mergeCell ref="B5:N5"/>
    <mergeCell ref="P5:AB5"/>
    <mergeCell ref="P8:P12"/>
    <mergeCell ref="P14:P18"/>
    <mergeCell ref="B8:B12"/>
    <mergeCell ref="C9:N12"/>
    <mergeCell ref="B14:B18"/>
    <mergeCell ref="C15:N18"/>
    <mergeCell ref="Q9:AB12"/>
    <mergeCell ref="C14:N14"/>
    <mergeCell ref="C8:N8"/>
    <mergeCell ref="Q8:AB8"/>
    <mergeCell ref="Q14:AB14"/>
    <mergeCell ref="Q15:AB18"/>
    <mergeCell ref="Q21:AB24"/>
    <mergeCell ref="Q27:AB30"/>
    <mergeCell ref="B26:B30"/>
    <mergeCell ref="C27:N30"/>
    <mergeCell ref="P20:P24"/>
    <mergeCell ref="C21:N24"/>
    <mergeCell ref="B20:B24"/>
    <mergeCell ref="P26:P30"/>
    <mergeCell ref="C26:N26"/>
    <mergeCell ref="C20:N20"/>
    <mergeCell ref="Q20:AB20"/>
    <mergeCell ref="Q26:AB26"/>
  </mergeCells>
  <hyperlinks>
    <hyperlink ref="P6" r:id="rId1" xr:uid="{0147F78D-65C6-44DF-B7B0-881D660A5834}"/>
    <hyperlink ref="R6" location="'PBI Governance'!A1" display="Governance Guide" xr:uid="{A8ED0357-4367-4B7A-A4D3-A8A50F9E87BA}"/>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7CC9-E2AE-45C1-AED2-DE603153726D}">
  <dimension ref="B2:AB34"/>
  <sheetViews>
    <sheetView showGridLines="0" showRowColHeaders="0" topLeftCell="A16" workbookViewId="0">
      <selection activeCell="C27" sqref="C27"/>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21</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22</v>
      </c>
      <c r="C5" s="21"/>
      <c r="D5" s="21"/>
      <c r="E5" s="21"/>
      <c r="F5" s="21"/>
      <c r="G5" s="21"/>
      <c r="H5" s="21"/>
      <c r="I5" s="21"/>
      <c r="J5" s="21"/>
      <c r="K5" s="21"/>
      <c r="L5" s="21"/>
      <c r="M5" s="21"/>
      <c r="N5" s="21"/>
      <c r="P5" s="21" t="s">
        <v>23</v>
      </c>
      <c r="Q5" s="21"/>
      <c r="R5" s="21"/>
      <c r="S5" s="21"/>
      <c r="T5" s="21"/>
      <c r="U5" s="21"/>
      <c r="V5" s="21"/>
      <c r="W5" s="21"/>
      <c r="X5" s="21"/>
      <c r="Y5" s="21"/>
      <c r="Z5" s="21"/>
      <c r="AA5" s="21"/>
      <c r="AB5" s="21"/>
    </row>
    <row r="6" spans="2:28" ht="20.25" customHeight="1">
      <c r="P6" s="6" t="s">
        <v>3</v>
      </c>
      <c r="R6" s="6" t="s">
        <v>4</v>
      </c>
    </row>
    <row r="7" spans="2:28" ht="6" customHeight="1"/>
    <row r="8" spans="2:28" ht="25.5">
      <c r="B8" s="18"/>
      <c r="C8" s="19" t="s">
        <v>24</v>
      </c>
      <c r="D8" s="19"/>
      <c r="E8" s="19"/>
      <c r="F8" s="19"/>
      <c r="G8" s="19"/>
      <c r="H8" s="19"/>
      <c r="I8" s="19"/>
      <c r="J8" s="19"/>
      <c r="K8" s="19"/>
      <c r="L8" s="19"/>
      <c r="M8" s="19"/>
      <c r="N8" s="19"/>
      <c r="P8" s="18"/>
      <c r="Q8" s="19" t="s">
        <v>25</v>
      </c>
      <c r="R8" s="19"/>
      <c r="S8" s="19"/>
      <c r="T8" s="19"/>
      <c r="U8" s="19"/>
      <c r="V8" s="19"/>
      <c r="W8" s="19"/>
      <c r="X8" s="19"/>
      <c r="Y8" s="19"/>
      <c r="Z8" s="19"/>
      <c r="AA8" s="19"/>
      <c r="AB8" s="19"/>
    </row>
    <row r="9" spans="2:28">
      <c r="B9" s="18"/>
      <c r="C9" s="17" t="s">
        <v>26</v>
      </c>
      <c r="D9" s="17"/>
      <c r="E9" s="17"/>
      <c r="F9" s="17"/>
      <c r="G9" s="17"/>
      <c r="H9" s="17"/>
      <c r="I9" s="17"/>
      <c r="J9" s="17"/>
      <c r="K9" s="17"/>
      <c r="L9" s="17"/>
      <c r="M9" s="17"/>
      <c r="N9" s="17"/>
      <c r="P9" s="18"/>
      <c r="Q9" s="17" t="s">
        <v>27</v>
      </c>
      <c r="R9" s="17"/>
      <c r="S9" s="17"/>
      <c r="T9" s="17"/>
      <c r="U9" s="17"/>
      <c r="V9" s="17"/>
      <c r="W9" s="17"/>
      <c r="X9" s="17"/>
      <c r="Y9" s="17"/>
      <c r="Z9" s="17"/>
      <c r="AA9" s="17"/>
      <c r="AB9" s="17"/>
    </row>
    <row r="10" spans="2:28">
      <c r="B10" s="18"/>
      <c r="C10" s="17"/>
      <c r="D10" s="17"/>
      <c r="E10" s="17"/>
      <c r="F10" s="17"/>
      <c r="G10" s="17"/>
      <c r="H10" s="17"/>
      <c r="I10" s="17"/>
      <c r="J10" s="17"/>
      <c r="K10" s="17"/>
      <c r="L10" s="17"/>
      <c r="M10" s="17"/>
      <c r="N10" s="17"/>
      <c r="P10" s="18"/>
      <c r="Q10" s="17"/>
      <c r="R10" s="17"/>
      <c r="S10" s="17"/>
      <c r="T10" s="17"/>
      <c r="U10" s="17"/>
      <c r="V10" s="17"/>
      <c r="W10" s="17"/>
      <c r="X10" s="17"/>
      <c r="Y10" s="17"/>
      <c r="Z10" s="17"/>
      <c r="AA10" s="17"/>
      <c r="AB10" s="17"/>
    </row>
    <row r="11" spans="2:28">
      <c r="B11" s="18"/>
      <c r="C11" s="17"/>
      <c r="D11" s="17"/>
      <c r="E11" s="17"/>
      <c r="F11" s="17"/>
      <c r="G11" s="17"/>
      <c r="H11" s="17"/>
      <c r="I11" s="17"/>
      <c r="J11" s="17"/>
      <c r="K11" s="17"/>
      <c r="L11" s="17"/>
      <c r="M11" s="17"/>
      <c r="N11" s="17"/>
      <c r="P11" s="18"/>
      <c r="Q11" s="17"/>
      <c r="R11" s="17"/>
      <c r="S11" s="17"/>
      <c r="T11" s="17"/>
      <c r="U11" s="17"/>
      <c r="V11" s="17"/>
      <c r="W11" s="17"/>
      <c r="X11" s="17"/>
      <c r="Y11" s="17"/>
      <c r="Z11" s="17"/>
      <c r="AA11" s="17"/>
      <c r="AB11" s="17"/>
    </row>
    <row r="12" spans="2:28">
      <c r="B12" s="18"/>
      <c r="C12" s="17"/>
      <c r="D12" s="17"/>
      <c r="E12" s="17"/>
      <c r="F12" s="17"/>
      <c r="G12" s="17"/>
      <c r="H12" s="17"/>
      <c r="I12" s="17"/>
      <c r="J12" s="17"/>
      <c r="K12" s="17"/>
      <c r="L12" s="17"/>
      <c r="M12" s="17"/>
      <c r="N12" s="17"/>
      <c r="P12" s="18"/>
      <c r="Q12" s="17"/>
      <c r="R12" s="17"/>
      <c r="S12" s="17"/>
      <c r="T12" s="17"/>
      <c r="U12" s="17"/>
      <c r="V12" s="17"/>
      <c r="W12" s="17"/>
      <c r="X12" s="17"/>
      <c r="Y12" s="17"/>
      <c r="Z12" s="17"/>
      <c r="AA12" s="17"/>
      <c r="AB12" s="17"/>
    </row>
    <row r="13" spans="2:28">
      <c r="P13" s="5"/>
    </row>
    <row r="14" spans="2:28" ht="25.5">
      <c r="B14" s="18"/>
      <c r="C14" s="19" t="s">
        <v>28</v>
      </c>
      <c r="D14" s="19"/>
      <c r="E14" s="19"/>
      <c r="F14" s="19"/>
      <c r="G14" s="19"/>
      <c r="H14" s="19"/>
      <c r="I14" s="19"/>
      <c r="J14" s="19"/>
      <c r="K14" s="19"/>
      <c r="L14" s="19"/>
      <c r="M14" s="19"/>
      <c r="N14" s="19"/>
      <c r="P14" s="18"/>
      <c r="Q14" s="19" t="s">
        <v>29</v>
      </c>
      <c r="R14" s="19"/>
      <c r="S14" s="19"/>
      <c r="T14" s="19"/>
      <c r="U14" s="19"/>
      <c r="V14" s="19"/>
      <c r="W14" s="19"/>
      <c r="X14" s="19"/>
      <c r="Y14" s="19"/>
      <c r="Z14" s="19"/>
      <c r="AA14" s="19"/>
      <c r="AB14" s="19"/>
    </row>
    <row r="15" spans="2:28">
      <c r="B15" s="18"/>
      <c r="C15" s="17" t="s">
        <v>30</v>
      </c>
      <c r="D15" s="17"/>
      <c r="E15" s="17"/>
      <c r="F15" s="17"/>
      <c r="G15" s="17"/>
      <c r="H15" s="17"/>
      <c r="I15" s="17"/>
      <c r="J15" s="17"/>
      <c r="K15" s="17"/>
      <c r="L15" s="17"/>
      <c r="M15" s="17"/>
      <c r="N15" s="17"/>
      <c r="P15" s="18"/>
      <c r="Q15" s="17" t="s">
        <v>31</v>
      </c>
      <c r="R15" s="17"/>
      <c r="S15" s="17"/>
      <c r="T15" s="17"/>
      <c r="U15" s="17"/>
      <c r="V15" s="17"/>
      <c r="W15" s="17"/>
      <c r="X15" s="17"/>
      <c r="Y15" s="17"/>
      <c r="Z15" s="17"/>
      <c r="AA15" s="17"/>
      <c r="AB15" s="17"/>
    </row>
    <row r="16" spans="2:28">
      <c r="B16" s="18"/>
      <c r="C16" s="17"/>
      <c r="D16" s="17"/>
      <c r="E16" s="17"/>
      <c r="F16" s="17"/>
      <c r="G16" s="17"/>
      <c r="H16" s="17"/>
      <c r="I16" s="17"/>
      <c r="J16" s="17"/>
      <c r="K16" s="17"/>
      <c r="L16" s="17"/>
      <c r="M16" s="17"/>
      <c r="N16" s="17"/>
      <c r="P16" s="18"/>
      <c r="Q16" s="17"/>
      <c r="R16" s="17"/>
      <c r="S16" s="17"/>
      <c r="T16" s="17"/>
      <c r="U16" s="17"/>
      <c r="V16" s="17"/>
      <c r="W16" s="17"/>
      <c r="X16" s="17"/>
      <c r="Y16" s="17"/>
      <c r="Z16" s="17"/>
      <c r="AA16" s="17"/>
      <c r="AB16" s="17"/>
    </row>
    <row r="17" spans="2:28">
      <c r="B17" s="18"/>
      <c r="C17" s="17"/>
      <c r="D17" s="17"/>
      <c r="E17" s="17"/>
      <c r="F17" s="17"/>
      <c r="G17" s="17"/>
      <c r="H17" s="17"/>
      <c r="I17" s="17"/>
      <c r="J17" s="17"/>
      <c r="K17" s="17"/>
      <c r="L17" s="17"/>
      <c r="M17" s="17"/>
      <c r="N17" s="17"/>
      <c r="P17" s="18"/>
      <c r="Q17" s="17"/>
      <c r="R17" s="17"/>
      <c r="S17" s="17"/>
      <c r="T17" s="17"/>
      <c r="U17" s="17"/>
      <c r="V17" s="17"/>
      <c r="W17" s="17"/>
      <c r="X17" s="17"/>
      <c r="Y17" s="17"/>
      <c r="Z17" s="17"/>
      <c r="AA17" s="17"/>
      <c r="AB17" s="17"/>
    </row>
    <row r="18" spans="2:28">
      <c r="B18" s="18"/>
      <c r="C18" s="17"/>
      <c r="D18" s="17"/>
      <c r="E18" s="17"/>
      <c r="F18" s="17"/>
      <c r="G18" s="17"/>
      <c r="H18" s="17"/>
      <c r="I18" s="17"/>
      <c r="J18" s="17"/>
      <c r="K18" s="17"/>
      <c r="L18" s="17"/>
      <c r="M18" s="17"/>
      <c r="N18" s="17"/>
      <c r="P18" s="18"/>
      <c r="Q18" s="17"/>
      <c r="R18" s="17"/>
      <c r="S18" s="17"/>
      <c r="T18" s="17"/>
      <c r="U18" s="17"/>
      <c r="V18" s="17"/>
      <c r="W18" s="17"/>
      <c r="X18" s="17"/>
      <c r="Y18" s="17"/>
      <c r="Z18" s="17"/>
      <c r="AA18" s="17"/>
      <c r="AB18" s="17"/>
    </row>
    <row r="20" spans="2:28" ht="25.5">
      <c r="B20" s="18"/>
      <c r="C20" s="19" t="s">
        <v>32</v>
      </c>
      <c r="D20" s="19"/>
      <c r="E20" s="19"/>
      <c r="F20" s="19"/>
      <c r="G20" s="19"/>
      <c r="H20" s="19"/>
      <c r="I20" s="19"/>
      <c r="J20" s="19"/>
      <c r="K20" s="19"/>
      <c r="L20" s="19"/>
      <c r="M20" s="19"/>
      <c r="N20" s="19"/>
      <c r="P20" s="18"/>
      <c r="Q20" s="19" t="s">
        <v>33</v>
      </c>
      <c r="R20" s="19"/>
      <c r="S20" s="19"/>
      <c r="T20" s="19"/>
      <c r="U20" s="19"/>
      <c r="V20" s="19"/>
      <c r="W20" s="19"/>
      <c r="X20" s="19"/>
      <c r="Y20" s="19"/>
      <c r="Z20" s="19"/>
      <c r="AA20" s="19"/>
      <c r="AB20" s="19"/>
    </row>
    <row r="21" spans="2:28">
      <c r="B21" s="18"/>
      <c r="C21" s="17" t="s">
        <v>34</v>
      </c>
      <c r="D21" s="17"/>
      <c r="E21" s="17"/>
      <c r="F21" s="17"/>
      <c r="G21" s="17"/>
      <c r="H21" s="17"/>
      <c r="I21" s="17"/>
      <c r="J21" s="17"/>
      <c r="K21" s="17"/>
      <c r="L21" s="17"/>
      <c r="M21" s="17"/>
      <c r="N21" s="17"/>
      <c r="P21" s="18"/>
      <c r="Q21" s="17" t="s">
        <v>35</v>
      </c>
      <c r="R21" s="17"/>
      <c r="S21" s="17"/>
      <c r="T21" s="17"/>
      <c r="U21" s="17"/>
      <c r="V21" s="17"/>
      <c r="W21" s="17"/>
      <c r="X21" s="17"/>
      <c r="Y21" s="17"/>
      <c r="Z21" s="17"/>
      <c r="AA21" s="17"/>
      <c r="AB21" s="17"/>
    </row>
    <row r="22" spans="2:28">
      <c r="B22" s="18"/>
      <c r="C22" s="17"/>
      <c r="D22" s="17"/>
      <c r="E22" s="17"/>
      <c r="F22" s="17"/>
      <c r="G22" s="17"/>
      <c r="H22" s="17"/>
      <c r="I22" s="17"/>
      <c r="J22" s="17"/>
      <c r="K22" s="17"/>
      <c r="L22" s="17"/>
      <c r="M22" s="17"/>
      <c r="N22" s="17"/>
      <c r="P22" s="18"/>
      <c r="Q22" s="17"/>
      <c r="R22" s="17"/>
      <c r="S22" s="17"/>
      <c r="T22" s="17"/>
      <c r="U22" s="17"/>
      <c r="V22" s="17"/>
      <c r="W22" s="17"/>
      <c r="X22" s="17"/>
      <c r="Y22" s="17"/>
      <c r="Z22" s="17"/>
      <c r="AA22" s="17"/>
      <c r="AB22" s="17"/>
    </row>
    <row r="23" spans="2:28">
      <c r="B23" s="18"/>
      <c r="C23" s="17"/>
      <c r="D23" s="17"/>
      <c r="E23" s="17"/>
      <c r="F23" s="17"/>
      <c r="G23" s="17"/>
      <c r="H23" s="17"/>
      <c r="I23" s="17"/>
      <c r="J23" s="17"/>
      <c r="K23" s="17"/>
      <c r="L23" s="17"/>
      <c r="M23" s="17"/>
      <c r="N23" s="17"/>
      <c r="P23" s="18"/>
      <c r="Q23" s="17"/>
      <c r="R23" s="17"/>
      <c r="S23" s="17"/>
      <c r="T23" s="17"/>
      <c r="U23" s="17"/>
      <c r="V23" s="17"/>
      <c r="W23" s="17"/>
      <c r="X23" s="17"/>
      <c r="Y23" s="17"/>
      <c r="Z23" s="17"/>
      <c r="AA23" s="17"/>
      <c r="AB23" s="17"/>
    </row>
    <row r="24" spans="2:28">
      <c r="B24" s="18"/>
      <c r="C24" s="17"/>
      <c r="D24" s="17"/>
      <c r="E24" s="17"/>
      <c r="F24" s="17"/>
      <c r="G24" s="17"/>
      <c r="H24" s="17"/>
      <c r="I24" s="17"/>
      <c r="J24" s="17"/>
      <c r="K24" s="17"/>
      <c r="L24" s="17"/>
      <c r="M24" s="17"/>
      <c r="N24" s="17"/>
      <c r="P24" s="18"/>
      <c r="Q24" s="17"/>
      <c r="R24" s="17"/>
      <c r="S24" s="17"/>
      <c r="T24" s="17"/>
      <c r="U24" s="17"/>
      <c r="V24" s="17"/>
      <c r="W24" s="17"/>
      <c r="X24" s="17"/>
      <c r="Y24" s="17"/>
      <c r="Z24" s="17"/>
      <c r="AA24" s="17"/>
      <c r="AB24" s="17"/>
    </row>
    <row r="26" spans="2:28" ht="25.5">
      <c r="B26" s="18"/>
      <c r="C26" s="19" t="s">
        <v>36</v>
      </c>
      <c r="D26" s="19"/>
      <c r="E26" s="19"/>
      <c r="F26" s="19"/>
      <c r="G26" s="19"/>
      <c r="H26" s="19"/>
      <c r="I26" s="19"/>
      <c r="J26" s="19"/>
      <c r="K26" s="19"/>
      <c r="L26" s="19"/>
      <c r="M26" s="19"/>
      <c r="N26" s="19"/>
      <c r="P26" s="18"/>
      <c r="Q26" s="19" t="s">
        <v>37</v>
      </c>
      <c r="R26" s="19"/>
      <c r="S26" s="19"/>
      <c r="T26" s="19"/>
      <c r="U26" s="19"/>
      <c r="V26" s="19"/>
      <c r="W26" s="19"/>
      <c r="X26" s="19"/>
      <c r="Y26" s="19"/>
      <c r="Z26" s="19"/>
      <c r="AA26" s="19"/>
      <c r="AB26" s="19"/>
    </row>
    <row r="27" spans="2:28">
      <c r="B27" s="18"/>
      <c r="C27" s="17" t="s">
        <v>38</v>
      </c>
      <c r="D27" s="17"/>
      <c r="E27" s="17"/>
      <c r="F27" s="17"/>
      <c r="G27" s="17"/>
      <c r="H27" s="17"/>
      <c r="I27" s="17"/>
      <c r="J27" s="17"/>
      <c r="K27" s="17"/>
      <c r="L27" s="17"/>
      <c r="M27" s="17"/>
      <c r="N27" s="17"/>
      <c r="P27" s="18"/>
      <c r="Q27" s="17" t="s">
        <v>39</v>
      </c>
      <c r="R27" s="17"/>
      <c r="S27" s="17"/>
      <c r="T27" s="17"/>
      <c r="U27" s="17"/>
      <c r="V27" s="17"/>
      <c r="W27" s="17"/>
      <c r="X27" s="17"/>
      <c r="Y27" s="17"/>
      <c r="Z27" s="17"/>
      <c r="AA27" s="17"/>
      <c r="AB27" s="17"/>
    </row>
    <row r="28" spans="2:28">
      <c r="B28" s="18"/>
      <c r="C28" s="17"/>
      <c r="D28" s="17"/>
      <c r="E28" s="17"/>
      <c r="F28" s="17"/>
      <c r="G28" s="17"/>
      <c r="H28" s="17"/>
      <c r="I28" s="17"/>
      <c r="J28" s="17"/>
      <c r="K28" s="17"/>
      <c r="L28" s="17"/>
      <c r="M28" s="17"/>
      <c r="N28" s="17"/>
      <c r="P28" s="18"/>
      <c r="Q28" s="17"/>
      <c r="R28" s="17"/>
      <c r="S28" s="17"/>
      <c r="T28" s="17"/>
      <c r="U28" s="17"/>
      <c r="V28" s="17"/>
      <c r="W28" s="17"/>
      <c r="X28" s="17"/>
      <c r="Y28" s="17"/>
      <c r="Z28" s="17"/>
      <c r="AA28" s="17"/>
      <c r="AB28" s="17"/>
    </row>
    <row r="29" spans="2:28">
      <c r="B29" s="18"/>
      <c r="C29" s="17"/>
      <c r="D29" s="17"/>
      <c r="E29" s="17"/>
      <c r="F29" s="17"/>
      <c r="G29" s="17"/>
      <c r="H29" s="17"/>
      <c r="I29" s="17"/>
      <c r="J29" s="17"/>
      <c r="K29" s="17"/>
      <c r="L29" s="17"/>
      <c r="M29" s="17"/>
      <c r="N29" s="17"/>
      <c r="P29" s="18"/>
      <c r="Q29" s="17"/>
      <c r="R29" s="17"/>
      <c r="S29" s="17"/>
      <c r="T29" s="17"/>
      <c r="U29" s="17"/>
      <c r="V29" s="17"/>
      <c r="W29" s="17"/>
      <c r="X29" s="17"/>
      <c r="Y29" s="17"/>
      <c r="Z29" s="17"/>
      <c r="AA29" s="17"/>
      <c r="AB29" s="17"/>
    </row>
    <row r="30" spans="2:28">
      <c r="B30" s="18"/>
      <c r="C30" s="17"/>
      <c r="D30" s="17"/>
      <c r="E30" s="17"/>
      <c r="F30" s="17"/>
      <c r="G30" s="17"/>
      <c r="H30" s="17"/>
      <c r="I30" s="17"/>
      <c r="J30" s="17"/>
      <c r="K30" s="17"/>
      <c r="L30" s="17"/>
      <c r="M30" s="17"/>
      <c r="N30" s="17"/>
      <c r="P30" s="18"/>
      <c r="Q30" s="17"/>
      <c r="R30" s="17"/>
      <c r="S30" s="17"/>
      <c r="T30" s="17"/>
      <c r="U30" s="17"/>
      <c r="V30" s="17"/>
      <c r="W30" s="17"/>
      <c r="X30" s="17"/>
      <c r="Y30" s="17"/>
      <c r="Z30" s="17"/>
      <c r="AA30" s="17"/>
      <c r="AB30" s="17"/>
    </row>
    <row r="34" spans="3:3">
      <c r="C34"/>
    </row>
  </sheetData>
  <mergeCells count="27">
    <mergeCell ref="B26:B30"/>
    <mergeCell ref="C26:N26"/>
    <mergeCell ref="P26:P30"/>
    <mergeCell ref="Q26:AB26"/>
    <mergeCell ref="C27:N30"/>
    <mergeCell ref="Q27:AB30"/>
    <mergeCell ref="B20:B24"/>
    <mergeCell ref="C20:N20"/>
    <mergeCell ref="P20:P24"/>
    <mergeCell ref="Q20:AB20"/>
    <mergeCell ref="C21:N24"/>
    <mergeCell ref="Q21:AB24"/>
    <mergeCell ref="B14:B18"/>
    <mergeCell ref="C14:N14"/>
    <mergeCell ref="P14:P18"/>
    <mergeCell ref="Q14:AB14"/>
    <mergeCell ref="C15:N18"/>
    <mergeCell ref="Q15:AB18"/>
    <mergeCell ref="B2:AB2"/>
    <mergeCell ref="B5:N5"/>
    <mergeCell ref="P5:AB5"/>
    <mergeCell ref="B8:B12"/>
    <mergeCell ref="C8:N8"/>
    <mergeCell ref="P8:P12"/>
    <mergeCell ref="Q8:AB8"/>
    <mergeCell ref="C9:N12"/>
    <mergeCell ref="Q9:AB12"/>
  </mergeCells>
  <hyperlinks>
    <hyperlink ref="P6" r:id="rId1" xr:uid="{CCCD7195-3166-4EE6-8803-DE1D51C67254}"/>
    <hyperlink ref="R6" location="'APP Governance'!A1" display="Governance Guide" xr:uid="{C95E849A-C2FA-45C4-8290-9EBDA999649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38C9-40E4-454B-BBA3-BBC0BCCEEE15}">
  <dimension ref="B2:AB35"/>
  <sheetViews>
    <sheetView showGridLines="0" showRowColHeaders="0" topLeftCell="A38" workbookViewId="0">
      <selection activeCell="R6" sqref="R6"/>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40</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41</v>
      </c>
      <c r="C5" s="21"/>
      <c r="D5" s="21"/>
      <c r="E5" s="21"/>
      <c r="F5" s="21"/>
      <c r="G5" s="21"/>
      <c r="H5" s="21"/>
      <c r="I5" s="21"/>
      <c r="J5" s="21"/>
      <c r="K5" s="21"/>
      <c r="L5" s="21"/>
      <c r="M5" s="21"/>
      <c r="N5" s="21"/>
      <c r="P5" s="21" t="s">
        <v>2</v>
      </c>
      <c r="Q5" s="21"/>
      <c r="R5" s="21"/>
      <c r="S5" s="21"/>
      <c r="T5" s="21"/>
      <c r="U5" s="21"/>
      <c r="V5" s="21"/>
      <c r="W5" s="21"/>
      <c r="X5" s="21"/>
      <c r="Y5" s="21"/>
      <c r="Z5" s="21"/>
      <c r="AA5" s="21"/>
      <c r="AB5" s="21"/>
    </row>
    <row r="6" spans="2:28" ht="20.25" customHeight="1">
      <c r="P6" s="6" t="s">
        <v>3</v>
      </c>
      <c r="R6" s="6" t="s">
        <v>4</v>
      </c>
    </row>
    <row r="7" spans="2:28" ht="6" customHeight="1"/>
    <row r="8" spans="2:28" ht="25.5">
      <c r="B8" s="18"/>
      <c r="C8" s="19" t="s">
        <v>42</v>
      </c>
      <c r="D8" s="19"/>
      <c r="E8" s="19"/>
      <c r="F8" s="19"/>
      <c r="G8" s="19"/>
      <c r="H8" s="19"/>
      <c r="I8" s="19"/>
      <c r="J8" s="19"/>
      <c r="K8" s="19"/>
      <c r="L8" s="19"/>
      <c r="M8" s="19"/>
      <c r="N8" s="19"/>
      <c r="P8" s="18"/>
      <c r="Q8" s="19" t="s">
        <v>43</v>
      </c>
      <c r="R8" s="19"/>
      <c r="S8" s="19"/>
      <c r="T8" s="19"/>
      <c r="U8" s="19"/>
      <c r="V8" s="19"/>
      <c r="W8" s="19"/>
      <c r="X8" s="19"/>
      <c r="Y8" s="19"/>
      <c r="Z8" s="19"/>
      <c r="AA8" s="19"/>
      <c r="AB8" s="19"/>
    </row>
    <row r="9" spans="2:28">
      <c r="B9" s="18"/>
      <c r="C9" s="17" t="s">
        <v>44</v>
      </c>
      <c r="D9" s="17"/>
      <c r="E9" s="17"/>
      <c r="F9" s="17"/>
      <c r="G9" s="17"/>
      <c r="H9" s="17"/>
      <c r="I9" s="17"/>
      <c r="J9" s="17"/>
      <c r="K9" s="17"/>
      <c r="L9" s="17"/>
      <c r="M9" s="17"/>
      <c r="N9" s="17"/>
      <c r="P9" s="18"/>
      <c r="Q9" s="17" t="s">
        <v>45</v>
      </c>
      <c r="R9" s="17"/>
      <c r="S9" s="17"/>
      <c r="T9" s="17"/>
      <c r="U9" s="17"/>
      <c r="V9" s="17"/>
      <c r="W9" s="17"/>
      <c r="X9" s="17"/>
      <c r="Y9" s="17"/>
      <c r="Z9" s="17"/>
      <c r="AA9" s="17"/>
      <c r="AB9" s="17"/>
    </row>
    <row r="10" spans="2:28">
      <c r="B10" s="18"/>
      <c r="C10" s="17"/>
      <c r="D10" s="17"/>
      <c r="E10" s="17"/>
      <c r="F10" s="17"/>
      <c r="G10" s="17"/>
      <c r="H10" s="17"/>
      <c r="I10" s="17"/>
      <c r="J10" s="17"/>
      <c r="K10" s="17"/>
      <c r="L10" s="17"/>
      <c r="M10" s="17"/>
      <c r="N10" s="17"/>
      <c r="P10" s="18"/>
      <c r="Q10" s="17"/>
      <c r="R10" s="17"/>
      <c r="S10" s="17"/>
      <c r="T10" s="17"/>
      <c r="U10" s="17"/>
      <c r="V10" s="17"/>
      <c r="W10" s="17"/>
      <c r="X10" s="17"/>
      <c r="Y10" s="17"/>
      <c r="Z10" s="17"/>
      <c r="AA10" s="17"/>
      <c r="AB10" s="17"/>
    </row>
    <row r="11" spans="2:28">
      <c r="B11" s="18"/>
      <c r="C11" s="17"/>
      <c r="D11" s="17"/>
      <c r="E11" s="17"/>
      <c r="F11" s="17"/>
      <c r="G11" s="17"/>
      <c r="H11" s="17"/>
      <c r="I11" s="17"/>
      <c r="J11" s="17"/>
      <c r="K11" s="17"/>
      <c r="L11" s="17"/>
      <c r="M11" s="17"/>
      <c r="N11" s="17"/>
      <c r="P11" s="18"/>
      <c r="Q11" s="17"/>
      <c r="R11" s="17"/>
      <c r="S11" s="17"/>
      <c r="T11" s="17"/>
      <c r="U11" s="17"/>
      <c r="V11" s="17"/>
      <c r="W11" s="17"/>
      <c r="X11" s="17"/>
      <c r="Y11" s="17"/>
      <c r="Z11" s="17"/>
      <c r="AA11" s="17"/>
      <c r="AB11" s="17"/>
    </row>
    <row r="12" spans="2:28">
      <c r="B12" s="18"/>
      <c r="C12" s="17"/>
      <c r="D12" s="17"/>
      <c r="E12" s="17"/>
      <c r="F12" s="17"/>
      <c r="G12" s="17"/>
      <c r="H12" s="17"/>
      <c r="I12" s="17"/>
      <c r="J12" s="17"/>
      <c r="K12" s="17"/>
      <c r="L12" s="17"/>
      <c r="M12" s="17"/>
      <c r="N12" s="17"/>
      <c r="P12" s="18"/>
      <c r="Q12" s="17"/>
      <c r="R12" s="17"/>
      <c r="S12" s="17"/>
      <c r="T12" s="17"/>
      <c r="U12" s="17"/>
      <c r="V12" s="17"/>
      <c r="W12" s="17"/>
      <c r="X12" s="17"/>
      <c r="Y12" s="17"/>
      <c r="Z12" s="17"/>
      <c r="AA12" s="17"/>
      <c r="AB12" s="17"/>
    </row>
    <row r="13" spans="2:28">
      <c r="P13" s="5"/>
    </row>
    <row r="14" spans="2:28" ht="25.5">
      <c r="B14" s="18"/>
      <c r="C14" s="19" t="s">
        <v>46</v>
      </c>
      <c r="D14" s="19"/>
      <c r="E14" s="19"/>
      <c r="F14" s="19"/>
      <c r="G14" s="19"/>
      <c r="H14" s="19"/>
      <c r="I14" s="19"/>
      <c r="J14" s="19"/>
      <c r="K14" s="19"/>
      <c r="L14" s="19"/>
      <c r="M14" s="19"/>
      <c r="N14" s="19"/>
      <c r="P14" s="18"/>
      <c r="Q14" s="19" t="s">
        <v>47</v>
      </c>
      <c r="R14" s="19"/>
      <c r="S14" s="19"/>
      <c r="T14" s="19"/>
      <c r="U14" s="19"/>
      <c r="V14" s="19"/>
      <c r="W14" s="19"/>
      <c r="X14" s="19"/>
      <c r="Y14" s="19"/>
      <c r="Z14" s="19"/>
      <c r="AA14" s="19"/>
      <c r="AB14" s="19"/>
    </row>
    <row r="15" spans="2:28">
      <c r="B15" s="18"/>
      <c r="C15" s="17" t="s">
        <v>48</v>
      </c>
      <c r="D15" s="17"/>
      <c r="E15" s="17"/>
      <c r="F15" s="17"/>
      <c r="G15" s="17"/>
      <c r="H15" s="17"/>
      <c r="I15" s="17"/>
      <c r="J15" s="17"/>
      <c r="K15" s="17"/>
      <c r="L15" s="17"/>
      <c r="M15" s="17"/>
      <c r="N15" s="17"/>
      <c r="P15" s="18"/>
      <c r="Q15" s="17" t="s">
        <v>49</v>
      </c>
      <c r="R15" s="17"/>
      <c r="S15" s="17"/>
      <c r="T15" s="17"/>
      <c r="U15" s="17"/>
      <c r="V15" s="17"/>
      <c r="W15" s="17"/>
      <c r="X15" s="17"/>
      <c r="Y15" s="17"/>
      <c r="Z15" s="17"/>
      <c r="AA15" s="17"/>
      <c r="AB15" s="17"/>
    </row>
    <row r="16" spans="2:28">
      <c r="B16" s="18"/>
      <c r="C16" s="17"/>
      <c r="D16" s="17"/>
      <c r="E16" s="17"/>
      <c r="F16" s="17"/>
      <c r="G16" s="17"/>
      <c r="H16" s="17"/>
      <c r="I16" s="17"/>
      <c r="J16" s="17"/>
      <c r="K16" s="17"/>
      <c r="L16" s="17"/>
      <c r="M16" s="17"/>
      <c r="N16" s="17"/>
      <c r="P16" s="18"/>
      <c r="Q16" s="17"/>
      <c r="R16" s="17"/>
      <c r="S16" s="17"/>
      <c r="T16" s="17"/>
      <c r="U16" s="17"/>
      <c r="V16" s="17"/>
      <c r="W16" s="17"/>
      <c r="X16" s="17"/>
      <c r="Y16" s="17"/>
      <c r="Z16" s="17"/>
      <c r="AA16" s="17"/>
      <c r="AB16" s="17"/>
    </row>
    <row r="17" spans="2:28">
      <c r="B17" s="18"/>
      <c r="C17" s="17"/>
      <c r="D17" s="17"/>
      <c r="E17" s="17"/>
      <c r="F17" s="17"/>
      <c r="G17" s="17"/>
      <c r="H17" s="17"/>
      <c r="I17" s="17"/>
      <c r="J17" s="17"/>
      <c r="K17" s="17"/>
      <c r="L17" s="17"/>
      <c r="M17" s="17"/>
      <c r="N17" s="17"/>
      <c r="P17" s="18"/>
      <c r="Q17" s="17"/>
      <c r="R17" s="17"/>
      <c r="S17" s="17"/>
      <c r="T17" s="17"/>
      <c r="U17" s="17"/>
      <c r="V17" s="17"/>
      <c r="W17" s="17"/>
      <c r="X17" s="17"/>
      <c r="Y17" s="17"/>
      <c r="Z17" s="17"/>
      <c r="AA17" s="17"/>
      <c r="AB17" s="17"/>
    </row>
    <row r="18" spans="2:28">
      <c r="B18" s="18"/>
      <c r="C18" s="17"/>
      <c r="D18" s="17"/>
      <c r="E18" s="17"/>
      <c r="F18" s="17"/>
      <c r="G18" s="17"/>
      <c r="H18" s="17"/>
      <c r="I18" s="17"/>
      <c r="J18" s="17"/>
      <c r="K18" s="17"/>
      <c r="L18" s="17"/>
      <c r="M18" s="17"/>
      <c r="N18" s="17"/>
      <c r="P18" s="18"/>
      <c r="Q18" s="17"/>
      <c r="R18" s="17"/>
      <c r="S18" s="17"/>
      <c r="T18" s="17"/>
      <c r="U18" s="17"/>
      <c r="V18" s="17"/>
      <c r="W18" s="17"/>
      <c r="X18" s="17"/>
      <c r="Y18" s="17"/>
      <c r="Z18" s="17"/>
      <c r="AA18" s="17"/>
      <c r="AB18" s="17"/>
    </row>
    <row r="20" spans="2:28" ht="25.5">
      <c r="B20" s="18"/>
      <c r="C20" s="19" t="s">
        <v>50</v>
      </c>
      <c r="D20" s="19"/>
      <c r="E20" s="19"/>
      <c r="F20" s="19"/>
      <c r="G20" s="19"/>
      <c r="H20" s="19"/>
      <c r="I20" s="19"/>
      <c r="J20" s="19"/>
      <c r="K20" s="19"/>
      <c r="L20" s="19"/>
      <c r="M20" s="19"/>
      <c r="N20" s="19"/>
      <c r="P20" s="18"/>
      <c r="Q20" s="19" t="s">
        <v>51</v>
      </c>
      <c r="R20" s="19"/>
      <c r="S20" s="19"/>
      <c r="T20" s="19"/>
      <c r="U20" s="19"/>
      <c r="V20" s="19"/>
      <c r="W20" s="19"/>
      <c r="X20" s="19"/>
      <c r="Y20" s="19"/>
      <c r="Z20" s="19"/>
      <c r="AA20" s="19"/>
      <c r="AB20" s="19"/>
    </row>
    <row r="21" spans="2:28">
      <c r="B21" s="18"/>
      <c r="C21" s="17" t="s">
        <v>52</v>
      </c>
      <c r="D21" s="17"/>
      <c r="E21" s="17"/>
      <c r="F21" s="17"/>
      <c r="G21" s="17"/>
      <c r="H21" s="17"/>
      <c r="I21" s="17"/>
      <c r="J21" s="17"/>
      <c r="K21" s="17"/>
      <c r="L21" s="17"/>
      <c r="M21" s="17"/>
      <c r="N21" s="17"/>
      <c r="P21" s="18"/>
      <c r="Q21" s="17" t="s">
        <v>53</v>
      </c>
      <c r="R21" s="17"/>
      <c r="S21" s="17"/>
      <c r="T21" s="17"/>
      <c r="U21" s="17"/>
      <c r="V21" s="17"/>
      <c r="W21" s="17"/>
      <c r="X21" s="17"/>
      <c r="Y21" s="17"/>
      <c r="Z21" s="17"/>
      <c r="AA21" s="17"/>
      <c r="AB21" s="17"/>
    </row>
    <row r="22" spans="2:28">
      <c r="B22" s="18"/>
      <c r="C22" s="17"/>
      <c r="D22" s="17"/>
      <c r="E22" s="17"/>
      <c r="F22" s="17"/>
      <c r="G22" s="17"/>
      <c r="H22" s="17"/>
      <c r="I22" s="17"/>
      <c r="J22" s="17"/>
      <c r="K22" s="17"/>
      <c r="L22" s="17"/>
      <c r="M22" s="17"/>
      <c r="N22" s="17"/>
      <c r="P22" s="18"/>
      <c r="Q22" s="17"/>
      <c r="R22" s="17"/>
      <c r="S22" s="17"/>
      <c r="T22" s="17"/>
      <c r="U22" s="17"/>
      <c r="V22" s="17"/>
      <c r="W22" s="17"/>
      <c r="X22" s="17"/>
      <c r="Y22" s="17"/>
      <c r="Z22" s="17"/>
      <c r="AA22" s="17"/>
      <c r="AB22" s="17"/>
    </row>
    <row r="23" spans="2:28">
      <c r="B23" s="18"/>
      <c r="C23" s="17"/>
      <c r="D23" s="17"/>
      <c r="E23" s="17"/>
      <c r="F23" s="17"/>
      <c r="G23" s="17"/>
      <c r="H23" s="17"/>
      <c r="I23" s="17"/>
      <c r="J23" s="17"/>
      <c r="K23" s="17"/>
      <c r="L23" s="17"/>
      <c r="M23" s="17"/>
      <c r="N23" s="17"/>
      <c r="P23" s="18"/>
      <c r="Q23" s="17"/>
      <c r="R23" s="17"/>
      <c r="S23" s="17"/>
      <c r="T23" s="17"/>
      <c r="U23" s="17"/>
      <c r="V23" s="17"/>
      <c r="W23" s="17"/>
      <c r="X23" s="17"/>
      <c r="Y23" s="17"/>
      <c r="Z23" s="17"/>
      <c r="AA23" s="17"/>
      <c r="AB23" s="17"/>
    </row>
    <row r="24" spans="2:28">
      <c r="B24" s="18"/>
      <c r="C24" s="17"/>
      <c r="D24" s="17"/>
      <c r="E24" s="17"/>
      <c r="F24" s="17"/>
      <c r="G24" s="17"/>
      <c r="H24" s="17"/>
      <c r="I24" s="17"/>
      <c r="J24" s="17"/>
      <c r="K24" s="17"/>
      <c r="L24" s="17"/>
      <c r="M24" s="17"/>
      <c r="N24" s="17"/>
      <c r="P24" s="18"/>
      <c r="Q24" s="17"/>
      <c r="R24" s="17"/>
      <c r="S24" s="17"/>
      <c r="T24" s="17"/>
      <c r="U24" s="17"/>
      <c r="V24" s="17"/>
      <c r="W24" s="17"/>
      <c r="X24" s="17"/>
      <c r="Y24" s="17"/>
      <c r="Z24" s="17"/>
      <c r="AA24" s="17"/>
      <c r="AB24" s="17"/>
    </row>
    <row r="35" spans="14:14">
      <c r="N35"/>
    </row>
  </sheetData>
  <mergeCells count="21">
    <mergeCell ref="B14:B18"/>
    <mergeCell ref="P14:P18"/>
    <mergeCell ref="C15:N18"/>
    <mergeCell ref="Q15:AB18"/>
    <mergeCell ref="B20:B24"/>
    <mergeCell ref="P20:P24"/>
    <mergeCell ref="C21:N24"/>
    <mergeCell ref="Q21:AB24"/>
    <mergeCell ref="Q14:AB14"/>
    <mergeCell ref="Q20:AB20"/>
    <mergeCell ref="C14:N14"/>
    <mergeCell ref="C20:N20"/>
    <mergeCell ref="B2:AB2"/>
    <mergeCell ref="B5:N5"/>
    <mergeCell ref="P5:AB5"/>
    <mergeCell ref="B8:B12"/>
    <mergeCell ref="P8:P12"/>
    <mergeCell ref="C9:N12"/>
    <mergeCell ref="Q9:AB12"/>
    <mergeCell ref="Q8:AB8"/>
    <mergeCell ref="C8:N8"/>
  </mergeCells>
  <hyperlinks>
    <hyperlink ref="P6" r:id="rId1" xr:uid="{B46AF999-950D-483A-A0D7-9EF221EF96D4}"/>
    <hyperlink ref="R6" location="'PBI Governance'!A1" display="Governance Guide" xr:uid="{9C1D1AFF-4B41-412A-AF8E-241F2388CD32}"/>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EC96-07C3-4F27-97CE-09C04EF1B510}">
  <dimension ref="B2:AB35"/>
  <sheetViews>
    <sheetView showGridLines="0" showRowColHeaders="0" topLeftCell="I8" workbookViewId="0">
      <selection activeCell="R6" sqref="R6"/>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54</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55</v>
      </c>
      <c r="C5" s="21"/>
      <c r="D5" s="21"/>
      <c r="E5" s="21"/>
      <c r="F5" s="21"/>
      <c r="G5" s="21"/>
      <c r="H5" s="21"/>
      <c r="I5" s="21"/>
      <c r="J5" s="21"/>
      <c r="K5" s="21"/>
      <c r="L5" s="21"/>
      <c r="M5" s="21"/>
      <c r="N5" s="21"/>
      <c r="P5" s="21" t="s">
        <v>2</v>
      </c>
      <c r="Q5" s="21"/>
      <c r="R5" s="21"/>
      <c r="S5" s="21"/>
      <c r="T5" s="21"/>
      <c r="U5" s="21"/>
      <c r="V5" s="21"/>
      <c r="W5" s="21"/>
      <c r="X5" s="21"/>
      <c r="Y5" s="21"/>
      <c r="Z5" s="21"/>
      <c r="AA5" s="21"/>
      <c r="AB5" s="21"/>
    </row>
    <row r="6" spans="2:28" ht="20.25" customHeight="1">
      <c r="P6" s="6" t="s">
        <v>3</v>
      </c>
      <c r="R6" s="6" t="s">
        <v>4</v>
      </c>
    </row>
    <row r="7" spans="2:28" ht="6" customHeight="1"/>
    <row r="8" spans="2:28" ht="25.5">
      <c r="B8" s="18"/>
      <c r="C8" s="19" t="s">
        <v>42</v>
      </c>
      <c r="D8" s="19"/>
      <c r="E8" s="19"/>
      <c r="F8" s="19"/>
      <c r="G8" s="19"/>
      <c r="H8" s="19"/>
      <c r="I8" s="19"/>
      <c r="J8" s="19"/>
      <c r="K8" s="19"/>
      <c r="L8" s="19"/>
      <c r="M8" s="19"/>
      <c r="N8" s="19"/>
      <c r="P8" s="18"/>
      <c r="Q8" s="19" t="s">
        <v>56</v>
      </c>
      <c r="R8" s="19"/>
      <c r="S8" s="19"/>
      <c r="T8" s="19"/>
      <c r="U8" s="19"/>
      <c r="V8" s="19"/>
      <c r="W8" s="19"/>
      <c r="X8" s="19"/>
      <c r="Y8" s="19"/>
      <c r="Z8" s="19"/>
      <c r="AA8" s="19"/>
      <c r="AB8" s="19"/>
    </row>
    <row r="9" spans="2:28">
      <c r="B9" s="18"/>
      <c r="C9" s="17" t="s">
        <v>57</v>
      </c>
      <c r="D9" s="17"/>
      <c r="E9" s="17"/>
      <c r="F9" s="17"/>
      <c r="G9" s="17"/>
      <c r="H9" s="17"/>
      <c r="I9" s="17"/>
      <c r="J9" s="17"/>
      <c r="K9" s="17"/>
      <c r="L9" s="17"/>
      <c r="M9" s="17"/>
      <c r="N9" s="17"/>
      <c r="P9" s="18"/>
      <c r="Q9" s="17" t="s">
        <v>58</v>
      </c>
      <c r="R9" s="17"/>
      <c r="S9" s="17"/>
      <c r="T9" s="17"/>
      <c r="U9" s="17"/>
      <c r="V9" s="17"/>
      <c r="W9" s="17"/>
      <c r="X9" s="17"/>
      <c r="Y9" s="17"/>
      <c r="Z9" s="17"/>
      <c r="AA9" s="17"/>
      <c r="AB9" s="17"/>
    </row>
    <row r="10" spans="2:28">
      <c r="B10" s="18"/>
      <c r="C10" s="17"/>
      <c r="D10" s="17"/>
      <c r="E10" s="17"/>
      <c r="F10" s="17"/>
      <c r="G10" s="17"/>
      <c r="H10" s="17"/>
      <c r="I10" s="17"/>
      <c r="J10" s="17"/>
      <c r="K10" s="17"/>
      <c r="L10" s="17"/>
      <c r="M10" s="17"/>
      <c r="N10" s="17"/>
      <c r="P10" s="18"/>
      <c r="Q10" s="17"/>
      <c r="R10" s="17"/>
      <c r="S10" s="17"/>
      <c r="T10" s="17"/>
      <c r="U10" s="17"/>
      <c r="V10" s="17"/>
      <c r="W10" s="17"/>
      <c r="X10" s="17"/>
      <c r="Y10" s="17"/>
      <c r="Z10" s="17"/>
      <c r="AA10" s="17"/>
      <c r="AB10" s="17"/>
    </row>
    <row r="11" spans="2:28">
      <c r="B11" s="18"/>
      <c r="C11" s="17"/>
      <c r="D11" s="17"/>
      <c r="E11" s="17"/>
      <c r="F11" s="17"/>
      <c r="G11" s="17"/>
      <c r="H11" s="17"/>
      <c r="I11" s="17"/>
      <c r="J11" s="17"/>
      <c r="K11" s="17"/>
      <c r="L11" s="17"/>
      <c r="M11" s="17"/>
      <c r="N11" s="17"/>
      <c r="P11" s="18"/>
      <c r="Q11" s="17"/>
      <c r="R11" s="17"/>
      <c r="S11" s="17"/>
      <c r="T11" s="17"/>
      <c r="U11" s="17"/>
      <c r="V11" s="17"/>
      <c r="W11" s="17"/>
      <c r="X11" s="17"/>
      <c r="Y11" s="17"/>
      <c r="Z11" s="17"/>
      <c r="AA11" s="17"/>
      <c r="AB11" s="17"/>
    </row>
    <row r="12" spans="2:28">
      <c r="B12" s="18"/>
      <c r="C12" s="17"/>
      <c r="D12" s="17"/>
      <c r="E12" s="17"/>
      <c r="F12" s="17"/>
      <c r="G12" s="17"/>
      <c r="H12" s="17"/>
      <c r="I12" s="17"/>
      <c r="J12" s="17"/>
      <c r="K12" s="17"/>
      <c r="L12" s="17"/>
      <c r="M12" s="17"/>
      <c r="N12" s="17"/>
      <c r="P12" s="18"/>
      <c r="Q12" s="17"/>
      <c r="R12" s="17"/>
      <c r="S12" s="17"/>
      <c r="T12" s="17"/>
      <c r="U12" s="17"/>
      <c r="V12" s="17"/>
      <c r="W12" s="17"/>
      <c r="X12" s="17"/>
      <c r="Y12" s="17"/>
      <c r="Z12" s="17"/>
      <c r="AA12" s="17"/>
      <c r="AB12" s="17"/>
    </row>
    <row r="13" spans="2:28">
      <c r="P13" s="5"/>
    </row>
    <row r="14" spans="2:28" ht="25.5">
      <c r="B14" s="18"/>
      <c r="C14" s="19" t="s">
        <v>46</v>
      </c>
      <c r="D14" s="19"/>
      <c r="E14" s="19"/>
      <c r="F14" s="19"/>
      <c r="G14" s="19"/>
      <c r="H14" s="19"/>
      <c r="I14" s="19"/>
      <c r="J14" s="19"/>
      <c r="K14" s="19"/>
      <c r="L14" s="19"/>
      <c r="M14" s="19"/>
      <c r="N14" s="19"/>
      <c r="P14" s="18"/>
      <c r="Q14" s="19" t="s">
        <v>59</v>
      </c>
      <c r="R14" s="19"/>
      <c r="S14" s="19"/>
      <c r="T14" s="19"/>
      <c r="U14" s="19"/>
      <c r="V14" s="19"/>
      <c r="W14" s="19"/>
      <c r="X14" s="19"/>
      <c r="Y14" s="19"/>
      <c r="Z14" s="19"/>
      <c r="AA14" s="19"/>
      <c r="AB14" s="19"/>
    </row>
    <row r="15" spans="2:28">
      <c r="B15" s="18"/>
      <c r="C15" s="17" t="s">
        <v>60</v>
      </c>
      <c r="D15" s="17"/>
      <c r="E15" s="17"/>
      <c r="F15" s="17"/>
      <c r="G15" s="17"/>
      <c r="H15" s="17"/>
      <c r="I15" s="17"/>
      <c r="J15" s="17"/>
      <c r="K15" s="17"/>
      <c r="L15" s="17"/>
      <c r="M15" s="17"/>
      <c r="N15" s="17"/>
      <c r="P15" s="18"/>
      <c r="Q15" s="17" t="s">
        <v>61</v>
      </c>
      <c r="R15" s="17"/>
      <c r="S15" s="17"/>
      <c r="T15" s="17"/>
      <c r="U15" s="17"/>
      <c r="V15" s="17"/>
      <c r="W15" s="17"/>
      <c r="X15" s="17"/>
      <c r="Y15" s="17"/>
      <c r="Z15" s="17"/>
      <c r="AA15" s="17"/>
      <c r="AB15" s="17"/>
    </row>
    <row r="16" spans="2:28">
      <c r="B16" s="18"/>
      <c r="C16" s="17"/>
      <c r="D16" s="17"/>
      <c r="E16" s="17"/>
      <c r="F16" s="17"/>
      <c r="G16" s="17"/>
      <c r="H16" s="17"/>
      <c r="I16" s="17"/>
      <c r="J16" s="17"/>
      <c r="K16" s="17"/>
      <c r="L16" s="17"/>
      <c r="M16" s="17"/>
      <c r="N16" s="17"/>
      <c r="P16" s="18"/>
      <c r="Q16" s="17"/>
      <c r="R16" s="17"/>
      <c r="S16" s="17"/>
      <c r="T16" s="17"/>
      <c r="U16" s="17"/>
      <c r="V16" s="17"/>
      <c r="W16" s="17"/>
      <c r="X16" s="17"/>
      <c r="Y16" s="17"/>
      <c r="Z16" s="17"/>
      <c r="AA16" s="17"/>
      <c r="AB16" s="17"/>
    </row>
    <row r="17" spans="2:28">
      <c r="B17" s="18"/>
      <c r="C17" s="17"/>
      <c r="D17" s="17"/>
      <c r="E17" s="17"/>
      <c r="F17" s="17"/>
      <c r="G17" s="17"/>
      <c r="H17" s="17"/>
      <c r="I17" s="17"/>
      <c r="J17" s="17"/>
      <c r="K17" s="17"/>
      <c r="L17" s="17"/>
      <c r="M17" s="17"/>
      <c r="N17" s="17"/>
      <c r="P17" s="18"/>
      <c r="Q17" s="17"/>
      <c r="R17" s="17"/>
      <c r="S17" s="17"/>
      <c r="T17" s="17"/>
      <c r="U17" s="17"/>
      <c r="V17" s="17"/>
      <c r="W17" s="17"/>
      <c r="X17" s="17"/>
      <c r="Y17" s="17"/>
      <c r="Z17" s="17"/>
      <c r="AA17" s="17"/>
      <c r="AB17" s="17"/>
    </row>
    <row r="18" spans="2:28">
      <c r="B18" s="18"/>
      <c r="C18" s="17"/>
      <c r="D18" s="17"/>
      <c r="E18" s="17"/>
      <c r="F18" s="17"/>
      <c r="G18" s="17"/>
      <c r="H18" s="17"/>
      <c r="I18" s="17"/>
      <c r="J18" s="17"/>
      <c r="K18" s="17"/>
      <c r="L18" s="17"/>
      <c r="M18" s="17"/>
      <c r="N18" s="17"/>
      <c r="P18" s="18"/>
      <c r="Q18" s="17"/>
      <c r="R18" s="17"/>
      <c r="S18" s="17"/>
      <c r="T18" s="17"/>
      <c r="U18" s="17"/>
      <c r="V18" s="17"/>
      <c r="W18" s="17"/>
      <c r="X18" s="17"/>
      <c r="Y18" s="17"/>
      <c r="Z18" s="17"/>
      <c r="AA18" s="17"/>
      <c r="AB18" s="17"/>
    </row>
    <row r="20" spans="2:28" ht="25.5">
      <c r="B20" s="18"/>
      <c r="C20" s="19" t="s">
        <v>50</v>
      </c>
      <c r="D20" s="19"/>
      <c r="E20" s="19"/>
      <c r="F20" s="19"/>
      <c r="G20" s="19"/>
      <c r="H20" s="19"/>
      <c r="I20" s="19"/>
      <c r="J20" s="19"/>
      <c r="K20" s="19"/>
      <c r="L20" s="19"/>
      <c r="M20" s="19"/>
      <c r="N20" s="19"/>
      <c r="P20" s="18"/>
      <c r="Q20" s="19" t="s">
        <v>51</v>
      </c>
      <c r="R20" s="19"/>
      <c r="S20" s="19"/>
      <c r="T20" s="19"/>
      <c r="U20" s="19"/>
      <c r="V20" s="19"/>
      <c r="W20" s="19"/>
      <c r="X20" s="19"/>
      <c r="Y20" s="19"/>
      <c r="Z20" s="19"/>
      <c r="AA20" s="19"/>
      <c r="AB20" s="19"/>
    </row>
    <row r="21" spans="2:28">
      <c r="B21" s="18"/>
      <c r="C21" s="17" t="s">
        <v>62</v>
      </c>
      <c r="D21" s="17"/>
      <c r="E21" s="17"/>
      <c r="F21" s="17"/>
      <c r="G21" s="17"/>
      <c r="H21" s="17"/>
      <c r="I21" s="17"/>
      <c r="J21" s="17"/>
      <c r="K21" s="17"/>
      <c r="L21" s="17"/>
      <c r="M21" s="17"/>
      <c r="N21" s="17"/>
      <c r="P21" s="18"/>
      <c r="Q21" s="17" t="s">
        <v>63</v>
      </c>
      <c r="R21" s="17"/>
      <c r="S21" s="17"/>
      <c r="T21" s="17"/>
      <c r="U21" s="17"/>
      <c r="V21" s="17"/>
      <c r="W21" s="17"/>
      <c r="X21" s="17"/>
      <c r="Y21" s="17"/>
      <c r="Z21" s="17"/>
      <c r="AA21" s="17"/>
      <c r="AB21" s="17"/>
    </row>
    <row r="22" spans="2:28">
      <c r="B22" s="18"/>
      <c r="C22" s="17"/>
      <c r="D22" s="17"/>
      <c r="E22" s="17"/>
      <c r="F22" s="17"/>
      <c r="G22" s="17"/>
      <c r="H22" s="17"/>
      <c r="I22" s="17"/>
      <c r="J22" s="17"/>
      <c r="K22" s="17"/>
      <c r="L22" s="17"/>
      <c r="M22" s="17"/>
      <c r="N22" s="17"/>
      <c r="P22" s="18"/>
      <c r="Q22" s="17"/>
      <c r="R22" s="17"/>
      <c r="S22" s="17"/>
      <c r="T22" s="17"/>
      <c r="U22" s="17"/>
      <c r="V22" s="17"/>
      <c r="W22" s="17"/>
      <c r="X22" s="17"/>
      <c r="Y22" s="17"/>
      <c r="Z22" s="17"/>
      <c r="AA22" s="17"/>
      <c r="AB22" s="17"/>
    </row>
    <row r="23" spans="2:28">
      <c r="B23" s="18"/>
      <c r="C23" s="17"/>
      <c r="D23" s="17"/>
      <c r="E23" s="17"/>
      <c r="F23" s="17"/>
      <c r="G23" s="17"/>
      <c r="H23" s="17"/>
      <c r="I23" s="17"/>
      <c r="J23" s="17"/>
      <c r="K23" s="17"/>
      <c r="L23" s="17"/>
      <c r="M23" s="17"/>
      <c r="N23" s="17"/>
      <c r="P23" s="18"/>
      <c r="Q23" s="17"/>
      <c r="R23" s="17"/>
      <c r="S23" s="17"/>
      <c r="T23" s="17"/>
      <c r="U23" s="17"/>
      <c r="V23" s="17"/>
      <c r="W23" s="17"/>
      <c r="X23" s="17"/>
      <c r="Y23" s="17"/>
      <c r="Z23" s="17"/>
      <c r="AA23" s="17"/>
      <c r="AB23" s="17"/>
    </row>
    <row r="24" spans="2:28">
      <c r="B24" s="18"/>
      <c r="C24" s="17"/>
      <c r="D24" s="17"/>
      <c r="E24" s="17"/>
      <c r="F24" s="17"/>
      <c r="G24" s="17"/>
      <c r="H24" s="17"/>
      <c r="I24" s="17"/>
      <c r="J24" s="17"/>
      <c r="K24" s="17"/>
      <c r="L24" s="17"/>
      <c r="M24" s="17"/>
      <c r="N24" s="17"/>
      <c r="P24" s="18"/>
      <c r="Q24" s="17"/>
      <c r="R24" s="17"/>
      <c r="S24" s="17"/>
      <c r="T24" s="17"/>
      <c r="U24" s="17"/>
      <c r="V24" s="17"/>
      <c r="W24" s="17"/>
      <c r="X24" s="17"/>
      <c r="Y24" s="17"/>
      <c r="Z24" s="17"/>
      <c r="AA24" s="17"/>
      <c r="AB24" s="17"/>
    </row>
    <row r="26" spans="2:28" ht="25.5">
      <c r="B26" s="18"/>
      <c r="C26" s="19" t="s">
        <v>64</v>
      </c>
      <c r="D26" s="19"/>
      <c r="E26" s="19"/>
      <c r="F26" s="19"/>
      <c r="G26" s="19"/>
      <c r="H26" s="19"/>
      <c r="I26" s="19"/>
      <c r="J26" s="19"/>
      <c r="K26" s="19"/>
      <c r="L26" s="19"/>
      <c r="M26" s="19"/>
      <c r="N26" s="19"/>
      <c r="P26" s="18"/>
      <c r="Q26" s="19" t="s">
        <v>65</v>
      </c>
      <c r="R26" s="19"/>
      <c r="S26" s="19"/>
      <c r="T26" s="19"/>
      <c r="U26" s="19"/>
      <c r="V26" s="19"/>
      <c r="W26" s="19"/>
      <c r="X26" s="19"/>
      <c r="Y26" s="19"/>
      <c r="Z26" s="19"/>
      <c r="AA26" s="19"/>
      <c r="AB26" s="19"/>
    </row>
    <row r="27" spans="2:28">
      <c r="B27" s="18"/>
      <c r="C27" s="17" t="s">
        <v>66</v>
      </c>
      <c r="D27" s="17"/>
      <c r="E27" s="17"/>
      <c r="F27" s="17"/>
      <c r="G27" s="17"/>
      <c r="H27" s="17"/>
      <c r="I27" s="17"/>
      <c r="J27" s="17"/>
      <c r="K27" s="17"/>
      <c r="L27" s="17"/>
      <c r="M27" s="17"/>
      <c r="N27" s="17"/>
      <c r="P27" s="18"/>
      <c r="Q27" s="17" t="s">
        <v>67</v>
      </c>
      <c r="R27" s="17"/>
      <c r="S27" s="17"/>
      <c r="T27" s="17"/>
      <c r="U27" s="17"/>
      <c r="V27" s="17"/>
      <c r="W27" s="17"/>
      <c r="X27" s="17"/>
      <c r="Y27" s="17"/>
      <c r="Z27" s="17"/>
      <c r="AA27" s="17"/>
      <c r="AB27" s="17"/>
    </row>
    <row r="28" spans="2:28">
      <c r="B28" s="18"/>
      <c r="C28" s="17"/>
      <c r="D28" s="17"/>
      <c r="E28" s="17"/>
      <c r="F28" s="17"/>
      <c r="G28" s="17"/>
      <c r="H28" s="17"/>
      <c r="I28" s="17"/>
      <c r="J28" s="17"/>
      <c r="K28" s="17"/>
      <c r="L28" s="17"/>
      <c r="M28" s="17"/>
      <c r="N28" s="17"/>
      <c r="P28" s="18"/>
      <c r="Q28" s="17"/>
      <c r="R28" s="17"/>
      <c r="S28" s="17"/>
      <c r="T28" s="17"/>
      <c r="U28" s="17"/>
      <c r="V28" s="17"/>
      <c r="W28" s="17"/>
      <c r="X28" s="17"/>
      <c r="Y28" s="17"/>
      <c r="Z28" s="17"/>
      <c r="AA28" s="17"/>
      <c r="AB28" s="17"/>
    </row>
    <row r="29" spans="2:28">
      <c r="B29" s="18"/>
      <c r="C29" s="17"/>
      <c r="D29" s="17"/>
      <c r="E29" s="17"/>
      <c r="F29" s="17"/>
      <c r="G29" s="17"/>
      <c r="H29" s="17"/>
      <c r="I29" s="17"/>
      <c r="J29" s="17"/>
      <c r="K29" s="17"/>
      <c r="L29" s="17"/>
      <c r="M29" s="17"/>
      <c r="N29" s="17"/>
      <c r="P29" s="18"/>
      <c r="Q29" s="17"/>
      <c r="R29" s="17"/>
      <c r="S29" s="17"/>
      <c r="T29" s="17"/>
      <c r="U29" s="17"/>
      <c r="V29" s="17"/>
      <c r="W29" s="17"/>
      <c r="X29" s="17"/>
      <c r="Y29" s="17"/>
      <c r="Z29" s="17"/>
      <c r="AA29" s="17"/>
      <c r="AB29" s="17"/>
    </row>
    <row r="30" spans="2:28">
      <c r="B30" s="18"/>
      <c r="C30" s="17"/>
      <c r="D30" s="17"/>
      <c r="E30" s="17"/>
      <c r="F30" s="17"/>
      <c r="G30" s="17"/>
      <c r="H30" s="17"/>
      <c r="I30" s="17"/>
      <c r="J30" s="17"/>
      <c r="K30" s="17"/>
      <c r="L30" s="17"/>
      <c r="M30" s="17"/>
      <c r="N30" s="17"/>
      <c r="P30" s="18"/>
      <c r="Q30" s="17"/>
      <c r="R30" s="17"/>
      <c r="S30" s="17"/>
      <c r="T30" s="17"/>
      <c r="U30" s="17"/>
      <c r="V30" s="17"/>
      <c r="W30" s="17"/>
      <c r="X30" s="17"/>
      <c r="Y30" s="17"/>
      <c r="Z30" s="17"/>
      <c r="AA30" s="17"/>
      <c r="AB30" s="17"/>
    </row>
    <row r="35" spans="4:4">
      <c r="D35"/>
    </row>
  </sheetData>
  <mergeCells count="27">
    <mergeCell ref="Q26:AB26"/>
    <mergeCell ref="Q27:AB30"/>
    <mergeCell ref="B26:B30"/>
    <mergeCell ref="C27:N30"/>
    <mergeCell ref="Q8:AB8"/>
    <mergeCell ref="Q14:AB14"/>
    <mergeCell ref="Q20:AB20"/>
    <mergeCell ref="C26:N26"/>
    <mergeCell ref="C20:N20"/>
    <mergeCell ref="C14:N14"/>
    <mergeCell ref="C8:N8"/>
    <mergeCell ref="P26:P30"/>
    <mergeCell ref="B14:B18"/>
    <mergeCell ref="P14:P18"/>
    <mergeCell ref="C15:N18"/>
    <mergeCell ref="Q15:AB18"/>
    <mergeCell ref="B20:B24"/>
    <mergeCell ref="P20:P24"/>
    <mergeCell ref="C21:N24"/>
    <mergeCell ref="Q21:AB24"/>
    <mergeCell ref="B2:AB2"/>
    <mergeCell ref="B5:N5"/>
    <mergeCell ref="P5:AB5"/>
    <mergeCell ref="B8:B12"/>
    <mergeCell ref="P8:P12"/>
    <mergeCell ref="C9:N12"/>
    <mergeCell ref="Q9:AB12"/>
  </mergeCells>
  <hyperlinks>
    <hyperlink ref="P6" r:id="rId1" xr:uid="{64E62AB1-3C3A-4022-8E8F-C08C85AB3FEC}"/>
    <hyperlink ref="R6" location="'PBI Governance'!A1" display="Governance Guide" xr:uid="{22C659BB-ABF9-4D03-BB2B-E94212EABA34}"/>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B02CD-401B-42DA-B117-C6C541A5807B}">
  <dimension ref="B2:AB18"/>
  <sheetViews>
    <sheetView showGridLines="0" showRowColHeaders="0" topLeftCell="A8" workbookViewId="0">
      <selection activeCell="R6" sqref="R6"/>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54</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68</v>
      </c>
      <c r="C5" s="21"/>
      <c r="D5" s="21"/>
      <c r="E5" s="21"/>
      <c r="F5" s="21"/>
      <c r="G5" s="21"/>
      <c r="H5" s="21"/>
      <c r="I5" s="21"/>
      <c r="J5" s="21"/>
      <c r="K5" s="21"/>
      <c r="L5" s="21"/>
      <c r="M5" s="21"/>
      <c r="N5" s="21"/>
      <c r="P5" s="21" t="s">
        <v>2</v>
      </c>
      <c r="Q5" s="21"/>
      <c r="R5" s="21"/>
      <c r="S5" s="21"/>
      <c r="T5" s="21"/>
      <c r="U5" s="21"/>
      <c r="V5" s="21"/>
      <c r="W5" s="21"/>
      <c r="X5" s="21"/>
      <c r="Y5" s="21"/>
      <c r="Z5" s="21"/>
      <c r="AA5" s="21"/>
      <c r="AB5" s="21"/>
    </row>
    <row r="6" spans="2:28" ht="20.25" customHeight="1">
      <c r="P6" s="6" t="s">
        <v>3</v>
      </c>
      <c r="R6" s="6" t="s">
        <v>4</v>
      </c>
    </row>
    <row r="7" spans="2:28" ht="6" customHeight="1"/>
    <row r="8" spans="2:28" ht="25.5">
      <c r="P8" s="18"/>
      <c r="Q8" s="19" t="s">
        <v>43</v>
      </c>
      <c r="R8" s="19"/>
      <c r="S8" s="19"/>
      <c r="T8" s="19"/>
      <c r="U8" s="19"/>
      <c r="V8" s="19"/>
      <c r="W8" s="19"/>
      <c r="X8" s="19"/>
      <c r="Y8" s="19"/>
      <c r="Z8" s="19"/>
      <c r="AA8" s="19"/>
      <c r="AB8" s="19"/>
    </row>
    <row r="9" spans="2:28">
      <c r="P9" s="18"/>
      <c r="Q9" s="17" t="s">
        <v>69</v>
      </c>
      <c r="R9" s="17"/>
      <c r="S9" s="17"/>
      <c r="T9" s="17"/>
      <c r="U9" s="17"/>
      <c r="V9" s="17"/>
      <c r="W9" s="17"/>
      <c r="X9" s="17"/>
      <c r="Y9" s="17"/>
      <c r="Z9" s="17"/>
      <c r="AA9" s="17"/>
      <c r="AB9" s="17"/>
    </row>
    <row r="10" spans="2:28">
      <c r="P10" s="18"/>
      <c r="Q10" s="17"/>
      <c r="R10" s="17"/>
      <c r="S10" s="17"/>
      <c r="T10" s="17"/>
      <c r="U10" s="17"/>
      <c r="V10" s="17"/>
      <c r="W10" s="17"/>
      <c r="X10" s="17"/>
      <c r="Y10" s="17"/>
      <c r="Z10" s="17"/>
      <c r="AA10" s="17"/>
      <c r="AB10" s="17"/>
    </row>
    <row r="11" spans="2:28">
      <c r="P11" s="18"/>
      <c r="Q11" s="17"/>
      <c r="R11" s="17"/>
      <c r="S11" s="17"/>
      <c r="T11" s="17"/>
      <c r="U11" s="17"/>
      <c r="V11" s="17"/>
      <c r="W11" s="17"/>
      <c r="X11" s="17"/>
      <c r="Y11" s="17"/>
      <c r="Z11" s="17"/>
      <c r="AA11" s="17"/>
      <c r="AB11" s="17"/>
    </row>
    <row r="12" spans="2:28">
      <c r="P12" s="18"/>
      <c r="Q12" s="17"/>
      <c r="R12" s="17"/>
      <c r="S12" s="17"/>
      <c r="T12" s="17"/>
      <c r="U12" s="17"/>
      <c r="V12" s="17"/>
      <c r="W12" s="17"/>
      <c r="X12" s="17"/>
      <c r="Y12" s="17"/>
      <c r="Z12" s="17"/>
      <c r="AA12" s="17"/>
      <c r="AB12" s="17"/>
    </row>
    <row r="13" spans="2:28">
      <c r="P13" s="5"/>
    </row>
    <row r="14" spans="2:28" ht="25.5">
      <c r="P14" s="18"/>
      <c r="Q14" s="19" t="s">
        <v>70</v>
      </c>
      <c r="R14" s="19"/>
      <c r="S14" s="19"/>
      <c r="T14" s="19"/>
      <c r="U14" s="19"/>
      <c r="V14" s="19"/>
      <c r="W14" s="19"/>
      <c r="X14" s="19"/>
      <c r="Y14" s="19"/>
      <c r="Z14" s="19"/>
      <c r="AA14" s="19"/>
      <c r="AB14" s="19"/>
    </row>
    <row r="15" spans="2:28">
      <c r="P15" s="18"/>
      <c r="Q15" s="17" t="s">
        <v>71</v>
      </c>
      <c r="R15" s="17"/>
      <c r="S15" s="17"/>
      <c r="T15" s="17"/>
      <c r="U15" s="17"/>
      <c r="V15" s="17"/>
      <c r="W15" s="17"/>
      <c r="X15" s="17"/>
      <c r="Y15" s="17"/>
      <c r="Z15" s="17"/>
      <c r="AA15" s="17"/>
      <c r="AB15" s="17"/>
    </row>
    <row r="16" spans="2:28">
      <c r="P16" s="18"/>
      <c r="Q16" s="17"/>
      <c r="R16" s="17"/>
      <c r="S16" s="17"/>
      <c r="T16" s="17"/>
      <c r="U16" s="17"/>
      <c r="V16" s="17"/>
      <c r="W16" s="17"/>
      <c r="X16" s="17"/>
      <c r="Y16" s="17"/>
      <c r="Z16" s="17"/>
      <c r="AA16" s="17"/>
      <c r="AB16" s="17"/>
    </row>
    <row r="17" spans="16:28">
      <c r="P17" s="18"/>
      <c r="Q17" s="17"/>
      <c r="R17" s="17"/>
      <c r="S17" s="17"/>
      <c r="T17" s="17"/>
      <c r="U17" s="17"/>
      <c r="V17" s="17"/>
      <c r="W17" s="17"/>
      <c r="X17" s="17"/>
      <c r="Y17" s="17"/>
      <c r="Z17" s="17"/>
      <c r="AA17" s="17"/>
      <c r="AB17" s="17"/>
    </row>
    <row r="18" spans="16:28">
      <c r="P18" s="18"/>
      <c r="Q18" s="17"/>
      <c r="R18" s="17"/>
      <c r="S18" s="17"/>
      <c r="T18" s="17"/>
      <c r="U18" s="17"/>
      <c r="V18" s="17"/>
      <c r="W18" s="17"/>
      <c r="X18" s="17"/>
      <c r="Y18" s="17"/>
      <c r="Z18" s="17"/>
      <c r="AA18" s="17"/>
      <c r="AB18" s="17"/>
    </row>
  </sheetData>
  <mergeCells count="9">
    <mergeCell ref="P14:P18"/>
    <mergeCell ref="Q14:AB14"/>
    <mergeCell ref="Q15:AB18"/>
    <mergeCell ref="B2:AB2"/>
    <mergeCell ref="B5:N5"/>
    <mergeCell ref="P5:AB5"/>
    <mergeCell ref="P8:P12"/>
    <mergeCell ref="Q8:AB8"/>
    <mergeCell ref="Q9:AB12"/>
  </mergeCells>
  <hyperlinks>
    <hyperlink ref="P6" r:id="rId1" xr:uid="{69EBA2EC-16B0-49A8-BFB4-76EB739AF93F}"/>
    <hyperlink ref="R6" location="'PBI Governance'!A1" display="Governance Guide" xr:uid="{E7AB449F-3F92-4371-A37D-B0E0032E42F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55A5-CE2A-4118-A762-334E3C940858}">
  <dimension ref="B2:AB33"/>
  <sheetViews>
    <sheetView showGridLines="0" showRowColHeaders="0" workbookViewId="0">
      <selection activeCell="P32" sqref="P32"/>
    </sheetView>
  </sheetViews>
  <sheetFormatPr defaultRowHeight="16.5"/>
  <cols>
    <col min="1" max="1" width="3" style="1" customWidth="1"/>
    <col min="2" max="2" width="15.140625" style="1" customWidth="1"/>
    <col min="3" max="3" width="12.5703125" style="1" customWidth="1"/>
    <col min="4" max="13" width="9.140625" style="1"/>
    <col min="14" max="14" width="18.5703125" style="1" customWidth="1"/>
    <col min="15" max="15" width="4.7109375" style="1" customWidth="1"/>
    <col min="16" max="16" width="15.140625" style="1" customWidth="1"/>
    <col min="17" max="16384" width="9.140625" style="1"/>
  </cols>
  <sheetData>
    <row r="2" spans="2:28" ht="49.5">
      <c r="B2" s="20" t="s">
        <v>72</v>
      </c>
      <c r="C2" s="20"/>
      <c r="D2" s="20"/>
      <c r="E2" s="20"/>
      <c r="F2" s="20"/>
      <c r="G2" s="20"/>
      <c r="H2" s="20"/>
      <c r="I2" s="20"/>
      <c r="J2" s="20"/>
      <c r="K2" s="20"/>
      <c r="L2" s="20"/>
      <c r="M2" s="20"/>
      <c r="N2" s="20"/>
      <c r="O2" s="20"/>
      <c r="P2" s="20"/>
      <c r="Q2" s="20"/>
      <c r="R2" s="20"/>
      <c r="S2" s="20"/>
      <c r="T2" s="20"/>
      <c r="U2" s="20"/>
      <c r="V2" s="20"/>
      <c r="W2" s="20"/>
      <c r="X2" s="20"/>
      <c r="Y2" s="20"/>
      <c r="Z2" s="20"/>
      <c r="AA2" s="20"/>
      <c r="AB2" s="20"/>
    </row>
    <row r="3" spans="2:28" ht="7.5" customHeight="1"/>
    <row r="4" spans="2:28" ht="6" customHeight="1"/>
    <row r="5" spans="2:28" ht="36.75">
      <c r="B5" s="21" t="s">
        <v>73</v>
      </c>
      <c r="C5" s="21"/>
      <c r="D5" s="21"/>
      <c r="E5" s="21"/>
      <c r="F5" s="21"/>
      <c r="G5" s="21"/>
      <c r="H5" s="21"/>
      <c r="I5" s="21"/>
      <c r="J5" s="21"/>
      <c r="K5" s="21"/>
      <c r="L5" s="21"/>
      <c r="M5" s="21"/>
      <c r="N5" s="21"/>
      <c r="P5" s="21" t="s">
        <v>2</v>
      </c>
      <c r="Q5" s="21"/>
      <c r="R5" s="21"/>
      <c r="S5" s="21"/>
      <c r="T5" s="21"/>
      <c r="U5" s="21"/>
      <c r="V5" s="21"/>
      <c r="W5" s="21"/>
      <c r="X5" s="21"/>
      <c r="Y5" s="21"/>
      <c r="Z5" s="21"/>
      <c r="AA5" s="21"/>
      <c r="AB5" s="21"/>
    </row>
    <row r="6" spans="2:28" ht="20.25" customHeight="1">
      <c r="P6" s="6" t="s">
        <v>3</v>
      </c>
      <c r="R6" s="6" t="s">
        <v>4</v>
      </c>
    </row>
    <row r="7" spans="2:28" ht="6" customHeight="1"/>
    <row r="8" spans="2:28" ht="25.5">
      <c r="B8" s="18"/>
      <c r="C8" s="19" t="s">
        <v>42</v>
      </c>
      <c r="D8" s="19"/>
      <c r="E8" s="19"/>
      <c r="F8" s="19"/>
      <c r="G8" s="19"/>
      <c r="H8" s="19"/>
      <c r="I8" s="19"/>
      <c r="J8" s="19"/>
      <c r="K8" s="19"/>
      <c r="L8" s="19"/>
      <c r="M8" s="19"/>
      <c r="N8" s="19"/>
      <c r="P8" s="18"/>
      <c r="Q8" s="19" t="s">
        <v>74</v>
      </c>
      <c r="R8" s="19"/>
      <c r="S8" s="19"/>
      <c r="T8" s="19"/>
      <c r="U8" s="19"/>
      <c r="V8" s="19"/>
      <c r="W8" s="19"/>
      <c r="X8" s="19"/>
      <c r="Y8" s="19"/>
      <c r="Z8" s="19"/>
      <c r="AA8" s="19"/>
      <c r="AB8" s="19"/>
    </row>
    <row r="9" spans="2:28">
      <c r="B9" s="18"/>
      <c r="C9" s="17" t="s">
        <v>75</v>
      </c>
      <c r="D9" s="17"/>
      <c r="E9" s="17"/>
      <c r="F9" s="17"/>
      <c r="G9" s="17"/>
      <c r="H9" s="17"/>
      <c r="I9" s="17"/>
      <c r="J9" s="17"/>
      <c r="K9" s="17"/>
      <c r="L9" s="17"/>
      <c r="M9" s="17"/>
      <c r="N9" s="17"/>
      <c r="P9" s="18"/>
      <c r="Q9" s="17" t="s">
        <v>76</v>
      </c>
      <c r="R9" s="17"/>
      <c r="S9" s="17"/>
      <c r="T9" s="17"/>
      <c r="U9" s="17"/>
      <c r="V9" s="17"/>
      <c r="W9" s="17"/>
      <c r="X9" s="17"/>
      <c r="Y9" s="17"/>
      <c r="Z9" s="17"/>
      <c r="AA9" s="17"/>
      <c r="AB9" s="17"/>
    </row>
    <row r="10" spans="2:28">
      <c r="B10" s="18"/>
      <c r="C10" s="17"/>
      <c r="D10" s="17"/>
      <c r="E10" s="17"/>
      <c r="F10" s="17"/>
      <c r="G10" s="17"/>
      <c r="H10" s="17"/>
      <c r="I10" s="17"/>
      <c r="J10" s="17"/>
      <c r="K10" s="17"/>
      <c r="L10" s="17"/>
      <c r="M10" s="17"/>
      <c r="N10" s="17"/>
      <c r="P10" s="18"/>
      <c r="Q10" s="17"/>
      <c r="R10" s="17"/>
      <c r="S10" s="17"/>
      <c r="T10" s="17"/>
      <c r="U10" s="17"/>
      <c r="V10" s="17"/>
      <c r="W10" s="17"/>
      <c r="X10" s="17"/>
      <c r="Y10" s="17"/>
      <c r="Z10" s="17"/>
      <c r="AA10" s="17"/>
      <c r="AB10" s="17"/>
    </row>
    <row r="11" spans="2:28">
      <c r="B11" s="18"/>
      <c r="C11" s="17"/>
      <c r="D11" s="17"/>
      <c r="E11" s="17"/>
      <c r="F11" s="17"/>
      <c r="G11" s="17"/>
      <c r="H11" s="17"/>
      <c r="I11" s="17"/>
      <c r="J11" s="17"/>
      <c r="K11" s="17"/>
      <c r="L11" s="17"/>
      <c r="M11" s="17"/>
      <c r="N11" s="17"/>
      <c r="P11" s="18"/>
      <c r="Q11" s="17"/>
      <c r="R11" s="17"/>
      <c r="S11" s="17"/>
      <c r="T11" s="17"/>
      <c r="U11" s="17"/>
      <c r="V11" s="17"/>
      <c r="W11" s="17"/>
      <c r="X11" s="17"/>
      <c r="Y11" s="17"/>
      <c r="Z11" s="17"/>
      <c r="AA11" s="17"/>
      <c r="AB11" s="17"/>
    </row>
    <row r="12" spans="2:28">
      <c r="B12" s="18"/>
      <c r="C12" s="17"/>
      <c r="D12" s="17"/>
      <c r="E12" s="17"/>
      <c r="F12" s="17"/>
      <c r="G12" s="17"/>
      <c r="H12" s="17"/>
      <c r="I12" s="17"/>
      <c r="J12" s="17"/>
      <c r="K12" s="17"/>
      <c r="L12" s="17"/>
      <c r="M12" s="17"/>
      <c r="N12" s="17"/>
      <c r="P12" s="18"/>
      <c r="Q12" s="17"/>
      <c r="R12" s="17"/>
      <c r="S12" s="17"/>
      <c r="T12" s="17"/>
      <c r="U12" s="17"/>
      <c r="V12" s="17"/>
      <c r="W12" s="17"/>
      <c r="X12" s="17"/>
      <c r="Y12" s="17"/>
      <c r="Z12" s="17"/>
      <c r="AA12" s="17"/>
      <c r="AB12" s="17"/>
    </row>
    <row r="13" spans="2:28">
      <c r="P13" s="5"/>
    </row>
    <row r="14" spans="2:28" ht="25.5">
      <c r="B14" s="18"/>
      <c r="C14" s="19" t="s">
        <v>77</v>
      </c>
      <c r="D14" s="19"/>
      <c r="E14" s="19"/>
      <c r="F14" s="19"/>
      <c r="G14" s="19"/>
      <c r="H14" s="19"/>
      <c r="I14" s="19"/>
      <c r="J14" s="19"/>
      <c r="K14" s="19"/>
      <c r="L14" s="19"/>
      <c r="M14" s="19"/>
      <c r="N14" s="19"/>
      <c r="P14" s="18"/>
      <c r="Q14" s="19" t="s">
        <v>43</v>
      </c>
      <c r="R14" s="19"/>
      <c r="S14" s="19"/>
      <c r="T14" s="19"/>
      <c r="U14" s="19"/>
      <c r="V14" s="19"/>
      <c r="W14" s="19"/>
      <c r="X14" s="19"/>
      <c r="Y14" s="19"/>
      <c r="Z14" s="19"/>
      <c r="AA14" s="19"/>
      <c r="AB14" s="19"/>
    </row>
    <row r="15" spans="2:28">
      <c r="B15" s="18"/>
      <c r="C15" s="17" t="s">
        <v>78</v>
      </c>
      <c r="D15" s="17"/>
      <c r="E15" s="17"/>
      <c r="F15" s="17"/>
      <c r="G15" s="17"/>
      <c r="H15" s="17"/>
      <c r="I15" s="17"/>
      <c r="J15" s="17"/>
      <c r="K15" s="17"/>
      <c r="L15" s="17"/>
      <c r="M15" s="17"/>
      <c r="N15" s="17"/>
      <c r="P15" s="18"/>
      <c r="Q15" s="17" t="s">
        <v>79</v>
      </c>
      <c r="R15" s="17"/>
      <c r="S15" s="17"/>
      <c r="T15" s="17"/>
      <c r="U15" s="17"/>
      <c r="V15" s="17"/>
      <c r="W15" s="17"/>
      <c r="X15" s="17"/>
      <c r="Y15" s="17"/>
      <c r="Z15" s="17"/>
      <c r="AA15" s="17"/>
      <c r="AB15" s="17"/>
    </row>
    <row r="16" spans="2:28">
      <c r="B16" s="18"/>
      <c r="C16" s="17"/>
      <c r="D16" s="17"/>
      <c r="E16" s="17"/>
      <c r="F16" s="17"/>
      <c r="G16" s="17"/>
      <c r="H16" s="17"/>
      <c r="I16" s="17"/>
      <c r="J16" s="17"/>
      <c r="K16" s="17"/>
      <c r="L16" s="17"/>
      <c r="M16" s="17"/>
      <c r="N16" s="17"/>
      <c r="P16" s="18"/>
      <c r="Q16" s="17"/>
      <c r="R16" s="17"/>
      <c r="S16" s="17"/>
      <c r="T16" s="17"/>
      <c r="U16" s="17"/>
      <c r="V16" s="17"/>
      <c r="W16" s="17"/>
      <c r="X16" s="17"/>
      <c r="Y16" s="17"/>
      <c r="Z16" s="17"/>
      <c r="AA16" s="17"/>
      <c r="AB16" s="17"/>
    </row>
    <row r="17" spans="2:28">
      <c r="B17" s="18"/>
      <c r="C17" s="17"/>
      <c r="D17" s="17"/>
      <c r="E17" s="17"/>
      <c r="F17" s="17"/>
      <c r="G17" s="17"/>
      <c r="H17" s="17"/>
      <c r="I17" s="17"/>
      <c r="J17" s="17"/>
      <c r="K17" s="17"/>
      <c r="L17" s="17"/>
      <c r="M17" s="17"/>
      <c r="N17" s="17"/>
      <c r="P17" s="18"/>
      <c r="Q17" s="17"/>
      <c r="R17" s="17"/>
      <c r="S17" s="17"/>
      <c r="T17" s="17"/>
      <c r="U17" s="17"/>
      <c r="V17" s="17"/>
      <c r="W17" s="17"/>
      <c r="X17" s="17"/>
      <c r="Y17" s="17"/>
      <c r="Z17" s="17"/>
      <c r="AA17" s="17"/>
      <c r="AB17" s="17"/>
    </row>
    <row r="18" spans="2:28">
      <c r="B18" s="18"/>
      <c r="C18" s="17"/>
      <c r="D18" s="17"/>
      <c r="E18" s="17"/>
      <c r="F18" s="17"/>
      <c r="G18" s="17"/>
      <c r="H18" s="17"/>
      <c r="I18" s="17"/>
      <c r="J18" s="17"/>
      <c r="K18" s="17"/>
      <c r="L18" s="17"/>
      <c r="M18" s="17"/>
      <c r="N18" s="17"/>
      <c r="P18" s="18"/>
      <c r="Q18" s="17"/>
      <c r="R18" s="17"/>
      <c r="S18" s="17"/>
      <c r="T18" s="17"/>
      <c r="U18" s="17"/>
      <c r="V18" s="17"/>
      <c r="W18" s="17"/>
      <c r="X18" s="17"/>
      <c r="Y18" s="17"/>
      <c r="Z18" s="17"/>
      <c r="AA18" s="17"/>
      <c r="AB18" s="17"/>
    </row>
    <row r="20" spans="2:28" ht="25.5">
      <c r="B20" s="18"/>
      <c r="C20" s="19" t="s">
        <v>50</v>
      </c>
      <c r="D20" s="19"/>
      <c r="E20" s="19"/>
      <c r="F20" s="19"/>
      <c r="G20" s="19"/>
      <c r="H20" s="19"/>
      <c r="I20" s="19"/>
      <c r="J20" s="19"/>
      <c r="K20" s="19"/>
      <c r="L20" s="19"/>
      <c r="M20" s="19"/>
      <c r="N20" s="19"/>
    </row>
    <row r="21" spans="2:28">
      <c r="B21" s="18"/>
      <c r="C21" s="17" t="s">
        <v>80</v>
      </c>
      <c r="D21" s="17"/>
      <c r="E21" s="17"/>
      <c r="F21" s="17"/>
      <c r="G21" s="17"/>
      <c r="H21" s="17"/>
      <c r="I21" s="17"/>
      <c r="J21" s="17"/>
      <c r="K21" s="17"/>
      <c r="L21" s="17"/>
      <c r="M21" s="17"/>
      <c r="N21" s="17"/>
    </row>
    <row r="22" spans="2:28">
      <c r="B22" s="18"/>
      <c r="C22" s="17"/>
      <c r="D22" s="17"/>
      <c r="E22" s="17"/>
      <c r="F22" s="17"/>
      <c r="G22" s="17"/>
      <c r="H22" s="17"/>
      <c r="I22" s="17"/>
      <c r="J22" s="17"/>
      <c r="K22" s="17"/>
      <c r="L22" s="17"/>
      <c r="M22" s="17"/>
      <c r="N22" s="17"/>
    </row>
    <row r="23" spans="2:28">
      <c r="B23" s="18"/>
      <c r="C23" s="17"/>
      <c r="D23" s="17"/>
      <c r="E23" s="17"/>
      <c r="F23" s="17"/>
      <c r="G23" s="17"/>
      <c r="H23" s="17"/>
      <c r="I23" s="17"/>
      <c r="J23" s="17"/>
      <c r="K23" s="17"/>
      <c r="L23" s="17"/>
      <c r="M23" s="17"/>
      <c r="N23" s="17"/>
    </row>
    <row r="24" spans="2:28">
      <c r="B24" s="18"/>
      <c r="C24" s="17"/>
      <c r="D24" s="17"/>
      <c r="E24" s="17"/>
      <c r="F24" s="17"/>
      <c r="G24" s="17"/>
      <c r="H24" s="17"/>
      <c r="I24" s="17"/>
      <c r="J24" s="17"/>
      <c r="K24" s="17"/>
      <c r="L24" s="17"/>
      <c r="M24" s="17"/>
      <c r="N24" s="17"/>
    </row>
    <row r="26" spans="2:28" ht="25.5">
      <c r="B26" s="18"/>
      <c r="C26" s="19" t="s">
        <v>81</v>
      </c>
      <c r="D26" s="19"/>
      <c r="E26" s="19"/>
      <c r="F26" s="19"/>
      <c r="G26" s="19"/>
      <c r="H26" s="19"/>
      <c r="I26" s="19"/>
      <c r="J26" s="19"/>
      <c r="K26" s="19"/>
      <c r="L26" s="19"/>
      <c r="M26" s="19"/>
      <c r="N26" s="19"/>
    </row>
    <row r="27" spans="2:28">
      <c r="B27" s="18"/>
      <c r="C27" s="17" t="s">
        <v>66</v>
      </c>
      <c r="D27" s="17"/>
      <c r="E27" s="17"/>
      <c r="F27" s="17"/>
      <c r="G27" s="17"/>
      <c r="H27" s="17"/>
      <c r="I27" s="17"/>
      <c r="J27" s="17"/>
      <c r="K27" s="17"/>
      <c r="L27" s="17"/>
      <c r="M27" s="17"/>
      <c r="N27" s="17"/>
    </row>
    <row r="28" spans="2:28">
      <c r="B28" s="18"/>
      <c r="C28" s="17"/>
      <c r="D28" s="17"/>
      <c r="E28" s="17"/>
      <c r="F28" s="17"/>
      <c r="G28" s="17"/>
      <c r="H28" s="17"/>
      <c r="I28" s="17"/>
      <c r="J28" s="17"/>
      <c r="K28" s="17"/>
      <c r="L28" s="17"/>
      <c r="M28" s="17"/>
      <c r="N28" s="17"/>
    </row>
    <row r="29" spans="2:28">
      <c r="B29" s="18"/>
      <c r="C29" s="17"/>
      <c r="D29" s="17"/>
      <c r="E29" s="17"/>
      <c r="F29" s="17"/>
      <c r="G29" s="17"/>
      <c r="H29" s="17"/>
      <c r="I29" s="17"/>
      <c r="J29" s="17"/>
      <c r="K29" s="17"/>
      <c r="L29" s="17"/>
      <c r="M29" s="17"/>
      <c r="N29" s="17"/>
    </row>
    <row r="30" spans="2:28">
      <c r="B30" s="18"/>
      <c r="C30" s="17"/>
      <c r="D30" s="17"/>
      <c r="E30" s="17"/>
      <c r="F30" s="17"/>
      <c r="G30" s="17"/>
      <c r="H30" s="17"/>
      <c r="I30" s="17"/>
      <c r="J30" s="17"/>
      <c r="K30" s="17"/>
      <c r="L30" s="17"/>
      <c r="M30" s="17"/>
      <c r="N30" s="17"/>
    </row>
    <row r="33" spans="3:3">
      <c r="C33"/>
    </row>
  </sheetData>
  <mergeCells count="21">
    <mergeCell ref="B26:B30"/>
    <mergeCell ref="C26:N26"/>
    <mergeCell ref="C27:N30"/>
    <mergeCell ref="P14:P18"/>
    <mergeCell ref="Q14:AB14"/>
    <mergeCell ref="Q15:AB18"/>
    <mergeCell ref="B20:B24"/>
    <mergeCell ref="C20:N20"/>
    <mergeCell ref="C21:N24"/>
    <mergeCell ref="B14:B18"/>
    <mergeCell ref="C14:N14"/>
    <mergeCell ref="C15:N18"/>
    <mergeCell ref="B2:AB2"/>
    <mergeCell ref="B5:N5"/>
    <mergeCell ref="P5:AB5"/>
    <mergeCell ref="B8:B12"/>
    <mergeCell ref="C8:N8"/>
    <mergeCell ref="P8:P12"/>
    <mergeCell ref="Q8:AB8"/>
    <mergeCell ref="C9:N12"/>
    <mergeCell ref="Q9:AB12"/>
  </mergeCells>
  <hyperlinks>
    <hyperlink ref="P6" r:id="rId1" xr:uid="{5462F3FD-BFD8-4A9C-BD8A-E367E43F67AE}"/>
    <hyperlink ref="R6" location="'PBI Governance'!A1" display="Governance Guide" xr:uid="{3B962167-08C0-4B22-A020-0F2C9FBA022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3296-9B29-4F76-B15A-18218B3FB9BC}">
  <dimension ref="B2:Z57"/>
  <sheetViews>
    <sheetView showGridLines="0" tabSelected="1" topLeftCell="A7" zoomScaleNormal="100" workbookViewId="0">
      <selection activeCell="B11" sqref="B11"/>
    </sheetView>
  </sheetViews>
  <sheetFormatPr defaultRowHeight="16.5"/>
  <cols>
    <col min="1" max="1" width="1.5703125" style="1" customWidth="1"/>
    <col min="2" max="2" width="19.28515625" style="1" bestFit="1" customWidth="1"/>
    <col min="3" max="3" width="19.42578125" style="1" bestFit="1" customWidth="1"/>
    <col min="4" max="4" width="25.42578125" style="1" bestFit="1" customWidth="1"/>
    <col min="5" max="5" width="24.42578125" style="1" bestFit="1" customWidth="1"/>
    <col min="6" max="6" width="1.7109375" style="1" customWidth="1"/>
    <col min="7" max="7" width="30" style="1" bestFit="1" customWidth="1"/>
    <col min="8" max="8" width="28.42578125" style="1" bestFit="1" customWidth="1"/>
    <col min="9" max="10" width="28.42578125" style="1" customWidth="1"/>
    <col min="11" max="11" width="27.140625" style="1" bestFit="1" customWidth="1"/>
    <col min="12" max="12" width="1.42578125" style="1" customWidth="1"/>
    <col min="13" max="13" width="28.42578125" style="1" customWidth="1"/>
    <col min="14" max="14" width="31.5703125" style="1" bestFit="1" customWidth="1"/>
    <col min="15" max="15" width="35.5703125" style="1" bestFit="1" customWidth="1"/>
    <col min="16" max="16" width="29.5703125" style="1" bestFit="1" customWidth="1"/>
    <col min="17" max="17" width="1.42578125" style="1" customWidth="1"/>
    <col min="18" max="18" width="30.42578125" style="1" customWidth="1"/>
    <col min="19" max="19" width="41.140625" style="1" customWidth="1"/>
    <col min="20" max="20" width="37.28515625" style="1" bestFit="1" customWidth="1"/>
    <col min="21" max="21" width="1.42578125" style="1" customWidth="1"/>
    <col min="22" max="22" width="42.28515625" style="1" customWidth="1"/>
    <col min="23" max="23" width="47.7109375" style="1" customWidth="1"/>
    <col min="24" max="24" width="1.42578125" style="1" customWidth="1"/>
    <col min="25" max="25" width="56.5703125" style="1" customWidth="1"/>
    <col min="26" max="26" width="53.5703125" style="1" customWidth="1"/>
    <col min="27" max="16384" width="9.140625" style="1"/>
  </cols>
  <sheetData>
    <row r="2" spans="2:26" ht="99.75">
      <c r="B2" s="24" t="s">
        <v>82</v>
      </c>
      <c r="C2" s="24"/>
      <c r="D2" s="24"/>
      <c r="E2" s="24"/>
      <c r="F2" s="24"/>
      <c r="G2" s="24"/>
      <c r="H2" s="24"/>
      <c r="I2" s="24"/>
      <c r="J2" s="24"/>
      <c r="K2" s="24"/>
      <c r="L2" s="24"/>
      <c r="M2" s="24"/>
      <c r="N2" s="24"/>
      <c r="O2" s="24"/>
      <c r="P2" s="24"/>
      <c r="Q2" s="10"/>
      <c r="R2" s="10"/>
      <c r="S2" s="10"/>
      <c r="T2" s="10"/>
      <c r="U2" s="10"/>
      <c r="V2" s="10"/>
      <c r="W2" s="10"/>
      <c r="X2" s="10"/>
      <c r="Y2" s="10"/>
      <c r="Z2" s="10"/>
    </row>
    <row r="4" spans="2:26" ht="20.25">
      <c r="B4" s="8" t="s">
        <v>83</v>
      </c>
      <c r="C4" s="9" t="s">
        <v>84</v>
      </c>
    </row>
    <row r="6" spans="2:26" ht="18.75" customHeight="1">
      <c r="B6" s="25" t="s">
        <v>85</v>
      </c>
      <c r="C6" s="25"/>
      <c r="D6" s="25"/>
      <c r="E6" s="25"/>
      <c r="G6" s="25" t="s">
        <v>86</v>
      </c>
      <c r="H6" s="25"/>
      <c r="I6" s="25"/>
      <c r="J6" s="25"/>
      <c r="K6" s="25"/>
      <c r="M6" s="25" t="s">
        <v>87</v>
      </c>
      <c r="N6" s="25"/>
      <c r="O6" s="25"/>
      <c r="P6" s="25"/>
      <c r="R6" s="1" t="s">
        <v>88</v>
      </c>
    </row>
    <row r="7" spans="2:26" ht="39.75" customHeight="1">
      <c r="B7" s="25" t="s">
        <v>89</v>
      </c>
      <c r="C7" s="25"/>
      <c r="D7" s="25"/>
      <c r="E7" s="25"/>
      <c r="G7" s="25" t="s">
        <v>90</v>
      </c>
      <c r="H7" s="25"/>
      <c r="I7" s="25"/>
      <c r="J7" s="25"/>
      <c r="K7" s="25"/>
      <c r="L7" s="25"/>
      <c r="M7" s="25" t="s">
        <v>91</v>
      </c>
      <c r="N7" s="25"/>
      <c r="O7" s="25"/>
      <c r="P7" s="25"/>
      <c r="Y7" s="23" t="s">
        <v>92</v>
      </c>
      <c r="Z7" s="23"/>
    </row>
    <row r="9" spans="2:26" ht="66">
      <c r="B9" s="22" t="s">
        <v>93</v>
      </c>
      <c r="C9" s="22"/>
      <c r="D9" s="22"/>
      <c r="E9" s="22"/>
      <c r="F9" s="2"/>
      <c r="G9" s="22" t="s">
        <v>94</v>
      </c>
      <c r="H9" s="22"/>
      <c r="I9" s="22"/>
      <c r="J9" s="22"/>
      <c r="K9" s="22"/>
      <c r="L9" s="2"/>
      <c r="M9" s="22" t="s">
        <v>95</v>
      </c>
      <c r="N9" s="22"/>
      <c r="O9" s="22"/>
      <c r="P9" s="22"/>
      <c r="R9" s="22" t="s">
        <v>96</v>
      </c>
      <c r="S9" s="22"/>
      <c r="T9" s="22"/>
      <c r="V9" s="22" t="s">
        <v>97</v>
      </c>
      <c r="W9" s="22"/>
      <c r="Y9" s="22" t="s">
        <v>98</v>
      </c>
      <c r="Z9" s="22"/>
    </row>
    <row r="10" spans="2:26" ht="20.25">
      <c r="B10" s="3" t="s">
        <v>99</v>
      </c>
      <c r="C10" s="3" t="s">
        <v>100</v>
      </c>
      <c r="D10" s="3" t="s">
        <v>101</v>
      </c>
      <c r="E10" s="3" t="s">
        <v>102</v>
      </c>
      <c r="G10" s="3" t="s">
        <v>103</v>
      </c>
      <c r="H10" s="3" t="s">
        <v>104</v>
      </c>
      <c r="I10" s="3" t="s">
        <v>105</v>
      </c>
      <c r="J10" s="3" t="s">
        <v>106</v>
      </c>
      <c r="K10" s="3" t="s">
        <v>107</v>
      </c>
      <c r="M10" s="3" t="s">
        <v>108</v>
      </c>
      <c r="N10" s="3" t="s">
        <v>109</v>
      </c>
      <c r="O10" s="3" t="s">
        <v>110</v>
      </c>
      <c r="P10" s="3" t="s">
        <v>111</v>
      </c>
      <c r="R10" s="3" t="s">
        <v>112</v>
      </c>
      <c r="S10" s="3" t="s">
        <v>113</v>
      </c>
      <c r="T10" s="3" t="s">
        <v>114</v>
      </c>
      <c r="V10" s="3" t="s">
        <v>115</v>
      </c>
      <c r="W10" s="3" t="s">
        <v>116</v>
      </c>
      <c r="Y10" s="3" t="s">
        <v>117</v>
      </c>
      <c r="Z10" s="3" t="s">
        <v>118</v>
      </c>
    </row>
    <row r="11" spans="2:26">
      <c r="B11" s="4" t="s">
        <v>119</v>
      </c>
      <c r="C11" s="7" t="s">
        <v>120</v>
      </c>
      <c r="D11" s="4" t="s">
        <v>121</v>
      </c>
      <c r="E11" s="7" t="s">
        <v>122</v>
      </c>
      <c r="G11" s="4" t="str">
        <f>_xlfn.CONCAT(C11,"-",E11,"-DATA")</f>
        <v>FIN-ACCT-REC-DATA</v>
      </c>
      <c r="H11" s="4" t="str">
        <f t="shared" ref="H11:H57" si="0">_xlfn.CONCAT(C11,"-",E11,"-DS")</f>
        <v>FIN-ACCT-REC-DS</v>
      </c>
      <c r="I11" s="14" t="s">
        <v>123</v>
      </c>
      <c r="J11" s="4" t="str">
        <f>_xlfn.CONCAT(C11,"-",E11,"-",I11)</f>
        <v>FIN-ACCT-REC-P-AND-L</v>
      </c>
      <c r="K11" s="4" t="str">
        <f>_xlfn.CONCAT(C11,"-",E11,"-Mtrcs")</f>
        <v>FIN-ACCT-REC-Mtrcs</v>
      </c>
      <c r="M11" s="4" t="str">
        <f t="shared" ref="M11:M57" si="1">_xlfn.CONCAT("PBI-",C11,"-",E11,"-ADMIN")</f>
        <v>PBI-FIN-ACCT-REC-ADMIN</v>
      </c>
      <c r="N11" s="4" t="str">
        <f>_xlfn.CONCAT("PBI-",C11,"-",E11,"-MBR")</f>
        <v>PBI-FIN-ACCT-REC-MBR</v>
      </c>
      <c r="O11" s="4" t="str">
        <f>_xlfn.CONCAT("PBI-",C11,"-",E11,"-CONT")</f>
        <v>PBI-FIN-ACCT-REC-CONT</v>
      </c>
      <c r="P11" s="4" t="str">
        <f>_xlfn.CONCAT("PBI-",C11,"-",E11,"-VIEW")</f>
        <v>PBI-FIN-ACCT-REC-VIEW</v>
      </c>
      <c r="R11" s="14" t="s">
        <v>119</v>
      </c>
      <c r="S11" s="4" t="str">
        <f>_xlfn.CONCAT(H11,"-",R11,"-BLD")</f>
        <v>FIN-ACCT-REC-DS-Finance-BLD</v>
      </c>
      <c r="T11" s="4" t="str">
        <f>_xlfn.CONCAT(H11,"-",R11,"-SHR")</f>
        <v>FIN-ACCT-REC-DS-Finance-SHR</v>
      </c>
      <c r="V11" s="14" t="s">
        <v>119</v>
      </c>
      <c r="W11" s="4" t="str">
        <f>_xlfn.CONCAT(G11,"-",V11,"-BLD")</f>
        <v>FIN-ACCT-REC-DATA-Finance-BLD</v>
      </c>
      <c r="Y11" s="4" t="str">
        <f t="shared" ref="Y11:Y57" si="2">_xlfn.CONCAT("PBI-",C11,"-",E11,"-SUP@",$C$4)</f>
        <v>PBI-FIN-ACCT-REC-SUP@kratosbi.com</v>
      </c>
      <c r="Z11" s="4" t="str">
        <f>_xlfn.CONCAT("PBI-",C11,"-",E11,"-SUP")</f>
        <v>PBI-FIN-ACCT-REC-SUP</v>
      </c>
    </row>
    <row r="12" spans="2:26">
      <c r="B12" s="4" t="s">
        <v>124</v>
      </c>
      <c r="C12" s="7" t="s">
        <v>124</v>
      </c>
      <c r="D12" s="4" t="s">
        <v>125</v>
      </c>
      <c r="E12" s="7" t="s">
        <v>126</v>
      </c>
      <c r="G12" s="4" t="str">
        <f t="shared" ref="G12:G57" si="3">_xlfn.CONCAT(C12,"-",E12,"-DATA")</f>
        <v>IT-OPTS-DATA</v>
      </c>
      <c r="H12" s="4" t="str">
        <f t="shared" si="0"/>
        <v>IT-OPTS-DS</v>
      </c>
      <c r="I12" s="14" t="s">
        <v>127</v>
      </c>
      <c r="J12" s="4" t="str">
        <f t="shared" ref="J12:J57" si="4">_xlfn.CONCAT(C12,"-",E12,"-",I12)</f>
        <v>IT-OPTS-TICKETS</v>
      </c>
      <c r="K12" s="4" t="str">
        <f t="shared" ref="K12:K57" si="5">_xlfn.CONCAT(C12,"-",E12,"-Mtrcs")</f>
        <v>IT-OPTS-Mtrcs</v>
      </c>
      <c r="M12" s="4" t="str">
        <f t="shared" si="1"/>
        <v>PBI-IT-OPTS-ADMIN</v>
      </c>
      <c r="N12" s="4" t="str">
        <f t="shared" ref="N12:N57" si="6">_xlfn.CONCAT("PBI-",C12,"-",E12,"-MBR")</f>
        <v>PBI-IT-OPTS-MBR</v>
      </c>
      <c r="O12" s="4" t="str">
        <f t="shared" ref="O12:O57" si="7">_xlfn.CONCAT("PBI-",C12,"-",E12,"-CONT")</f>
        <v>PBI-IT-OPTS-CONT</v>
      </c>
      <c r="P12" s="4" t="str">
        <f t="shared" ref="P12:P57" si="8">_xlfn.CONCAT("PBI-",C12,"-",E12,"-VIEW")</f>
        <v>PBI-IT-OPTS-VIEW</v>
      </c>
      <c r="R12" s="14" t="s">
        <v>124</v>
      </c>
      <c r="S12" s="4" t="str">
        <f t="shared" ref="S12:S57" si="9">_xlfn.CONCAT(H12,"-",R12,"-BLD")</f>
        <v>IT-OPTS-DS-IT-BLD</v>
      </c>
      <c r="T12" s="4" t="str">
        <f t="shared" ref="T12:T57" si="10">_xlfn.CONCAT(H12,"-",R12,"-SHR")</f>
        <v>IT-OPTS-DS-IT-SHR</v>
      </c>
      <c r="V12" s="14" t="s">
        <v>124</v>
      </c>
      <c r="W12" s="4" t="str">
        <f t="shared" ref="W12:W57" si="11">_xlfn.CONCAT(G12,"-",V12,"-BLD")</f>
        <v>IT-OPTS-DATA-IT-BLD</v>
      </c>
      <c r="Y12" s="4" t="str">
        <f t="shared" si="2"/>
        <v>PBI-IT-OPTS-SUP@kratosbi.com</v>
      </c>
      <c r="Z12" s="4" t="str">
        <f t="shared" ref="Z12:Z57" si="12">_xlfn.CONCAT("PBI-",C12,"-",E12,"-SUP")</f>
        <v>PBI-IT-OPTS-SUP</v>
      </c>
    </row>
    <row r="13" spans="2:26">
      <c r="B13" s="4" t="s">
        <v>128</v>
      </c>
      <c r="C13" s="7" t="s">
        <v>129</v>
      </c>
      <c r="D13" s="4" t="s">
        <v>130</v>
      </c>
      <c r="E13" s="7" t="s">
        <v>131</v>
      </c>
      <c r="G13" s="4" t="str">
        <f t="shared" si="3"/>
        <v>HR-PAY-DATA</v>
      </c>
      <c r="H13" s="4" t="str">
        <f t="shared" si="0"/>
        <v>HR-PAY-DS</v>
      </c>
      <c r="I13" s="14" t="s">
        <v>132</v>
      </c>
      <c r="J13" s="4" t="str">
        <f t="shared" si="4"/>
        <v>HR-PAY-HEADCOUNT</v>
      </c>
      <c r="K13" s="4" t="str">
        <f t="shared" si="5"/>
        <v>HR-PAY-Mtrcs</v>
      </c>
      <c r="M13" s="4" t="str">
        <f t="shared" si="1"/>
        <v>PBI-HR-PAY-ADMIN</v>
      </c>
      <c r="N13" s="4" t="str">
        <f t="shared" si="6"/>
        <v>PBI-HR-PAY-MBR</v>
      </c>
      <c r="O13" s="4" t="str">
        <f t="shared" si="7"/>
        <v>PBI-HR-PAY-CONT</v>
      </c>
      <c r="P13" s="4" t="str">
        <f t="shared" si="8"/>
        <v>PBI-HR-PAY-VIEW</v>
      </c>
      <c r="R13" s="14" t="s">
        <v>128</v>
      </c>
      <c r="S13" s="4" t="str">
        <f t="shared" si="9"/>
        <v>HR-PAY-DS-Human Resources-BLD</v>
      </c>
      <c r="T13" s="4" t="str">
        <f t="shared" si="10"/>
        <v>HR-PAY-DS-Human Resources-SHR</v>
      </c>
      <c r="V13" s="14" t="s">
        <v>128</v>
      </c>
      <c r="W13" s="4" t="str">
        <f t="shared" si="11"/>
        <v>HR-PAY-DATA-Human Resources-BLD</v>
      </c>
      <c r="Y13" s="4" t="str">
        <f t="shared" si="2"/>
        <v>PBI-HR-PAY-SUP@kratosbi.com</v>
      </c>
      <c r="Z13" s="4" t="str">
        <f t="shared" si="12"/>
        <v>PBI-HR-PAY-SUP</v>
      </c>
    </row>
    <row r="14" spans="2:26">
      <c r="B14" s="4" t="s">
        <v>133</v>
      </c>
      <c r="C14" s="7" t="s">
        <v>134</v>
      </c>
      <c r="D14" s="4" t="s">
        <v>135</v>
      </c>
      <c r="E14" s="7" t="s">
        <v>136</v>
      </c>
      <c r="G14" s="4" t="str">
        <f t="shared" si="3"/>
        <v>SLS-NA-DATA</v>
      </c>
      <c r="H14" s="4" t="str">
        <f t="shared" si="0"/>
        <v>SLS-NA-DS</v>
      </c>
      <c r="I14" s="14" t="s">
        <v>137</v>
      </c>
      <c r="J14" s="4" t="str">
        <f t="shared" si="4"/>
        <v>SLS-NA-REVENUE</v>
      </c>
      <c r="K14" s="4" t="str">
        <f t="shared" si="5"/>
        <v>SLS-NA-Mtrcs</v>
      </c>
      <c r="M14" s="4" t="str">
        <f t="shared" si="1"/>
        <v>PBI-SLS-NA-ADMIN</v>
      </c>
      <c r="N14" s="4" t="str">
        <f t="shared" si="6"/>
        <v>PBI-SLS-NA-MBR</v>
      </c>
      <c r="O14" s="4" t="str">
        <f t="shared" si="7"/>
        <v>PBI-SLS-NA-CONT</v>
      </c>
      <c r="P14" s="4" t="str">
        <f t="shared" si="8"/>
        <v>PBI-SLS-NA-VIEW</v>
      </c>
      <c r="R14" s="14" t="s">
        <v>133</v>
      </c>
      <c r="S14" s="4" t="str">
        <f t="shared" si="9"/>
        <v>SLS-NA-DS-Sales-BLD</v>
      </c>
      <c r="T14" s="4" t="str">
        <f t="shared" si="10"/>
        <v>SLS-NA-DS-Sales-SHR</v>
      </c>
      <c r="V14" s="14" t="s">
        <v>133</v>
      </c>
      <c r="W14" s="4" t="str">
        <f t="shared" si="11"/>
        <v>SLS-NA-DATA-Sales-BLD</v>
      </c>
      <c r="Y14" s="4" t="str">
        <f t="shared" si="2"/>
        <v>PBI-SLS-NA-SUP@kratosbi.com</v>
      </c>
      <c r="Z14" s="4" t="str">
        <f t="shared" si="12"/>
        <v>PBI-SLS-NA-SUP</v>
      </c>
    </row>
    <row r="15" spans="2:26">
      <c r="B15" s="4"/>
      <c r="C15" s="7"/>
      <c r="D15" s="4"/>
      <c r="E15" s="7"/>
      <c r="G15" s="4" t="str">
        <f t="shared" si="3"/>
        <v>--DATA</v>
      </c>
      <c r="H15" s="4" t="str">
        <f t="shared" si="0"/>
        <v>--DS</v>
      </c>
      <c r="I15" s="14"/>
      <c r="J15" s="4" t="str">
        <f t="shared" si="4"/>
        <v>--</v>
      </c>
      <c r="K15" s="4" t="str">
        <f t="shared" si="5"/>
        <v>--Mtrcs</v>
      </c>
      <c r="M15" s="4" t="str">
        <f t="shared" si="1"/>
        <v>PBI---ADMIN</v>
      </c>
      <c r="N15" s="4" t="str">
        <f t="shared" si="6"/>
        <v>PBI---MBR</v>
      </c>
      <c r="O15" s="4" t="str">
        <f t="shared" si="7"/>
        <v>PBI---CONT</v>
      </c>
      <c r="P15" s="4" t="str">
        <f t="shared" si="8"/>
        <v>PBI---VIEW</v>
      </c>
      <c r="R15" s="14"/>
      <c r="S15" s="4" t="str">
        <f t="shared" si="9"/>
        <v>--DS--BLD</v>
      </c>
      <c r="T15" s="4" t="str">
        <f t="shared" si="10"/>
        <v>--DS--SHR</v>
      </c>
      <c r="V15" s="14"/>
      <c r="W15" s="4" t="str">
        <f t="shared" si="11"/>
        <v>--DATA--BLD</v>
      </c>
      <c r="Y15" s="4" t="str">
        <f t="shared" si="2"/>
        <v>PBI---SUP@kratosbi.com</v>
      </c>
      <c r="Z15" s="4" t="str">
        <f t="shared" si="12"/>
        <v>PBI---SUP</v>
      </c>
    </row>
    <row r="16" spans="2:26">
      <c r="B16" s="4"/>
      <c r="C16" s="7"/>
      <c r="D16" s="4"/>
      <c r="E16" s="7"/>
      <c r="G16" s="4" t="str">
        <f t="shared" si="3"/>
        <v>--DATA</v>
      </c>
      <c r="H16" s="4" t="str">
        <f t="shared" si="0"/>
        <v>--DS</v>
      </c>
      <c r="I16" s="14"/>
      <c r="J16" s="4" t="str">
        <f t="shared" si="4"/>
        <v>--</v>
      </c>
      <c r="K16" s="4" t="str">
        <f t="shared" si="5"/>
        <v>--Mtrcs</v>
      </c>
      <c r="M16" s="4" t="str">
        <f t="shared" si="1"/>
        <v>PBI---ADMIN</v>
      </c>
      <c r="N16" s="4" t="str">
        <f t="shared" si="6"/>
        <v>PBI---MBR</v>
      </c>
      <c r="O16" s="4" t="str">
        <f t="shared" si="7"/>
        <v>PBI---CONT</v>
      </c>
      <c r="P16" s="4" t="str">
        <f t="shared" si="8"/>
        <v>PBI---VIEW</v>
      </c>
      <c r="R16" s="14"/>
      <c r="S16" s="4" t="str">
        <f t="shared" si="9"/>
        <v>--DS--BLD</v>
      </c>
      <c r="T16" s="4" t="str">
        <f t="shared" si="10"/>
        <v>--DS--SHR</v>
      </c>
      <c r="V16" s="14"/>
      <c r="W16" s="4" t="str">
        <f t="shared" si="11"/>
        <v>--DATA--BLD</v>
      </c>
      <c r="Y16" s="4" t="str">
        <f t="shared" si="2"/>
        <v>PBI---SUP@kratosbi.com</v>
      </c>
      <c r="Z16" s="4" t="str">
        <f t="shared" si="12"/>
        <v>PBI---SUP</v>
      </c>
    </row>
    <row r="17" spans="2:26">
      <c r="B17" s="4"/>
      <c r="C17" s="7"/>
      <c r="D17" s="4"/>
      <c r="E17" s="7"/>
      <c r="G17" s="4" t="str">
        <f t="shared" si="3"/>
        <v>--DATA</v>
      </c>
      <c r="H17" s="4" t="str">
        <f t="shared" si="0"/>
        <v>--DS</v>
      </c>
      <c r="I17" s="14"/>
      <c r="J17" s="4" t="str">
        <f t="shared" si="4"/>
        <v>--</v>
      </c>
      <c r="K17" s="4" t="str">
        <f t="shared" si="5"/>
        <v>--Mtrcs</v>
      </c>
      <c r="M17" s="4" t="str">
        <f t="shared" si="1"/>
        <v>PBI---ADMIN</v>
      </c>
      <c r="N17" s="4" t="str">
        <f t="shared" si="6"/>
        <v>PBI---MBR</v>
      </c>
      <c r="O17" s="4" t="str">
        <f t="shared" si="7"/>
        <v>PBI---CONT</v>
      </c>
      <c r="P17" s="4" t="str">
        <f t="shared" si="8"/>
        <v>PBI---VIEW</v>
      </c>
      <c r="R17" s="14"/>
      <c r="S17" s="4" t="str">
        <f t="shared" si="9"/>
        <v>--DS--BLD</v>
      </c>
      <c r="T17" s="4" t="str">
        <f t="shared" si="10"/>
        <v>--DS--SHR</v>
      </c>
      <c r="V17" s="14"/>
      <c r="W17" s="4" t="str">
        <f t="shared" si="11"/>
        <v>--DATA--BLD</v>
      </c>
      <c r="Y17" s="4" t="str">
        <f t="shared" si="2"/>
        <v>PBI---SUP@kratosbi.com</v>
      </c>
      <c r="Z17" s="4" t="str">
        <f t="shared" si="12"/>
        <v>PBI---SUP</v>
      </c>
    </row>
    <row r="18" spans="2:26">
      <c r="B18" s="4"/>
      <c r="C18" s="7"/>
      <c r="D18" s="4"/>
      <c r="E18" s="7"/>
      <c r="G18" s="4" t="str">
        <f t="shared" si="3"/>
        <v>--DATA</v>
      </c>
      <c r="H18" s="4" t="str">
        <f t="shared" si="0"/>
        <v>--DS</v>
      </c>
      <c r="I18" s="14"/>
      <c r="J18" s="4" t="str">
        <f t="shared" si="4"/>
        <v>--</v>
      </c>
      <c r="K18" s="4" t="str">
        <f t="shared" si="5"/>
        <v>--Mtrcs</v>
      </c>
      <c r="M18" s="4" t="str">
        <f t="shared" si="1"/>
        <v>PBI---ADMIN</v>
      </c>
      <c r="N18" s="4" t="str">
        <f t="shared" si="6"/>
        <v>PBI---MBR</v>
      </c>
      <c r="O18" s="4" t="str">
        <f t="shared" si="7"/>
        <v>PBI---CONT</v>
      </c>
      <c r="P18" s="4" t="str">
        <f t="shared" si="8"/>
        <v>PBI---VIEW</v>
      </c>
      <c r="R18" s="14"/>
      <c r="S18" s="4" t="str">
        <f t="shared" si="9"/>
        <v>--DS--BLD</v>
      </c>
      <c r="T18" s="4" t="str">
        <f t="shared" si="10"/>
        <v>--DS--SHR</v>
      </c>
      <c r="V18" s="14"/>
      <c r="W18" s="4" t="str">
        <f t="shared" si="11"/>
        <v>--DATA--BLD</v>
      </c>
      <c r="Y18" s="4" t="str">
        <f t="shared" si="2"/>
        <v>PBI---SUP@kratosbi.com</v>
      </c>
      <c r="Z18" s="4" t="str">
        <f t="shared" si="12"/>
        <v>PBI---SUP</v>
      </c>
    </row>
    <row r="19" spans="2:26">
      <c r="B19" s="4"/>
      <c r="C19" s="7"/>
      <c r="D19" s="4"/>
      <c r="E19" s="7"/>
      <c r="G19" s="4" t="str">
        <f t="shared" si="3"/>
        <v>--DATA</v>
      </c>
      <c r="H19" s="4" t="str">
        <f t="shared" si="0"/>
        <v>--DS</v>
      </c>
      <c r="I19" s="14"/>
      <c r="J19" s="4" t="str">
        <f t="shared" si="4"/>
        <v>--</v>
      </c>
      <c r="K19" s="4" t="str">
        <f t="shared" si="5"/>
        <v>--Mtrcs</v>
      </c>
      <c r="M19" s="4" t="str">
        <f t="shared" si="1"/>
        <v>PBI---ADMIN</v>
      </c>
      <c r="N19" s="4" t="str">
        <f t="shared" si="6"/>
        <v>PBI---MBR</v>
      </c>
      <c r="O19" s="4" t="str">
        <f t="shared" si="7"/>
        <v>PBI---CONT</v>
      </c>
      <c r="P19" s="4" t="str">
        <f t="shared" si="8"/>
        <v>PBI---VIEW</v>
      </c>
      <c r="R19" s="14"/>
      <c r="S19" s="4" t="str">
        <f t="shared" si="9"/>
        <v>--DS--BLD</v>
      </c>
      <c r="T19" s="4" t="str">
        <f t="shared" si="10"/>
        <v>--DS--SHR</v>
      </c>
      <c r="V19" s="14"/>
      <c r="W19" s="4" t="str">
        <f t="shared" si="11"/>
        <v>--DATA--BLD</v>
      </c>
      <c r="Y19" s="4" t="str">
        <f t="shared" si="2"/>
        <v>PBI---SUP@kratosbi.com</v>
      </c>
      <c r="Z19" s="4" t="str">
        <f t="shared" si="12"/>
        <v>PBI---SUP</v>
      </c>
    </row>
    <row r="20" spans="2:26">
      <c r="B20" s="4"/>
      <c r="C20" s="7"/>
      <c r="D20" s="4"/>
      <c r="E20" s="7"/>
      <c r="G20" s="4" t="str">
        <f t="shared" si="3"/>
        <v>--DATA</v>
      </c>
      <c r="H20" s="4" t="str">
        <f t="shared" si="0"/>
        <v>--DS</v>
      </c>
      <c r="I20" s="14"/>
      <c r="J20" s="4" t="str">
        <f t="shared" si="4"/>
        <v>--</v>
      </c>
      <c r="K20" s="4" t="str">
        <f t="shared" si="5"/>
        <v>--Mtrcs</v>
      </c>
      <c r="M20" s="4" t="str">
        <f t="shared" si="1"/>
        <v>PBI---ADMIN</v>
      </c>
      <c r="N20" s="4" t="str">
        <f t="shared" si="6"/>
        <v>PBI---MBR</v>
      </c>
      <c r="O20" s="4" t="str">
        <f t="shared" si="7"/>
        <v>PBI---CONT</v>
      </c>
      <c r="P20" s="4" t="str">
        <f t="shared" si="8"/>
        <v>PBI---VIEW</v>
      </c>
      <c r="R20" s="14"/>
      <c r="S20" s="4" t="str">
        <f t="shared" si="9"/>
        <v>--DS--BLD</v>
      </c>
      <c r="T20" s="4" t="str">
        <f t="shared" si="10"/>
        <v>--DS--SHR</v>
      </c>
      <c r="V20" s="14"/>
      <c r="W20" s="4" t="str">
        <f t="shared" si="11"/>
        <v>--DATA--BLD</v>
      </c>
      <c r="Y20" s="4" t="str">
        <f t="shared" si="2"/>
        <v>PBI---SUP@kratosbi.com</v>
      </c>
      <c r="Z20" s="4" t="str">
        <f t="shared" si="12"/>
        <v>PBI---SUP</v>
      </c>
    </row>
    <row r="21" spans="2:26">
      <c r="B21" s="4"/>
      <c r="C21" s="7"/>
      <c r="D21" s="4"/>
      <c r="E21" s="7"/>
      <c r="G21" s="4" t="str">
        <f t="shared" si="3"/>
        <v>--DATA</v>
      </c>
      <c r="H21" s="4" t="str">
        <f t="shared" si="0"/>
        <v>--DS</v>
      </c>
      <c r="I21" s="14"/>
      <c r="J21" s="4" t="str">
        <f t="shared" si="4"/>
        <v>--</v>
      </c>
      <c r="K21" s="4" t="str">
        <f t="shared" si="5"/>
        <v>--Mtrcs</v>
      </c>
      <c r="M21" s="4" t="str">
        <f t="shared" si="1"/>
        <v>PBI---ADMIN</v>
      </c>
      <c r="N21" s="4" t="str">
        <f t="shared" si="6"/>
        <v>PBI---MBR</v>
      </c>
      <c r="O21" s="4" t="str">
        <f t="shared" si="7"/>
        <v>PBI---CONT</v>
      </c>
      <c r="P21" s="4" t="str">
        <f t="shared" si="8"/>
        <v>PBI---VIEW</v>
      </c>
      <c r="R21" s="14"/>
      <c r="S21" s="4" t="str">
        <f t="shared" si="9"/>
        <v>--DS--BLD</v>
      </c>
      <c r="T21" s="4" t="str">
        <f t="shared" si="10"/>
        <v>--DS--SHR</v>
      </c>
      <c r="V21" s="14"/>
      <c r="W21" s="4" t="str">
        <f t="shared" si="11"/>
        <v>--DATA--BLD</v>
      </c>
      <c r="Y21" s="4" t="str">
        <f t="shared" si="2"/>
        <v>PBI---SUP@kratosbi.com</v>
      </c>
      <c r="Z21" s="4" t="str">
        <f t="shared" si="12"/>
        <v>PBI---SUP</v>
      </c>
    </row>
    <row r="22" spans="2:26">
      <c r="B22" s="4"/>
      <c r="C22" s="7"/>
      <c r="D22" s="4"/>
      <c r="E22" s="7"/>
      <c r="G22" s="4" t="str">
        <f t="shared" si="3"/>
        <v>--DATA</v>
      </c>
      <c r="H22" s="4" t="str">
        <f t="shared" si="0"/>
        <v>--DS</v>
      </c>
      <c r="I22" s="14"/>
      <c r="J22" s="4" t="str">
        <f t="shared" si="4"/>
        <v>--</v>
      </c>
      <c r="K22" s="4" t="str">
        <f t="shared" si="5"/>
        <v>--Mtrcs</v>
      </c>
      <c r="M22" s="4" t="str">
        <f t="shared" si="1"/>
        <v>PBI---ADMIN</v>
      </c>
      <c r="N22" s="4" t="str">
        <f t="shared" si="6"/>
        <v>PBI---MBR</v>
      </c>
      <c r="O22" s="4" t="str">
        <f t="shared" si="7"/>
        <v>PBI---CONT</v>
      </c>
      <c r="P22" s="4" t="str">
        <f t="shared" si="8"/>
        <v>PBI---VIEW</v>
      </c>
      <c r="R22" s="14"/>
      <c r="S22" s="4" t="str">
        <f t="shared" si="9"/>
        <v>--DS--BLD</v>
      </c>
      <c r="T22" s="4" t="str">
        <f t="shared" si="10"/>
        <v>--DS--SHR</v>
      </c>
      <c r="V22" s="14"/>
      <c r="W22" s="4" t="str">
        <f t="shared" si="11"/>
        <v>--DATA--BLD</v>
      </c>
      <c r="Y22" s="4" t="str">
        <f t="shared" si="2"/>
        <v>PBI---SUP@kratosbi.com</v>
      </c>
      <c r="Z22" s="4" t="str">
        <f t="shared" si="12"/>
        <v>PBI---SUP</v>
      </c>
    </row>
    <row r="23" spans="2:26">
      <c r="B23" s="4"/>
      <c r="C23" s="7"/>
      <c r="D23" s="4"/>
      <c r="E23" s="7"/>
      <c r="G23" s="4" t="str">
        <f t="shared" si="3"/>
        <v>--DATA</v>
      </c>
      <c r="H23" s="4" t="str">
        <f t="shared" si="0"/>
        <v>--DS</v>
      </c>
      <c r="I23" s="14"/>
      <c r="J23" s="4" t="str">
        <f t="shared" si="4"/>
        <v>--</v>
      </c>
      <c r="K23" s="4" t="str">
        <f t="shared" si="5"/>
        <v>--Mtrcs</v>
      </c>
      <c r="M23" s="4" t="str">
        <f t="shared" si="1"/>
        <v>PBI---ADMIN</v>
      </c>
      <c r="N23" s="4" t="str">
        <f t="shared" si="6"/>
        <v>PBI---MBR</v>
      </c>
      <c r="O23" s="4" t="str">
        <f t="shared" si="7"/>
        <v>PBI---CONT</v>
      </c>
      <c r="P23" s="4" t="str">
        <f t="shared" si="8"/>
        <v>PBI---VIEW</v>
      </c>
      <c r="R23" s="14"/>
      <c r="S23" s="4" t="str">
        <f t="shared" si="9"/>
        <v>--DS--BLD</v>
      </c>
      <c r="T23" s="4" t="str">
        <f t="shared" si="10"/>
        <v>--DS--SHR</v>
      </c>
      <c r="V23" s="14"/>
      <c r="W23" s="4" t="str">
        <f t="shared" si="11"/>
        <v>--DATA--BLD</v>
      </c>
      <c r="Y23" s="4" t="str">
        <f t="shared" si="2"/>
        <v>PBI---SUP@kratosbi.com</v>
      </c>
      <c r="Z23" s="4" t="str">
        <f t="shared" si="12"/>
        <v>PBI---SUP</v>
      </c>
    </row>
    <row r="24" spans="2:26">
      <c r="B24" s="4"/>
      <c r="C24" s="7"/>
      <c r="D24" s="4"/>
      <c r="E24" s="7"/>
      <c r="G24" s="4" t="str">
        <f t="shared" si="3"/>
        <v>--DATA</v>
      </c>
      <c r="H24" s="4" t="str">
        <f t="shared" si="0"/>
        <v>--DS</v>
      </c>
      <c r="I24" s="14"/>
      <c r="J24" s="4" t="str">
        <f t="shared" si="4"/>
        <v>--</v>
      </c>
      <c r="K24" s="4" t="str">
        <f t="shared" si="5"/>
        <v>--Mtrcs</v>
      </c>
      <c r="M24" s="4" t="str">
        <f t="shared" si="1"/>
        <v>PBI---ADMIN</v>
      </c>
      <c r="N24" s="4" t="str">
        <f t="shared" si="6"/>
        <v>PBI---MBR</v>
      </c>
      <c r="O24" s="4" t="str">
        <f t="shared" si="7"/>
        <v>PBI---CONT</v>
      </c>
      <c r="P24" s="4" t="str">
        <f t="shared" si="8"/>
        <v>PBI---VIEW</v>
      </c>
      <c r="R24" s="14"/>
      <c r="S24" s="4" t="str">
        <f t="shared" si="9"/>
        <v>--DS--BLD</v>
      </c>
      <c r="T24" s="4" t="str">
        <f t="shared" si="10"/>
        <v>--DS--SHR</v>
      </c>
      <c r="V24" s="14"/>
      <c r="W24" s="4" t="str">
        <f t="shared" si="11"/>
        <v>--DATA--BLD</v>
      </c>
      <c r="Y24" s="4" t="str">
        <f t="shared" si="2"/>
        <v>PBI---SUP@kratosbi.com</v>
      </c>
      <c r="Z24" s="4" t="str">
        <f t="shared" si="12"/>
        <v>PBI---SUP</v>
      </c>
    </row>
    <row r="25" spans="2:26">
      <c r="B25" s="4"/>
      <c r="C25" s="7"/>
      <c r="D25" s="4"/>
      <c r="E25" s="7"/>
      <c r="G25" s="4" t="str">
        <f t="shared" si="3"/>
        <v>--DATA</v>
      </c>
      <c r="H25" s="4" t="str">
        <f t="shared" si="0"/>
        <v>--DS</v>
      </c>
      <c r="I25" s="14"/>
      <c r="J25" s="4" t="str">
        <f t="shared" si="4"/>
        <v>--</v>
      </c>
      <c r="K25" s="4" t="str">
        <f t="shared" si="5"/>
        <v>--Mtrcs</v>
      </c>
      <c r="M25" s="4" t="str">
        <f t="shared" si="1"/>
        <v>PBI---ADMIN</v>
      </c>
      <c r="N25" s="4" t="str">
        <f t="shared" si="6"/>
        <v>PBI---MBR</v>
      </c>
      <c r="O25" s="4" t="str">
        <f t="shared" si="7"/>
        <v>PBI---CONT</v>
      </c>
      <c r="P25" s="4" t="str">
        <f t="shared" si="8"/>
        <v>PBI---VIEW</v>
      </c>
      <c r="R25" s="14"/>
      <c r="S25" s="4" t="str">
        <f t="shared" si="9"/>
        <v>--DS--BLD</v>
      </c>
      <c r="T25" s="4" t="str">
        <f t="shared" si="10"/>
        <v>--DS--SHR</v>
      </c>
      <c r="V25" s="14"/>
      <c r="W25" s="4" t="str">
        <f t="shared" si="11"/>
        <v>--DATA--BLD</v>
      </c>
      <c r="Y25" s="4" t="str">
        <f t="shared" si="2"/>
        <v>PBI---SUP@kratosbi.com</v>
      </c>
      <c r="Z25" s="4" t="str">
        <f t="shared" si="12"/>
        <v>PBI---SUP</v>
      </c>
    </row>
    <row r="26" spans="2:26">
      <c r="B26" s="4"/>
      <c r="C26" s="7"/>
      <c r="D26" s="4"/>
      <c r="E26" s="7"/>
      <c r="G26" s="4" t="str">
        <f t="shared" si="3"/>
        <v>--DATA</v>
      </c>
      <c r="H26" s="4" t="str">
        <f t="shared" si="0"/>
        <v>--DS</v>
      </c>
      <c r="I26" s="14"/>
      <c r="J26" s="4" t="str">
        <f t="shared" si="4"/>
        <v>--</v>
      </c>
      <c r="K26" s="4" t="str">
        <f t="shared" si="5"/>
        <v>--Mtrcs</v>
      </c>
      <c r="M26" s="4" t="str">
        <f t="shared" si="1"/>
        <v>PBI---ADMIN</v>
      </c>
      <c r="N26" s="4" t="str">
        <f t="shared" si="6"/>
        <v>PBI---MBR</v>
      </c>
      <c r="O26" s="4" t="str">
        <f t="shared" si="7"/>
        <v>PBI---CONT</v>
      </c>
      <c r="P26" s="4" t="str">
        <f t="shared" si="8"/>
        <v>PBI---VIEW</v>
      </c>
      <c r="R26" s="14"/>
      <c r="S26" s="4" t="str">
        <f t="shared" si="9"/>
        <v>--DS--BLD</v>
      </c>
      <c r="T26" s="4" t="str">
        <f t="shared" si="10"/>
        <v>--DS--SHR</v>
      </c>
      <c r="V26" s="14"/>
      <c r="W26" s="4" t="str">
        <f t="shared" si="11"/>
        <v>--DATA--BLD</v>
      </c>
      <c r="Y26" s="4" t="str">
        <f t="shared" si="2"/>
        <v>PBI---SUP@kratosbi.com</v>
      </c>
      <c r="Z26" s="4" t="str">
        <f t="shared" si="12"/>
        <v>PBI---SUP</v>
      </c>
    </row>
    <row r="27" spans="2:26">
      <c r="B27" s="4"/>
      <c r="C27" s="7"/>
      <c r="D27" s="4"/>
      <c r="E27" s="7"/>
      <c r="G27" s="4" t="str">
        <f t="shared" si="3"/>
        <v>--DATA</v>
      </c>
      <c r="H27" s="4" t="str">
        <f t="shared" si="0"/>
        <v>--DS</v>
      </c>
      <c r="I27" s="14"/>
      <c r="J27" s="4" t="str">
        <f t="shared" si="4"/>
        <v>--</v>
      </c>
      <c r="K27" s="4" t="str">
        <f t="shared" si="5"/>
        <v>--Mtrcs</v>
      </c>
      <c r="M27" s="4" t="str">
        <f t="shared" si="1"/>
        <v>PBI---ADMIN</v>
      </c>
      <c r="N27" s="4" t="str">
        <f t="shared" si="6"/>
        <v>PBI---MBR</v>
      </c>
      <c r="O27" s="4" t="str">
        <f t="shared" si="7"/>
        <v>PBI---CONT</v>
      </c>
      <c r="P27" s="4" t="str">
        <f t="shared" si="8"/>
        <v>PBI---VIEW</v>
      </c>
      <c r="R27" s="14"/>
      <c r="S27" s="4" t="str">
        <f t="shared" si="9"/>
        <v>--DS--BLD</v>
      </c>
      <c r="T27" s="4" t="str">
        <f t="shared" si="10"/>
        <v>--DS--SHR</v>
      </c>
      <c r="V27" s="14"/>
      <c r="W27" s="4" t="str">
        <f t="shared" si="11"/>
        <v>--DATA--BLD</v>
      </c>
      <c r="Y27" s="4" t="str">
        <f t="shared" si="2"/>
        <v>PBI---SUP@kratosbi.com</v>
      </c>
      <c r="Z27" s="4" t="str">
        <f t="shared" si="12"/>
        <v>PBI---SUP</v>
      </c>
    </row>
    <row r="28" spans="2:26">
      <c r="B28" s="4"/>
      <c r="C28" s="7"/>
      <c r="D28" s="4"/>
      <c r="E28" s="7"/>
      <c r="G28" s="4" t="str">
        <f t="shared" si="3"/>
        <v>--DATA</v>
      </c>
      <c r="H28" s="4" t="str">
        <f t="shared" si="0"/>
        <v>--DS</v>
      </c>
      <c r="I28" s="14"/>
      <c r="J28" s="4" t="str">
        <f t="shared" si="4"/>
        <v>--</v>
      </c>
      <c r="K28" s="4" t="str">
        <f t="shared" si="5"/>
        <v>--Mtrcs</v>
      </c>
      <c r="M28" s="4" t="str">
        <f t="shared" si="1"/>
        <v>PBI---ADMIN</v>
      </c>
      <c r="N28" s="4" t="str">
        <f t="shared" si="6"/>
        <v>PBI---MBR</v>
      </c>
      <c r="O28" s="4" t="str">
        <f t="shared" si="7"/>
        <v>PBI---CONT</v>
      </c>
      <c r="P28" s="4" t="str">
        <f t="shared" si="8"/>
        <v>PBI---VIEW</v>
      </c>
      <c r="R28" s="14"/>
      <c r="S28" s="4" t="str">
        <f t="shared" si="9"/>
        <v>--DS--BLD</v>
      </c>
      <c r="T28" s="4" t="str">
        <f t="shared" si="10"/>
        <v>--DS--SHR</v>
      </c>
      <c r="V28" s="14"/>
      <c r="W28" s="4" t="str">
        <f t="shared" si="11"/>
        <v>--DATA--BLD</v>
      </c>
      <c r="Y28" s="4" t="str">
        <f t="shared" si="2"/>
        <v>PBI---SUP@kratosbi.com</v>
      </c>
      <c r="Z28" s="4" t="str">
        <f t="shared" si="12"/>
        <v>PBI---SUP</v>
      </c>
    </row>
    <row r="29" spans="2:26">
      <c r="B29" s="4"/>
      <c r="C29" s="7"/>
      <c r="D29" s="4"/>
      <c r="E29" s="7"/>
      <c r="G29" s="4" t="str">
        <f t="shared" si="3"/>
        <v>--DATA</v>
      </c>
      <c r="H29" s="4" t="str">
        <f t="shared" si="0"/>
        <v>--DS</v>
      </c>
      <c r="I29" s="14"/>
      <c r="J29" s="4" t="str">
        <f t="shared" si="4"/>
        <v>--</v>
      </c>
      <c r="K29" s="4" t="str">
        <f t="shared" si="5"/>
        <v>--Mtrcs</v>
      </c>
      <c r="M29" s="4" t="str">
        <f t="shared" si="1"/>
        <v>PBI---ADMIN</v>
      </c>
      <c r="N29" s="4" t="str">
        <f t="shared" si="6"/>
        <v>PBI---MBR</v>
      </c>
      <c r="O29" s="4" t="str">
        <f t="shared" si="7"/>
        <v>PBI---CONT</v>
      </c>
      <c r="P29" s="4" t="str">
        <f t="shared" si="8"/>
        <v>PBI---VIEW</v>
      </c>
      <c r="R29" s="14"/>
      <c r="S29" s="4" t="str">
        <f t="shared" si="9"/>
        <v>--DS--BLD</v>
      </c>
      <c r="T29" s="4" t="str">
        <f t="shared" si="10"/>
        <v>--DS--SHR</v>
      </c>
      <c r="V29" s="14"/>
      <c r="W29" s="4" t="str">
        <f t="shared" si="11"/>
        <v>--DATA--BLD</v>
      </c>
      <c r="Y29" s="4" t="str">
        <f t="shared" si="2"/>
        <v>PBI---SUP@kratosbi.com</v>
      </c>
      <c r="Z29" s="4" t="str">
        <f t="shared" si="12"/>
        <v>PBI---SUP</v>
      </c>
    </row>
    <row r="30" spans="2:26">
      <c r="B30" s="4"/>
      <c r="C30" s="7"/>
      <c r="D30" s="4"/>
      <c r="E30" s="7"/>
      <c r="G30" s="4" t="str">
        <f t="shared" si="3"/>
        <v>--DATA</v>
      </c>
      <c r="H30" s="4" t="str">
        <f t="shared" si="0"/>
        <v>--DS</v>
      </c>
      <c r="I30" s="14"/>
      <c r="J30" s="4" t="str">
        <f t="shared" si="4"/>
        <v>--</v>
      </c>
      <c r="K30" s="4" t="str">
        <f t="shared" si="5"/>
        <v>--Mtrcs</v>
      </c>
      <c r="M30" s="4" t="str">
        <f t="shared" si="1"/>
        <v>PBI---ADMIN</v>
      </c>
      <c r="N30" s="4" t="str">
        <f t="shared" si="6"/>
        <v>PBI---MBR</v>
      </c>
      <c r="O30" s="4" t="str">
        <f t="shared" si="7"/>
        <v>PBI---CONT</v>
      </c>
      <c r="P30" s="4" t="str">
        <f t="shared" si="8"/>
        <v>PBI---VIEW</v>
      </c>
      <c r="R30" s="14"/>
      <c r="S30" s="4" t="str">
        <f t="shared" si="9"/>
        <v>--DS--BLD</v>
      </c>
      <c r="T30" s="4" t="str">
        <f t="shared" si="10"/>
        <v>--DS--SHR</v>
      </c>
      <c r="V30" s="14"/>
      <c r="W30" s="4" t="str">
        <f t="shared" si="11"/>
        <v>--DATA--BLD</v>
      </c>
      <c r="Y30" s="4" t="str">
        <f t="shared" si="2"/>
        <v>PBI---SUP@kratosbi.com</v>
      </c>
      <c r="Z30" s="4" t="str">
        <f t="shared" si="12"/>
        <v>PBI---SUP</v>
      </c>
    </row>
    <row r="31" spans="2:26">
      <c r="B31" s="4"/>
      <c r="C31" s="7"/>
      <c r="D31" s="4"/>
      <c r="E31" s="7"/>
      <c r="G31" s="4" t="str">
        <f t="shared" si="3"/>
        <v>--DATA</v>
      </c>
      <c r="H31" s="4" t="str">
        <f t="shared" si="0"/>
        <v>--DS</v>
      </c>
      <c r="I31" s="14"/>
      <c r="J31" s="4" t="str">
        <f t="shared" si="4"/>
        <v>--</v>
      </c>
      <c r="K31" s="4" t="str">
        <f t="shared" si="5"/>
        <v>--Mtrcs</v>
      </c>
      <c r="M31" s="4" t="str">
        <f t="shared" si="1"/>
        <v>PBI---ADMIN</v>
      </c>
      <c r="N31" s="4" t="str">
        <f t="shared" si="6"/>
        <v>PBI---MBR</v>
      </c>
      <c r="O31" s="4" t="str">
        <f t="shared" si="7"/>
        <v>PBI---CONT</v>
      </c>
      <c r="P31" s="4" t="str">
        <f t="shared" si="8"/>
        <v>PBI---VIEW</v>
      </c>
      <c r="R31" s="14"/>
      <c r="S31" s="4" t="str">
        <f t="shared" si="9"/>
        <v>--DS--BLD</v>
      </c>
      <c r="T31" s="4" t="str">
        <f t="shared" si="10"/>
        <v>--DS--SHR</v>
      </c>
      <c r="V31" s="14"/>
      <c r="W31" s="4" t="str">
        <f t="shared" si="11"/>
        <v>--DATA--BLD</v>
      </c>
      <c r="Y31" s="4" t="str">
        <f t="shared" si="2"/>
        <v>PBI---SUP@kratosbi.com</v>
      </c>
      <c r="Z31" s="4" t="str">
        <f t="shared" si="12"/>
        <v>PBI---SUP</v>
      </c>
    </row>
    <row r="32" spans="2:26">
      <c r="B32" s="4"/>
      <c r="C32" s="7"/>
      <c r="D32" s="4"/>
      <c r="E32" s="7"/>
      <c r="G32" s="4" t="str">
        <f t="shared" si="3"/>
        <v>--DATA</v>
      </c>
      <c r="H32" s="4" t="str">
        <f t="shared" si="0"/>
        <v>--DS</v>
      </c>
      <c r="I32" s="14"/>
      <c r="J32" s="4" t="str">
        <f t="shared" si="4"/>
        <v>--</v>
      </c>
      <c r="K32" s="4" t="str">
        <f t="shared" si="5"/>
        <v>--Mtrcs</v>
      </c>
      <c r="M32" s="4" t="str">
        <f t="shared" si="1"/>
        <v>PBI---ADMIN</v>
      </c>
      <c r="N32" s="4" t="str">
        <f t="shared" si="6"/>
        <v>PBI---MBR</v>
      </c>
      <c r="O32" s="4" t="str">
        <f t="shared" si="7"/>
        <v>PBI---CONT</v>
      </c>
      <c r="P32" s="4" t="str">
        <f t="shared" si="8"/>
        <v>PBI---VIEW</v>
      </c>
      <c r="R32" s="14"/>
      <c r="S32" s="4" t="str">
        <f t="shared" si="9"/>
        <v>--DS--BLD</v>
      </c>
      <c r="T32" s="4" t="str">
        <f t="shared" si="10"/>
        <v>--DS--SHR</v>
      </c>
      <c r="V32" s="14"/>
      <c r="W32" s="4" t="str">
        <f t="shared" si="11"/>
        <v>--DATA--BLD</v>
      </c>
      <c r="Y32" s="4" t="str">
        <f t="shared" si="2"/>
        <v>PBI---SUP@kratosbi.com</v>
      </c>
      <c r="Z32" s="4" t="str">
        <f t="shared" si="12"/>
        <v>PBI---SUP</v>
      </c>
    </row>
    <row r="33" spans="2:26">
      <c r="B33" s="4"/>
      <c r="C33" s="7"/>
      <c r="D33" s="4"/>
      <c r="E33" s="7"/>
      <c r="G33" s="4" t="str">
        <f t="shared" si="3"/>
        <v>--DATA</v>
      </c>
      <c r="H33" s="4" t="str">
        <f t="shared" si="0"/>
        <v>--DS</v>
      </c>
      <c r="I33" s="14"/>
      <c r="J33" s="4" t="str">
        <f t="shared" si="4"/>
        <v>--</v>
      </c>
      <c r="K33" s="4" t="str">
        <f t="shared" si="5"/>
        <v>--Mtrcs</v>
      </c>
      <c r="M33" s="4" t="str">
        <f t="shared" si="1"/>
        <v>PBI---ADMIN</v>
      </c>
      <c r="N33" s="4" t="str">
        <f t="shared" si="6"/>
        <v>PBI---MBR</v>
      </c>
      <c r="O33" s="4" t="str">
        <f t="shared" si="7"/>
        <v>PBI---CONT</v>
      </c>
      <c r="P33" s="4" t="str">
        <f t="shared" si="8"/>
        <v>PBI---VIEW</v>
      </c>
      <c r="R33" s="14"/>
      <c r="S33" s="4" t="str">
        <f t="shared" si="9"/>
        <v>--DS--BLD</v>
      </c>
      <c r="T33" s="4" t="str">
        <f t="shared" si="10"/>
        <v>--DS--SHR</v>
      </c>
      <c r="V33" s="14"/>
      <c r="W33" s="4" t="str">
        <f t="shared" si="11"/>
        <v>--DATA--BLD</v>
      </c>
      <c r="Y33" s="4" t="str">
        <f t="shared" si="2"/>
        <v>PBI---SUP@kratosbi.com</v>
      </c>
      <c r="Z33" s="4" t="str">
        <f t="shared" si="12"/>
        <v>PBI---SUP</v>
      </c>
    </row>
    <row r="34" spans="2:26">
      <c r="B34" s="4"/>
      <c r="C34" s="7"/>
      <c r="D34" s="4"/>
      <c r="E34" s="7"/>
      <c r="G34" s="4" t="str">
        <f t="shared" si="3"/>
        <v>--DATA</v>
      </c>
      <c r="H34" s="4" t="str">
        <f t="shared" si="0"/>
        <v>--DS</v>
      </c>
      <c r="I34" s="14"/>
      <c r="J34" s="4" t="str">
        <f t="shared" si="4"/>
        <v>--</v>
      </c>
      <c r="K34" s="4" t="str">
        <f t="shared" si="5"/>
        <v>--Mtrcs</v>
      </c>
      <c r="M34" s="4" t="str">
        <f t="shared" si="1"/>
        <v>PBI---ADMIN</v>
      </c>
      <c r="N34" s="4" t="str">
        <f t="shared" si="6"/>
        <v>PBI---MBR</v>
      </c>
      <c r="O34" s="4" t="str">
        <f t="shared" si="7"/>
        <v>PBI---CONT</v>
      </c>
      <c r="P34" s="4" t="str">
        <f t="shared" si="8"/>
        <v>PBI---VIEW</v>
      </c>
      <c r="R34" s="14"/>
      <c r="S34" s="4" t="str">
        <f t="shared" si="9"/>
        <v>--DS--BLD</v>
      </c>
      <c r="T34" s="4" t="str">
        <f t="shared" si="10"/>
        <v>--DS--SHR</v>
      </c>
      <c r="V34" s="14"/>
      <c r="W34" s="4" t="str">
        <f t="shared" si="11"/>
        <v>--DATA--BLD</v>
      </c>
      <c r="Y34" s="4" t="str">
        <f t="shared" si="2"/>
        <v>PBI---SUP@kratosbi.com</v>
      </c>
      <c r="Z34" s="4" t="str">
        <f t="shared" si="12"/>
        <v>PBI---SUP</v>
      </c>
    </row>
    <row r="35" spans="2:26">
      <c r="B35" s="4"/>
      <c r="C35" s="7"/>
      <c r="D35" s="4"/>
      <c r="E35" s="7"/>
      <c r="G35" s="4" t="str">
        <f t="shared" si="3"/>
        <v>--DATA</v>
      </c>
      <c r="H35" s="4" t="str">
        <f t="shared" si="0"/>
        <v>--DS</v>
      </c>
      <c r="I35" s="14"/>
      <c r="J35" s="4" t="str">
        <f t="shared" si="4"/>
        <v>--</v>
      </c>
      <c r="K35" s="4" t="str">
        <f t="shared" si="5"/>
        <v>--Mtrcs</v>
      </c>
      <c r="M35" s="4" t="str">
        <f t="shared" si="1"/>
        <v>PBI---ADMIN</v>
      </c>
      <c r="N35" s="4" t="str">
        <f t="shared" si="6"/>
        <v>PBI---MBR</v>
      </c>
      <c r="O35" s="4" t="str">
        <f t="shared" si="7"/>
        <v>PBI---CONT</v>
      </c>
      <c r="P35" s="4" t="str">
        <f t="shared" si="8"/>
        <v>PBI---VIEW</v>
      </c>
      <c r="R35" s="14"/>
      <c r="S35" s="4" t="str">
        <f t="shared" si="9"/>
        <v>--DS--BLD</v>
      </c>
      <c r="T35" s="4" t="str">
        <f t="shared" si="10"/>
        <v>--DS--SHR</v>
      </c>
      <c r="V35" s="14"/>
      <c r="W35" s="4" t="str">
        <f t="shared" si="11"/>
        <v>--DATA--BLD</v>
      </c>
      <c r="Y35" s="4" t="str">
        <f t="shared" si="2"/>
        <v>PBI---SUP@kratosbi.com</v>
      </c>
      <c r="Z35" s="4" t="str">
        <f t="shared" si="12"/>
        <v>PBI---SUP</v>
      </c>
    </row>
    <row r="36" spans="2:26">
      <c r="B36" s="4"/>
      <c r="C36" s="7"/>
      <c r="D36" s="4"/>
      <c r="E36" s="7"/>
      <c r="G36" s="4" t="str">
        <f t="shared" si="3"/>
        <v>--DATA</v>
      </c>
      <c r="H36" s="4" t="str">
        <f t="shared" si="0"/>
        <v>--DS</v>
      </c>
      <c r="I36" s="14"/>
      <c r="J36" s="4" t="str">
        <f t="shared" si="4"/>
        <v>--</v>
      </c>
      <c r="K36" s="4" t="str">
        <f t="shared" si="5"/>
        <v>--Mtrcs</v>
      </c>
      <c r="M36" s="4" t="str">
        <f t="shared" si="1"/>
        <v>PBI---ADMIN</v>
      </c>
      <c r="N36" s="4" t="str">
        <f t="shared" si="6"/>
        <v>PBI---MBR</v>
      </c>
      <c r="O36" s="4" t="str">
        <f t="shared" si="7"/>
        <v>PBI---CONT</v>
      </c>
      <c r="P36" s="4" t="str">
        <f t="shared" si="8"/>
        <v>PBI---VIEW</v>
      </c>
      <c r="R36" s="14"/>
      <c r="S36" s="4" t="str">
        <f t="shared" si="9"/>
        <v>--DS--BLD</v>
      </c>
      <c r="T36" s="4" t="str">
        <f t="shared" si="10"/>
        <v>--DS--SHR</v>
      </c>
      <c r="V36" s="14"/>
      <c r="W36" s="4" t="str">
        <f t="shared" si="11"/>
        <v>--DATA--BLD</v>
      </c>
      <c r="Y36" s="4" t="str">
        <f t="shared" si="2"/>
        <v>PBI---SUP@kratosbi.com</v>
      </c>
      <c r="Z36" s="4" t="str">
        <f t="shared" si="12"/>
        <v>PBI---SUP</v>
      </c>
    </row>
    <row r="37" spans="2:26">
      <c r="B37" s="4"/>
      <c r="C37" s="7"/>
      <c r="D37" s="4"/>
      <c r="E37" s="7"/>
      <c r="G37" s="4" t="str">
        <f t="shared" si="3"/>
        <v>--DATA</v>
      </c>
      <c r="H37" s="4" t="str">
        <f t="shared" si="0"/>
        <v>--DS</v>
      </c>
      <c r="I37" s="14"/>
      <c r="J37" s="4" t="str">
        <f t="shared" si="4"/>
        <v>--</v>
      </c>
      <c r="K37" s="4" t="str">
        <f t="shared" si="5"/>
        <v>--Mtrcs</v>
      </c>
      <c r="M37" s="4" t="str">
        <f t="shared" si="1"/>
        <v>PBI---ADMIN</v>
      </c>
      <c r="N37" s="4" t="str">
        <f t="shared" si="6"/>
        <v>PBI---MBR</v>
      </c>
      <c r="O37" s="4" t="str">
        <f t="shared" si="7"/>
        <v>PBI---CONT</v>
      </c>
      <c r="P37" s="4" t="str">
        <f t="shared" si="8"/>
        <v>PBI---VIEW</v>
      </c>
      <c r="R37" s="14"/>
      <c r="S37" s="4" t="str">
        <f t="shared" si="9"/>
        <v>--DS--BLD</v>
      </c>
      <c r="T37" s="4" t="str">
        <f t="shared" si="10"/>
        <v>--DS--SHR</v>
      </c>
      <c r="V37" s="14"/>
      <c r="W37" s="4" t="str">
        <f t="shared" si="11"/>
        <v>--DATA--BLD</v>
      </c>
      <c r="Y37" s="4" t="str">
        <f t="shared" si="2"/>
        <v>PBI---SUP@kratosbi.com</v>
      </c>
      <c r="Z37" s="4" t="str">
        <f t="shared" si="12"/>
        <v>PBI---SUP</v>
      </c>
    </row>
    <row r="38" spans="2:26">
      <c r="B38" s="4"/>
      <c r="C38" s="7"/>
      <c r="D38" s="4"/>
      <c r="E38" s="7"/>
      <c r="G38" s="4" t="str">
        <f t="shared" si="3"/>
        <v>--DATA</v>
      </c>
      <c r="H38" s="4" t="str">
        <f t="shared" si="0"/>
        <v>--DS</v>
      </c>
      <c r="I38" s="14"/>
      <c r="J38" s="4" t="str">
        <f t="shared" si="4"/>
        <v>--</v>
      </c>
      <c r="K38" s="4" t="str">
        <f t="shared" si="5"/>
        <v>--Mtrcs</v>
      </c>
      <c r="M38" s="4" t="str">
        <f t="shared" si="1"/>
        <v>PBI---ADMIN</v>
      </c>
      <c r="N38" s="4" t="str">
        <f t="shared" si="6"/>
        <v>PBI---MBR</v>
      </c>
      <c r="O38" s="4" t="str">
        <f t="shared" si="7"/>
        <v>PBI---CONT</v>
      </c>
      <c r="P38" s="4" t="str">
        <f t="shared" si="8"/>
        <v>PBI---VIEW</v>
      </c>
      <c r="R38" s="14"/>
      <c r="S38" s="4" t="str">
        <f t="shared" si="9"/>
        <v>--DS--BLD</v>
      </c>
      <c r="T38" s="4" t="str">
        <f t="shared" si="10"/>
        <v>--DS--SHR</v>
      </c>
      <c r="V38" s="14"/>
      <c r="W38" s="4" t="str">
        <f t="shared" si="11"/>
        <v>--DATA--BLD</v>
      </c>
      <c r="Y38" s="4" t="str">
        <f t="shared" si="2"/>
        <v>PBI---SUP@kratosbi.com</v>
      </c>
      <c r="Z38" s="4" t="str">
        <f t="shared" si="12"/>
        <v>PBI---SUP</v>
      </c>
    </row>
    <row r="39" spans="2:26">
      <c r="B39" s="4"/>
      <c r="C39" s="7"/>
      <c r="D39" s="4"/>
      <c r="E39" s="7"/>
      <c r="G39" s="4" t="str">
        <f t="shared" si="3"/>
        <v>--DATA</v>
      </c>
      <c r="H39" s="4" t="str">
        <f t="shared" si="0"/>
        <v>--DS</v>
      </c>
      <c r="I39" s="14"/>
      <c r="J39" s="4" t="str">
        <f t="shared" si="4"/>
        <v>--</v>
      </c>
      <c r="K39" s="4" t="str">
        <f t="shared" si="5"/>
        <v>--Mtrcs</v>
      </c>
      <c r="M39" s="4" t="str">
        <f t="shared" si="1"/>
        <v>PBI---ADMIN</v>
      </c>
      <c r="N39" s="4" t="str">
        <f t="shared" si="6"/>
        <v>PBI---MBR</v>
      </c>
      <c r="O39" s="4" t="str">
        <f t="shared" si="7"/>
        <v>PBI---CONT</v>
      </c>
      <c r="P39" s="4" t="str">
        <f t="shared" si="8"/>
        <v>PBI---VIEW</v>
      </c>
      <c r="R39" s="14"/>
      <c r="S39" s="4" t="str">
        <f t="shared" si="9"/>
        <v>--DS--BLD</v>
      </c>
      <c r="T39" s="4" t="str">
        <f t="shared" si="10"/>
        <v>--DS--SHR</v>
      </c>
      <c r="V39" s="14"/>
      <c r="W39" s="4" t="str">
        <f t="shared" si="11"/>
        <v>--DATA--BLD</v>
      </c>
      <c r="Y39" s="4" t="str">
        <f t="shared" si="2"/>
        <v>PBI---SUP@kratosbi.com</v>
      </c>
      <c r="Z39" s="4" t="str">
        <f t="shared" si="12"/>
        <v>PBI---SUP</v>
      </c>
    </row>
    <row r="40" spans="2:26">
      <c r="B40" s="4"/>
      <c r="C40" s="7"/>
      <c r="D40" s="4"/>
      <c r="E40" s="7"/>
      <c r="G40" s="4" t="str">
        <f t="shared" si="3"/>
        <v>--DATA</v>
      </c>
      <c r="H40" s="4" t="str">
        <f t="shared" si="0"/>
        <v>--DS</v>
      </c>
      <c r="I40" s="14"/>
      <c r="J40" s="4" t="str">
        <f t="shared" si="4"/>
        <v>--</v>
      </c>
      <c r="K40" s="4" t="str">
        <f t="shared" si="5"/>
        <v>--Mtrcs</v>
      </c>
      <c r="M40" s="4" t="str">
        <f t="shared" si="1"/>
        <v>PBI---ADMIN</v>
      </c>
      <c r="N40" s="4" t="str">
        <f t="shared" si="6"/>
        <v>PBI---MBR</v>
      </c>
      <c r="O40" s="4" t="str">
        <f t="shared" si="7"/>
        <v>PBI---CONT</v>
      </c>
      <c r="P40" s="4" t="str">
        <f t="shared" si="8"/>
        <v>PBI---VIEW</v>
      </c>
      <c r="R40" s="14"/>
      <c r="S40" s="4" t="str">
        <f t="shared" si="9"/>
        <v>--DS--BLD</v>
      </c>
      <c r="T40" s="4" t="str">
        <f t="shared" si="10"/>
        <v>--DS--SHR</v>
      </c>
      <c r="V40" s="14"/>
      <c r="W40" s="4" t="str">
        <f t="shared" si="11"/>
        <v>--DATA--BLD</v>
      </c>
      <c r="Y40" s="4" t="str">
        <f t="shared" si="2"/>
        <v>PBI---SUP@kratosbi.com</v>
      </c>
      <c r="Z40" s="4" t="str">
        <f t="shared" si="12"/>
        <v>PBI---SUP</v>
      </c>
    </row>
    <row r="41" spans="2:26">
      <c r="B41" s="4"/>
      <c r="C41" s="7"/>
      <c r="D41" s="4"/>
      <c r="E41" s="7"/>
      <c r="G41" s="4" t="str">
        <f t="shared" si="3"/>
        <v>--DATA</v>
      </c>
      <c r="H41" s="4" t="str">
        <f t="shared" si="0"/>
        <v>--DS</v>
      </c>
      <c r="I41" s="14"/>
      <c r="J41" s="4" t="str">
        <f t="shared" si="4"/>
        <v>--</v>
      </c>
      <c r="K41" s="4" t="str">
        <f t="shared" si="5"/>
        <v>--Mtrcs</v>
      </c>
      <c r="M41" s="4" t="str">
        <f t="shared" si="1"/>
        <v>PBI---ADMIN</v>
      </c>
      <c r="N41" s="4" t="str">
        <f t="shared" si="6"/>
        <v>PBI---MBR</v>
      </c>
      <c r="O41" s="4" t="str">
        <f t="shared" si="7"/>
        <v>PBI---CONT</v>
      </c>
      <c r="P41" s="4" t="str">
        <f t="shared" si="8"/>
        <v>PBI---VIEW</v>
      </c>
      <c r="R41" s="14"/>
      <c r="S41" s="4" t="str">
        <f t="shared" si="9"/>
        <v>--DS--BLD</v>
      </c>
      <c r="T41" s="4" t="str">
        <f t="shared" si="10"/>
        <v>--DS--SHR</v>
      </c>
      <c r="V41" s="14"/>
      <c r="W41" s="4" t="str">
        <f t="shared" si="11"/>
        <v>--DATA--BLD</v>
      </c>
      <c r="Y41" s="4" t="str">
        <f t="shared" si="2"/>
        <v>PBI---SUP@kratosbi.com</v>
      </c>
      <c r="Z41" s="4" t="str">
        <f t="shared" si="12"/>
        <v>PBI---SUP</v>
      </c>
    </row>
    <row r="42" spans="2:26">
      <c r="B42" s="4"/>
      <c r="C42" s="7"/>
      <c r="D42" s="4"/>
      <c r="E42" s="7"/>
      <c r="G42" s="4" t="str">
        <f t="shared" si="3"/>
        <v>--DATA</v>
      </c>
      <c r="H42" s="4" t="str">
        <f t="shared" si="0"/>
        <v>--DS</v>
      </c>
      <c r="I42" s="14"/>
      <c r="J42" s="4" t="str">
        <f t="shared" si="4"/>
        <v>--</v>
      </c>
      <c r="K42" s="4" t="str">
        <f t="shared" si="5"/>
        <v>--Mtrcs</v>
      </c>
      <c r="M42" s="4" t="str">
        <f t="shared" si="1"/>
        <v>PBI---ADMIN</v>
      </c>
      <c r="N42" s="4" t="str">
        <f t="shared" si="6"/>
        <v>PBI---MBR</v>
      </c>
      <c r="O42" s="4" t="str">
        <f t="shared" si="7"/>
        <v>PBI---CONT</v>
      </c>
      <c r="P42" s="4" t="str">
        <f t="shared" si="8"/>
        <v>PBI---VIEW</v>
      </c>
      <c r="R42" s="14"/>
      <c r="S42" s="4" t="str">
        <f t="shared" si="9"/>
        <v>--DS--BLD</v>
      </c>
      <c r="T42" s="4" t="str">
        <f t="shared" si="10"/>
        <v>--DS--SHR</v>
      </c>
      <c r="V42" s="14"/>
      <c r="W42" s="4" t="str">
        <f t="shared" si="11"/>
        <v>--DATA--BLD</v>
      </c>
      <c r="Y42" s="4" t="str">
        <f t="shared" si="2"/>
        <v>PBI---SUP@kratosbi.com</v>
      </c>
      <c r="Z42" s="4" t="str">
        <f t="shared" si="12"/>
        <v>PBI---SUP</v>
      </c>
    </row>
    <row r="43" spans="2:26">
      <c r="B43" s="4"/>
      <c r="C43" s="7"/>
      <c r="D43" s="4"/>
      <c r="E43" s="7"/>
      <c r="G43" s="4" t="str">
        <f t="shared" si="3"/>
        <v>--DATA</v>
      </c>
      <c r="H43" s="4" t="str">
        <f t="shared" si="0"/>
        <v>--DS</v>
      </c>
      <c r="I43" s="14"/>
      <c r="J43" s="4" t="str">
        <f t="shared" si="4"/>
        <v>--</v>
      </c>
      <c r="K43" s="4" t="str">
        <f t="shared" si="5"/>
        <v>--Mtrcs</v>
      </c>
      <c r="M43" s="4" t="str">
        <f t="shared" si="1"/>
        <v>PBI---ADMIN</v>
      </c>
      <c r="N43" s="4" t="str">
        <f t="shared" si="6"/>
        <v>PBI---MBR</v>
      </c>
      <c r="O43" s="4" t="str">
        <f t="shared" si="7"/>
        <v>PBI---CONT</v>
      </c>
      <c r="P43" s="4" t="str">
        <f t="shared" si="8"/>
        <v>PBI---VIEW</v>
      </c>
      <c r="R43" s="14"/>
      <c r="S43" s="4" t="str">
        <f t="shared" si="9"/>
        <v>--DS--BLD</v>
      </c>
      <c r="T43" s="4" t="str">
        <f t="shared" si="10"/>
        <v>--DS--SHR</v>
      </c>
      <c r="V43" s="14"/>
      <c r="W43" s="4" t="str">
        <f t="shared" si="11"/>
        <v>--DATA--BLD</v>
      </c>
      <c r="Y43" s="4" t="str">
        <f t="shared" si="2"/>
        <v>PBI---SUP@kratosbi.com</v>
      </c>
      <c r="Z43" s="4" t="str">
        <f t="shared" si="12"/>
        <v>PBI---SUP</v>
      </c>
    </row>
    <row r="44" spans="2:26">
      <c r="B44" s="4"/>
      <c r="C44" s="7"/>
      <c r="D44" s="4"/>
      <c r="E44" s="7"/>
      <c r="G44" s="4" t="str">
        <f t="shared" si="3"/>
        <v>--DATA</v>
      </c>
      <c r="H44" s="4" t="str">
        <f t="shared" si="0"/>
        <v>--DS</v>
      </c>
      <c r="I44" s="14"/>
      <c r="J44" s="4" t="str">
        <f t="shared" si="4"/>
        <v>--</v>
      </c>
      <c r="K44" s="4" t="str">
        <f t="shared" si="5"/>
        <v>--Mtrcs</v>
      </c>
      <c r="M44" s="4" t="str">
        <f t="shared" si="1"/>
        <v>PBI---ADMIN</v>
      </c>
      <c r="N44" s="4" t="str">
        <f t="shared" si="6"/>
        <v>PBI---MBR</v>
      </c>
      <c r="O44" s="4" t="str">
        <f t="shared" si="7"/>
        <v>PBI---CONT</v>
      </c>
      <c r="P44" s="4" t="str">
        <f t="shared" si="8"/>
        <v>PBI---VIEW</v>
      </c>
      <c r="R44" s="14"/>
      <c r="S44" s="4" t="str">
        <f t="shared" si="9"/>
        <v>--DS--BLD</v>
      </c>
      <c r="T44" s="4" t="str">
        <f t="shared" si="10"/>
        <v>--DS--SHR</v>
      </c>
      <c r="V44" s="14"/>
      <c r="W44" s="4" t="str">
        <f t="shared" si="11"/>
        <v>--DATA--BLD</v>
      </c>
      <c r="Y44" s="4" t="str">
        <f t="shared" si="2"/>
        <v>PBI---SUP@kratosbi.com</v>
      </c>
      <c r="Z44" s="4" t="str">
        <f t="shared" si="12"/>
        <v>PBI---SUP</v>
      </c>
    </row>
    <row r="45" spans="2:26">
      <c r="B45" s="4"/>
      <c r="C45" s="7"/>
      <c r="D45" s="4"/>
      <c r="E45" s="7"/>
      <c r="G45" s="4" t="str">
        <f t="shared" si="3"/>
        <v>--DATA</v>
      </c>
      <c r="H45" s="4" t="str">
        <f t="shared" si="0"/>
        <v>--DS</v>
      </c>
      <c r="I45" s="14"/>
      <c r="J45" s="4" t="str">
        <f t="shared" si="4"/>
        <v>--</v>
      </c>
      <c r="K45" s="4" t="str">
        <f t="shared" si="5"/>
        <v>--Mtrcs</v>
      </c>
      <c r="M45" s="4" t="str">
        <f t="shared" si="1"/>
        <v>PBI---ADMIN</v>
      </c>
      <c r="N45" s="4" t="str">
        <f t="shared" si="6"/>
        <v>PBI---MBR</v>
      </c>
      <c r="O45" s="4" t="str">
        <f t="shared" si="7"/>
        <v>PBI---CONT</v>
      </c>
      <c r="P45" s="4" t="str">
        <f t="shared" si="8"/>
        <v>PBI---VIEW</v>
      </c>
      <c r="R45" s="14"/>
      <c r="S45" s="4" t="str">
        <f t="shared" si="9"/>
        <v>--DS--BLD</v>
      </c>
      <c r="T45" s="4" t="str">
        <f t="shared" si="10"/>
        <v>--DS--SHR</v>
      </c>
      <c r="V45" s="14"/>
      <c r="W45" s="4" t="str">
        <f t="shared" si="11"/>
        <v>--DATA--BLD</v>
      </c>
      <c r="Y45" s="4" t="str">
        <f t="shared" si="2"/>
        <v>PBI---SUP@kratosbi.com</v>
      </c>
      <c r="Z45" s="4" t="str">
        <f t="shared" si="12"/>
        <v>PBI---SUP</v>
      </c>
    </row>
    <row r="46" spans="2:26">
      <c r="B46" s="4"/>
      <c r="C46" s="7"/>
      <c r="D46" s="4"/>
      <c r="E46" s="7"/>
      <c r="G46" s="4" t="str">
        <f t="shared" si="3"/>
        <v>--DATA</v>
      </c>
      <c r="H46" s="4" t="str">
        <f t="shared" si="0"/>
        <v>--DS</v>
      </c>
      <c r="I46" s="14"/>
      <c r="J46" s="4" t="str">
        <f t="shared" si="4"/>
        <v>--</v>
      </c>
      <c r="K46" s="4" t="str">
        <f t="shared" si="5"/>
        <v>--Mtrcs</v>
      </c>
      <c r="M46" s="4" t="str">
        <f t="shared" si="1"/>
        <v>PBI---ADMIN</v>
      </c>
      <c r="N46" s="4" t="str">
        <f t="shared" si="6"/>
        <v>PBI---MBR</v>
      </c>
      <c r="O46" s="4" t="str">
        <f t="shared" si="7"/>
        <v>PBI---CONT</v>
      </c>
      <c r="P46" s="4" t="str">
        <f t="shared" si="8"/>
        <v>PBI---VIEW</v>
      </c>
      <c r="R46" s="14"/>
      <c r="S46" s="4" t="str">
        <f t="shared" si="9"/>
        <v>--DS--BLD</v>
      </c>
      <c r="T46" s="4" t="str">
        <f t="shared" si="10"/>
        <v>--DS--SHR</v>
      </c>
      <c r="V46" s="14"/>
      <c r="W46" s="4" t="str">
        <f t="shared" si="11"/>
        <v>--DATA--BLD</v>
      </c>
      <c r="Y46" s="4" t="str">
        <f t="shared" si="2"/>
        <v>PBI---SUP@kratosbi.com</v>
      </c>
      <c r="Z46" s="4" t="str">
        <f t="shared" si="12"/>
        <v>PBI---SUP</v>
      </c>
    </row>
    <row r="47" spans="2:26">
      <c r="B47" s="4"/>
      <c r="C47" s="7"/>
      <c r="D47" s="4"/>
      <c r="E47" s="7"/>
      <c r="G47" s="4" t="str">
        <f t="shared" si="3"/>
        <v>--DATA</v>
      </c>
      <c r="H47" s="4" t="str">
        <f t="shared" si="0"/>
        <v>--DS</v>
      </c>
      <c r="I47" s="14"/>
      <c r="J47" s="4" t="str">
        <f t="shared" si="4"/>
        <v>--</v>
      </c>
      <c r="K47" s="4" t="str">
        <f t="shared" si="5"/>
        <v>--Mtrcs</v>
      </c>
      <c r="M47" s="4" t="str">
        <f t="shared" si="1"/>
        <v>PBI---ADMIN</v>
      </c>
      <c r="N47" s="4" t="str">
        <f t="shared" si="6"/>
        <v>PBI---MBR</v>
      </c>
      <c r="O47" s="4" t="str">
        <f t="shared" si="7"/>
        <v>PBI---CONT</v>
      </c>
      <c r="P47" s="4" t="str">
        <f t="shared" si="8"/>
        <v>PBI---VIEW</v>
      </c>
      <c r="R47" s="14"/>
      <c r="S47" s="4" t="str">
        <f t="shared" si="9"/>
        <v>--DS--BLD</v>
      </c>
      <c r="T47" s="4" t="str">
        <f t="shared" si="10"/>
        <v>--DS--SHR</v>
      </c>
      <c r="V47" s="14"/>
      <c r="W47" s="4" t="str">
        <f t="shared" si="11"/>
        <v>--DATA--BLD</v>
      </c>
      <c r="Y47" s="4" t="str">
        <f t="shared" si="2"/>
        <v>PBI---SUP@kratosbi.com</v>
      </c>
      <c r="Z47" s="4" t="str">
        <f t="shared" si="12"/>
        <v>PBI---SUP</v>
      </c>
    </row>
    <row r="48" spans="2:26">
      <c r="B48" s="4"/>
      <c r="C48" s="7"/>
      <c r="D48" s="4"/>
      <c r="E48" s="7"/>
      <c r="G48" s="4" t="str">
        <f t="shared" si="3"/>
        <v>--DATA</v>
      </c>
      <c r="H48" s="4" t="str">
        <f t="shared" si="0"/>
        <v>--DS</v>
      </c>
      <c r="I48" s="14"/>
      <c r="J48" s="4" t="str">
        <f t="shared" si="4"/>
        <v>--</v>
      </c>
      <c r="K48" s="4" t="str">
        <f t="shared" si="5"/>
        <v>--Mtrcs</v>
      </c>
      <c r="M48" s="4" t="str">
        <f t="shared" si="1"/>
        <v>PBI---ADMIN</v>
      </c>
      <c r="N48" s="4" t="str">
        <f t="shared" si="6"/>
        <v>PBI---MBR</v>
      </c>
      <c r="O48" s="4" t="str">
        <f t="shared" si="7"/>
        <v>PBI---CONT</v>
      </c>
      <c r="P48" s="4" t="str">
        <f t="shared" si="8"/>
        <v>PBI---VIEW</v>
      </c>
      <c r="R48" s="14"/>
      <c r="S48" s="4" t="str">
        <f t="shared" si="9"/>
        <v>--DS--BLD</v>
      </c>
      <c r="T48" s="4" t="str">
        <f t="shared" si="10"/>
        <v>--DS--SHR</v>
      </c>
      <c r="V48" s="14"/>
      <c r="W48" s="4" t="str">
        <f t="shared" si="11"/>
        <v>--DATA--BLD</v>
      </c>
      <c r="Y48" s="4" t="str">
        <f t="shared" si="2"/>
        <v>PBI---SUP@kratosbi.com</v>
      </c>
      <c r="Z48" s="4" t="str">
        <f t="shared" si="12"/>
        <v>PBI---SUP</v>
      </c>
    </row>
    <row r="49" spans="2:26">
      <c r="B49" s="4"/>
      <c r="C49" s="7"/>
      <c r="D49" s="4"/>
      <c r="E49" s="7"/>
      <c r="G49" s="4" t="str">
        <f t="shared" si="3"/>
        <v>--DATA</v>
      </c>
      <c r="H49" s="4" t="str">
        <f t="shared" si="0"/>
        <v>--DS</v>
      </c>
      <c r="I49" s="14"/>
      <c r="J49" s="4" t="str">
        <f t="shared" si="4"/>
        <v>--</v>
      </c>
      <c r="K49" s="4" t="str">
        <f t="shared" si="5"/>
        <v>--Mtrcs</v>
      </c>
      <c r="M49" s="4" t="str">
        <f t="shared" si="1"/>
        <v>PBI---ADMIN</v>
      </c>
      <c r="N49" s="4" t="str">
        <f t="shared" si="6"/>
        <v>PBI---MBR</v>
      </c>
      <c r="O49" s="4" t="str">
        <f t="shared" si="7"/>
        <v>PBI---CONT</v>
      </c>
      <c r="P49" s="4" t="str">
        <f t="shared" si="8"/>
        <v>PBI---VIEW</v>
      </c>
      <c r="R49" s="14"/>
      <c r="S49" s="4" t="str">
        <f t="shared" si="9"/>
        <v>--DS--BLD</v>
      </c>
      <c r="T49" s="4" t="str">
        <f t="shared" si="10"/>
        <v>--DS--SHR</v>
      </c>
      <c r="V49" s="14"/>
      <c r="W49" s="4" t="str">
        <f t="shared" si="11"/>
        <v>--DATA--BLD</v>
      </c>
      <c r="Y49" s="4" t="str">
        <f t="shared" si="2"/>
        <v>PBI---SUP@kratosbi.com</v>
      </c>
      <c r="Z49" s="4" t="str">
        <f t="shared" si="12"/>
        <v>PBI---SUP</v>
      </c>
    </row>
    <row r="50" spans="2:26">
      <c r="B50" s="4"/>
      <c r="C50" s="7"/>
      <c r="D50" s="4"/>
      <c r="E50" s="7"/>
      <c r="G50" s="4" t="str">
        <f t="shared" si="3"/>
        <v>--DATA</v>
      </c>
      <c r="H50" s="4" t="str">
        <f t="shared" si="0"/>
        <v>--DS</v>
      </c>
      <c r="I50" s="14"/>
      <c r="J50" s="4" t="str">
        <f t="shared" si="4"/>
        <v>--</v>
      </c>
      <c r="K50" s="4" t="str">
        <f t="shared" si="5"/>
        <v>--Mtrcs</v>
      </c>
      <c r="M50" s="4" t="str">
        <f t="shared" si="1"/>
        <v>PBI---ADMIN</v>
      </c>
      <c r="N50" s="4" t="str">
        <f t="shared" si="6"/>
        <v>PBI---MBR</v>
      </c>
      <c r="O50" s="4" t="str">
        <f t="shared" si="7"/>
        <v>PBI---CONT</v>
      </c>
      <c r="P50" s="4" t="str">
        <f t="shared" si="8"/>
        <v>PBI---VIEW</v>
      </c>
      <c r="R50" s="14"/>
      <c r="S50" s="4" t="str">
        <f t="shared" si="9"/>
        <v>--DS--BLD</v>
      </c>
      <c r="T50" s="4" t="str">
        <f t="shared" si="10"/>
        <v>--DS--SHR</v>
      </c>
      <c r="V50" s="14"/>
      <c r="W50" s="4" t="str">
        <f t="shared" si="11"/>
        <v>--DATA--BLD</v>
      </c>
      <c r="Y50" s="4" t="str">
        <f t="shared" si="2"/>
        <v>PBI---SUP@kratosbi.com</v>
      </c>
      <c r="Z50" s="4" t="str">
        <f t="shared" si="12"/>
        <v>PBI---SUP</v>
      </c>
    </row>
    <row r="51" spans="2:26">
      <c r="B51" s="4"/>
      <c r="C51" s="7"/>
      <c r="D51" s="4"/>
      <c r="E51" s="7"/>
      <c r="G51" s="4" t="str">
        <f t="shared" si="3"/>
        <v>--DATA</v>
      </c>
      <c r="H51" s="4" t="str">
        <f t="shared" si="0"/>
        <v>--DS</v>
      </c>
      <c r="I51" s="14"/>
      <c r="J51" s="4" t="str">
        <f t="shared" si="4"/>
        <v>--</v>
      </c>
      <c r="K51" s="4" t="str">
        <f t="shared" si="5"/>
        <v>--Mtrcs</v>
      </c>
      <c r="M51" s="4" t="str">
        <f t="shared" si="1"/>
        <v>PBI---ADMIN</v>
      </c>
      <c r="N51" s="4" t="str">
        <f t="shared" si="6"/>
        <v>PBI---MBR</v>
      </c>
      <c r="O51" s="4" t="str">
        <f t="shared" si="7"/>
        <v>PBI---CONT</v>
      </c>
      <c r="P51" s="4" t="str">
        <f t="shared" si="8"/>
        <v>PBI---VIEW</v>
      </c>
      <c r="R51" s="14"/>
      <c r="S51" s="4" t="str">
        <f t="shared" si="9"/>
        <v>--DS--BLD</v>
      </c>
      <c r="T51" s="4" t="str">
        <f t="shared" si="10"/>
        <v>--DS--SHR</v>
      </c>
      <c r="V51" s="14"/>
      <c r="W51" s="4" t="str">
        <f t="shared" si="11"/>
        <v>--DATA--BLD</v>
      </c>
      <c r="Y51" s="4" t="str">
        <f t="shared" si="2"/>
        <v>PBI---SUP@kratosbi.com</v>
      </c>
      <c r="Z51" s="4" t="str">
        <f t="shared" si="12"/>
        <v>PBI---SUP</v>
      </c>
    </row>
    <row r="52" spans="2:26">
      <c r="B52" s="4"/>
      <c r="C52" s="7"/>
      <c r="D52" s="4"/>
      <c r="E52" s="7"/>
      <c r="G52" s="4" t="str">
        <f t="shared" si="3"/>
        <v>--DATA</v>
      </c>
      <c r="H52" s="4" t="str">
        <f t="shared" si="0"/>
        <v>--DS</v>
      </c>
      <c r="I52" s="14"/>
      <c r="J52" s="4" t="str">
        <f t="shared" si="4"/>
        <v>--</v>
      </c>
      <c r="K52" s="4" t="str">
        <f t="shared" si="5"/>
        <v>--Mtrcs</v>
      </c>
      <c r="M52" s="4" t="str">
        <f t="shared" si="1"/>
        <v>PBI---ADMIN</v>
      </c>
      <c r="N52" s="4" t="str">
        <f t="shared" si="6"/>
        <v>PBI---MBR</v>
      </c>
      <c r="O52" s="4" t="str">
        <f t="shared" si="7"/>
        <v>PBI---CONT</v>
      </c>
      <c r="P52" s="4" t="str">
        <f t="shared" si="8"/>
        <v>PBI---VIEW</v>
      </c>
      <c r="R52" s="14"/>
      <c r="S52" s="4" t="str">
        <f t="shared" si="9"/>
        <v>--DS--BLD</v>
      </c>
      <c r="T52" s="4" t="str">
        <f t="shared" si="10"/>
        <v>--DS--SHR</v>
      </c>
      <c r="V52" s="14"/>
      <c r="W52" s="4" t="str">
        <f t="shared" si="11"/>
        <v>--DATA--BLD</v>
      </c>
      <c r="Y52" s="4" t="str">
        <f t="shared" si="2"/>
        <v>PBI---SUP@kratosbi.com</v>
      </c>
      <c r="Z52" s="4" t="str">
        <f t="shared" si="12"/>
        <v>PBI---SUP</v>
      </c>
    </row>
    <row r="53" spans="2:26">
      <c r="B53" s="4"/>
      <c r="C53" s="7"/>
      <c r="D53" s="4"/>
      <c r="E53" s="7"/>
      <c r="G53" s="4" t="str">
        <f t="shared" si="3"/>
        <v>--DATA</v>
      </c>
      <c r="H53" s="4" t="str">
        <f t="shared" si="0"/>
        <v>--DS</v>
      </c>
      <c r="I53" s="14"/>
      <c r="J53" s="4" t="str">
        <f t="shared" si="4"/>
        <v>--</v>
      </c>
      <c r="K53" s="4" t="str">
        <f t="shared" si="5"/>
        <v>--Mtrcs</v>
      </c>
      <c r="M53" s="4" t="str">
        <f t="shared" si="1"/>
        <v>PBI---ADMIN</v>
      </c>
      <c r="N53" s="4" t="str">
        <f t="shared" si="6"/>
        <v>PBI---MBR</v>
      </c>
      <c r="O53" s="4" t="str">
        <f t="shared" si="7"/>
        <v>PBI---CONT</v>
      </c>
      <c r="P53" s="4" t="str">
        <f t="shared" si="8"/>
        <v>PBI---VIEW</v>
      </c>
      <c r="R53" s="14"/>
      <c r="S53" s="4" t="str">
        <f t="shared" si="9"/>
        <v>--DS--BLD</v>
      </c>
      <c r="T53" s="4" t="str">
        <f t="shared" si="10"/>
        <v>--DS--SHR</v>
      </c>
      <c r="V53" s="14"/>
      <c r="W53" s="4" t="str">
        <f t="shared" si="11"/>
        <v>--DATA--BLD</v>
      </c>
      <c r="Y53" s="4" t="str">
        <f t="shared" si="2"/>
        <v>PBI---SUP@kratosbi.com</v>
      </c>
      <c r="Z53" s="4" t="str">
        <f t="shared" si="12"/>
        <v>PBI---SUP</v>
      </c>
    </row>
    <row r="54" spans="2:26">
      <c r="B54" s="4"/>
      <c r="C54" s="7"/>
      <c r="D54" s="4"/>
      <c r="E54" s="7"/>
      <c r="G54" s="4" t="str">
        <f t="shared" si="3"/>
        <v>--DATA</v>
      </c>
      <c r="H54" s="4" t="str">
        <f t="shared" si="0"/>
        <v>--DS</v>
      </c>
      <c r="I54" s="14"/>
      <c r="J54" s="4" t="str">
        <f t="shared" si="4"/>
        <v>--</v>
      </c>
      <c r="K54" s="4" t="str">
        <f t="shared" si="5"/>
        <v>--Mtrcs</v>
      </c>
      <c r="M54" s="4" t="str">
        <f t="shared" si="1"/>
        <v>PBI---ADMIN</v>
      </c>
      <c r="N54" s="4" t="str">
        <f t="shared" si="6"/>
        <v>PBI---MBR</v>
      </c>
      <c r="O54" s="4" t="str">
        <f t="shared" si="7"/>
        <v>PBI---CONT</v>
      </c>
      <c r="P54" s="4" t="str">
        <f t="shared" si="8"/>
        <v>PBI---VIEW</v>
      </c>
      <c r="R54" s="14"/>
      <c r="S54" s="4" t="str">
        <f t="shared" si="9"/>
        <v>--DS--BLD</v>
      </c>
      <c r="T54" s="4" t="str">
        <f t="shared" si="10"/>
        <v>--DS--SHR</v>
      </c>
      <c r="V54" s="14"/>
      <c r="W54" s="4" t="str">
        <f t="shared" si="11"/>
        <v>--DATA--BLD</v>
      </c>
      <c r="Y54" s="4" t="str">
        <f t="shared" si="2"/>
        <v>PBI---SUP@kratosbi.com</v>
      </c>
      <c r="Z54" s="4" t="str">
        <f t="shared" si="12"/>
        <v>PBI---SUP</v>
      </c>
    </row>
    <row r="55" spans="2:26">
      <c r="B55" s="4"/>
      <c r="C55" s="7"/>
      <c r="D55" s="4"/>
      <c r="E55" s="7"/>
      <c r="G55" s="4" t="str">
        <f t="shared" si="3"/>
        <v>--DATA</v>
      </c>
      <c r="H55" s="4" t="str">
        <f t="shared" si="0"/>
        <v>--DS</v>
      </c>
      <c r="I55" s="14"/>
      <c r="J55" s="4" t="str">
        <f t="shared" si="4"/>
        <v>--</v>
      </c>
      <c r="K55" s="4" t="str">
        <f t="shared" si="5"/>
        <v>--Mtrcs</v>
      </c>
      <c r="M55" s="4" t="str">
        <f t="shared" si="1"/>
        <v>PBI---ADMIN</v>
      </c>
      <c r="N55" s="4" t="str">
        <f t="shared" si="6"/>
        <v>PBI---MBR</v>
      </c>
      <c r="O55" s="4" t="str">
        <f t="shared" si="7"/>
        <v>PBI---CONT</v>
      </c>
      <c r="P55" s="4" t="str">
        <f t="shared" si="8"/>
        <v>PBI---VIEW</v>
      </c>
      <c r="R55" s="14"/>
      <c r="S55" s="4" t="str">
        <f t="shared" si="9"/>
        <v>--DS--BLD</v>
      </c>
      <c r="T55" s="4" t="str">
        <f t="shared" si="10"/>
        <v>--DS--SHR</v>
      </c>
      <c r="V55" s="14"/>
      <c r="W55" s="4" t="str">
        <f t="shared" si="11"/>
        <v>--DATA--BLD</v>
      </c>
      <c r="Y55" s="4" t="str">
        <f t="shared" si="2"/>
        <v>PBI---SUP@kratosbi.com</v>
      </c>
      <c r="Z55" s="4" t="str">
        <f t="shared" si="12"/>
        <v>PBI---SUP</v>
      </c>
    </row>
    <row r="56" spans="2:26">
      <c r="B56" s="4"/>
      <c r="C56" s="7"/>
      <c r="D56" s="4"/>
      <c r="E56" s="7"/>
      <c r="G56" s="4" t="str">
        <f t="shared" si="3"/>
        <v>--DATA</v>
      </c>
      <c r="H56" s="4" t="str">
        <f t="shared" si="0"/>
        <v>--DS</v>
      </c>
      <c r="I56" s="14"/>
      <c r="J56" s="4" t="str">
        <f t="shared" si="4"/>
        <v>--</v>
      </c>
      <c r="K56" s="4" t="str">
        <f t="shared" si="5"/>
        <v>--Mtrcs</v>
      </c>
      <c r="M56" s="4" t="str">
        <f t="shared" si="1"/>
        <v>PBI---ADMIN</v>
      </c>
      <c r="N56" s="4" t="str">
        <f t="shared" si="6"/>
        <v>PBI---MBR</v>
      </c>
      <c r="O56" s="4" t="str">
        <f t="shared" si="7"/>
        <v>PBI---CONT</v>
      </c>
      <c r="P56" s="4" t="str">
        <f t="shared" si="8"/>
        <v>PBI---VIEW</v>
      </c>
      <c r="R56" s="14"/>
      <c r="S56" s="4" t="str">
        <f t="shared" si="9"/>
        <v>--DS--BLD</v>
      </c>
      <c r="T56" s="4" t="str">
        <f t="shared" si="10"/>
        <v>--DS--SHR</v>
      </c>
      <c r="V56" s="14"/>
      <c r="W56" s="4" t="str">
        <f t="shared" si="11"/>
        <v>--DATA--BLD</v>
      </c>
      <c r="Y56" s="4" t="str">
        <f t="shared" si="2"/>
        <v>PBI---SUP@kratosbi.com</v>
      </c>
      <c r="Z56" s="4" t="str">
        <f t="shared" si="12"/>
        <v>PBI---SUP</v>
      </c>
    </row>
    <row r="57" spans="2:26">
      <c r="B57" s="4"/>
      <c r="C57" s="7"/>
      <c r="D57" s="4"/>
      <c r="E57" s="7"/>
      <c r="G57" s="4" t="str">
        <f t="shared" si="3"/>
        <v>--DATA</v>
      </c>
      <c r="H57" s="4" t="str">
        <f t="shared" si="0"/>
        <v>--DS</v>
      </c>
      <c r="I57" s="14"/>
      <c r="J57" s="4" t="str">
        <f t="shared" si="4"/>
        <v>--</v>
      </c>
      <c r="K57" s="4" t="str">
        <f t="shared" si="5"/>
        <v>--Mtrcs</v>
      </c>
      <c r="M57" s="4" t="str">
        <f t="shared" si="1"/>
        <v>PBI---ADMIN</v>
      </c>
      <c r="N57" s="4" t="str">
        <f t="shared" si="6"/>
        <v>PBI---MBR</v>
      </c>
      <c r="O57" s="4" t="str">
        <f t="shared" si="7"/>
        <v>PBI---CONT</v>
      </c>
      <c r="P57" s="4" t="str">
        <f t="shared" si="8"/>
        <v>PBI---VIEW</v>
      </c>
      <c r="R57" s="14"/>
      <c r="S57" s="4" t="str">
        <f t="shared" si="9"/>
        <v>--DS--BLD</v>
      </c>
      <c r="T57" s="4" t="str">
        <f t="shared" si="10"/>
        <v>--DS--SHR</v>
      </c>
      <c r="V57" s="14"/>
      <c r="W57" s="4" t="str">
        <f t="shared" si="11"/>
        <v>--DATA--BLD</v>
      </c>
      <c r="Y57" s="4" t="str">
        <f t="shared" si="2"/>
        <v>PBI---SUP@kratosbi.com</v>
      </c>
      <c r="Z57" s="4" t="str">
        <f t="shared" si="12"/>
        <v>PBI---SUP</v>
      </c>
    </row>
  </sheetData>
  <mergeCells count="14">
    <mergeCell ref="Y9:Z9"/>
    <mergeCell ref="Y7:Z7"/>
    <mergeCell ref="M9:P9"/>
    <mergeCell ref="B9:E9"/>
    <mergeCell ref="B2:P2"/>
    <mergeCell ref="B6:E6"/>
    <mergeCell ref="B7:E7"/>
    <mergeCell ref="G6:K6"/>
    <mergeCell ref="G7:L7"/>
    <mergeCell ref="M6:P6"/>
    <mergeCell ref="M7:P7"/>
    <mergeCell ref="G9:K9"/>
    <mergeCell ref="R9:T9"/>
    <mergeCell ref="V9:W9"/>
  </mergeCells>
  <pageMargins left="0.7" right="0.7" top="0.75" bottom="0.75" header="0.3" footer="0.3"/>
  <pageSetup orientation="portrait" horizontalDpi="4294967293" verticalDpi="4294967293"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92EF3-6CA5-48DC-A2D0-DAEEA37F9974}">
  <dimension ref="B2:W52"/>
  <sheetViews>
    <sheetView showGridLines="0" zoomScaleNormal="100" workbookViewId="0"/>
  </sheetViews>
  <sheetFormatPr defaultRowHeight="16.5"/>
  <cols>
    <col min="1" max="1" width="1.5703125" style="1" customWidth="1"/>
    <col min="2" max="2" width="25.42578125" style="1" customWidth="1"/>
    <col min="3" max="3" width="32.85546875" style="13" bestFit="1" customWidth="1"/>
    <col min="4" max="4" width="28.7109375" style="1" customWidth="1"/>
    <col min="5" max="5" width="1.7109375" style="1" customWidth="1"/>
    <col min="6" max="6" width="28.140625" style="1" customWidth="1"/>
    <col min="7" max="7" width="32.140625" style="1" customWidth="1"/>
    <col min="8" max="8" width="44" style="13" bestFit="1" customWidth="1"/>
    <col min="9" max="9" width="21.140625" style="1" customWidth="1"/>
    <col min="10" max="10" width="22.42578125" style="1" bestFit="1" customWidth="1"/>
    <col min="11" max="11" width="45.28515625" style="1" bestFit="1" customWidth="1"/>
    <col min="12" max="12" width="17.28515625" style="1" customWidth="1"/>
    <col min="13" max="13" width="36.85546875" style="1" customWidth="1"/>
    <col min="14" max="14" width="44.28515625" style="1" bestFit="1" customWidth="1"/>
    <col min="15" max="15" width="22.28515625" style="1" customWidth="1"/>
    <col min="16" max="16" width="23" style="1" customWidth="1"/>
    <col min="17" max="17" width="44.28515625" style="1" bestFit="1" customWidth="1"/>
    <col min="18" max="16384" width="9.140625" style="1"/>
  </cols>
  <sheetData>
    <row r="2" spans="2:23" ht="99.75">
      <c r="B2" s="24" t="s">
        <v>138</v>
      </c>
      <c r="C2" s="24"/>
      <c r="D2" s="24"/>
      <c r="E2" s="24"/>
      <c r="F2" s="24"/>
      <c r="G2" s="24"/>
      <c r="H2" s="24"/>
      <c r="I2" s="24"/>
      <c r="J2" s="10"/>
      <c r="K2" s="10"/>
      <c r="L2" s="10"/>
      <c r="M2" s="10"/>
      <c r="N2" s="10"/>
      <c r="O2" s="10"/>
      <c r="P2" s="10"/>
      <c r="Q2" s="10"/>
      <c r="R2" s="10"/>
      <c r="S2" s="10"/>
      <c r="T2" s="10"/>
      <c r="U2" s="10"/>
      <c r="V2" s="10"/>
      <c r="W2" s="10"/>
    </row>
    <row r="4" spans="2:23" ht="18.75" customHeight="1">
      <c r="B4" s="25" t="s">
        <v>85</v>
      </c>
      <c r="C4" s="25"/>
      <c r="D4" s="25"/>
      <c r="F4" s="25" t="s">
        <v>87</v>
      </c>
      <c r="G4" s="25"/>
      <c r="H4" s="25"/>
      <c r="I4" s="25"/>
    </row>
    <row r="5" spans="2:23" ht="39.75" customHeight="1">
      <c r="B5" s="25" t="s">
        <v>89</v>
      </c>
      <c r="C5" s="25"/>
      <c r="D5" s="25"/>
      <c r="F5" s="25" t="s">
        <v>91</v>
      </c>
      <c r="G5" s="25"/>
      <c r="H5" s="25"/>
      <c r="I5" s="25"/>
    </row>
    <row r="7" spans="2:23" ht="66">
      <c r="B7" s="22" t="s">
        <v>139</v>
      </c>
      <c r="C7" s="22"/>
      <c r="D7" s="22"/>
      <c r="E7" s="2"/>
      <c r="F7" s="22" t="s">
        <v>140</v>
      </c>
      <c r="G7" s="22"/>
      <c r="H7" s="22"/>
      <c r="I7" s="22"/>
      <c r="J7" s="10"/>
      <c r="K7" s="10"/>
      <c r="L7" s="10"/>
      <c r="M7" s="10"/>
      <c r="N7" s="10"/>
      <c r="O7" s="10"/>
      <c r="P7" s="10"/>
      <c r="Q7" s="10"/>
    </row>
    <row r="8" spans="2:23" s="13" customFormat="1" ht="40.5">
      <c r="B8" s="12" t="s">
        <v>141</v>
      </c>
      <c r="C8" s="12" t="s">
        <v>142</v>
      </c>
      <c r="D8" s="12" t="s">
        <v>143</v>
      </c>
      <c r="F8" s="12" t="s">
        <v>144</v>
      </c>
      <c r="G8" s="12" t="s">
        <v>145</v>
      </c>
      <c r="H8" s="12" t="s">
        <v>146</v>
      </c>
      <c r="I8" s="12" t="s">
        <v>147</v>
      </c>
      <c r="J8" s="12" t="s">
        <v>148</v>
      </c>
      <c r="K8" s="12" t="s">
        <v>149</v>
      </c>
      <c r="L8" s="12" t="s">
        <v>150</v>
      </c>
      <c r="M8" s="12" t="s">
        <v>151</v>
      </c>
      <c r="N8" s="12" t="s">
        <v>152</v>
      </c>
      <c r="O8" s="12" t="s">
        <v>153</v>
      </c>
      <c r="P8" s="12" t="s">
        <v>154</v>
      </c>
      <c r="Q8" s="12" t="s">
        <v>155</v>
      </c>
    </row>
    <row r="9" spans="2:23" ht="66">
      <c r="B9" s="15" t="s">
        <v>156</v>
      </c>
      <c r="C9" s="16" t="s">
        <v>157</v>
      </c>
      <c r="D9" s="15" t="s">
        <v>158</v>
      </c>
      <c r="F9" s="14" t="s">
        <v>159</v>
      </c>
      <c r="G9" s="11" t="str">
        <f>_xlfn.CONCAT("Exectutives within the company concerned with ",B9, " reporting")</f>
        <v>Exectutives within the company concerned with Finance P&amp;L reporting</v>
      </c>
      <c r="H9" s="4" t="str">
        <f>_xlfn.CONCAT(D9,"-APP-READ-", F9)</f>
        <v>FIN-ACCT-REC-P-AND-L-APP-READ-EXEC</v>
      </c>
      <c r="I9" s="14" t="s">
        <v>160</v>
      </c>
      <c r="J9" s="11" t="str">
        <f>_xlfn.CONCAT("Management within the company concerned with ",E9, " reporting")</f>
        <v>Management within the company concerned with  reporting</v>
      </c>
      <c r="K9" s="4" t="str">
        <f>_xlfn.CONCAT($D$9,"-APP-READ-", I9)</f>
        <v>FIN-ACCT-REC-P-AND-L-APP-READ-MGMT</v>
      </c>
      <c r="L9" s="14" t="s">
        <v>161</v>
      </c>
      <c r="M9" s="11" t="str">
        <f>_xlfn.CONCAT("Analysts within the company concerned with ",B9, " reporting")</f>
        <v>Analysts within the company concerned with Finance P&amp;L reporting</v>
      </c>
      <c r="N9" s="4" t="str">
        <f>_xlfn.CONCAT($D$9,"-APP-READ-", L9)</f>
        <v>FIN-ACCT-REC-P-AND-L-APP-READ-ANLY</v>
      </c>
      <c r="O9" s="14" t="s">
        <v>162</v>
      </c>
      <c r="P9" s="11" t="str">
        <f>_xlfn.CONCAT("Operations within the company concerned with ",B9, " reporting")</f>
        <v>Operations within the company concerned with Finance P&amp;L reporting</v>
      </c>
      <c r="Q9" s="4" t="str">
        <f>_xlfn.CONCAT($D$9,"-APP-READ-", O9)</f>
        <v>FIN-ACCT-REC-P-AND-L-APP-READ-OPRA</v>
      </c>
    </row>
    <row r="10" spans="2:23" ht="66">
      <c r="B10" s="15"/>
      <c r="C10" s="16"/>
      <c r="D10" s="15"/>
      <c r="F10" s="14" t="s">
        <v>159</v>
      </c>
      <c r="G10" s="11" t="str">
        <f t="shared" ref="G10:G52" si="0">_xlfn.CONCAT("Exectutives within the company concerned with ",B10, " reporting")</f>
        <v>Exectutives within the company concerned with  reporting</v>
      </c>
      <c r="H10" s="4" t="str">
        <f>_xlfn.CONCAT(D10,"-APP-READ-", F10)</f>
        <v>-APP-READ-EXEC</v>
      </c>
      <c r="I10" s="14" t="s">
        <v>160</v>
      </c>
      <c r="J10" s="11" t="str">
        <f t="shared" ref="J10:J52" si="1">_xlfn.CONCAT("Management within the company concerned with ",E10, " reporting")</f>
        <v>Management within the company concerned with  reporting</v>
      </c>
      <c r="K10" s="4" t="str">
        <f t="shared" ref="K10:K52" si="2">_xlfn.CONCAT($D$9,"-APP-READ-", I10)</f>
        <v>FIN-ACCT-REC-P-AND-L-APP-READ-MGMT</v>
      </c>
      <c r="L10" s="14" t="s">
        <v>161</v>
      </c>
      <c r="M10" s="11" t="str">
        <f t="shared" ref="M10:M52" si="3">_xlfn.CONCAT("Analysts within the company concerned with ",B10, " reporting")</f>
        <v>Analysts within the company concerned with  reporting</v>
      </c>
      <c r="N10" s="4" t="str">
        <f t="shared" ref="N10:N52" si="4">_xlfn.CONCAT($D$9,"-APP-READ-", L10)</f>
        <v>FIN-ACCT-REC-P-AND-L-APP-READ-ANLY</v>
      </c>
      <c r="O10" s="14" t="s">
        <v>162</v>
      </c>
      <c r="P10" s="11" t="str">
        <f t="shared" ref="P10:P52" si="5">_xlfn.CONCAT("Operations within the company concerned with ",B10, " reporting")</f>
        <v>Operations within the company concerned with  reporting</v>
      </c>
      <c r="Q10" s="4" t="str">
        <f t="shared" ref="Q10:Q52" si="6">_xlfn.CONCAT($D$9,"-APP-READ-", O10)</f>
        <v>FIN-ACCT-REC-P-AND-L-APP-READ-OPRA</v>
      </c>
    </row>
    <row r="11" spans="2:23" ht="66">
      <c r="B11" s="15"/>
      <c r="C11" s="16"/>
      <c r="D11" s="15"/>
      <c r="F11" s="14" t="s">
        <v>159</v>
      </c>
      <c r="G11" s="11" t="str">
        <f t="shared" si="0"/>
        <v>Exectutives within the company concerned with  reporting</v>
      </c>
      <c r="H11" s="4" t="str">
        <f>_xlfn.CONCAT(D11,"-APP-READ-", F11)</f>
        <v>-APP-READ-EXEC</v>
      </c>
      <c r="I11" s="14" t="s">
        <v>160</v>
      </c>
      <c r="J11" s="11" t="str">
        <f t="shared" si="1"/>
        <v>Management within the company concerned with  reporting</v>
      </c>
      <c r="K11" s="4" t="str">
        <f t="shared" si="2"/>
        <v>FIN-ACCT-REC-P-AND-L-APP-READ-MGMT</v>
      </c>
      <c r="L11" s="14" t="s">
        <v>161</v>
      </c>
      <c r="M11" s="11" t="str">
        <f t="shared" si="3"/>
        <v>Analysts within the company concerned with  reporting</v>
      </c>
      <c r="N11" s="4" t="str">
        <f t="shared" si="4"/>
        <v>FIN-ACCT-REC-P-AND-L-APP-READ-ANLY</v>
      </c>
      <c r="O11" s="14" t="s">
        <v>162</v>
      </c>
      <c r="P11" s="11" t="str">
        <f t="shared" si="5"/>
        <v>Operations within the company concerned with  reporting</v>
      </c>
      <c r="Q11" s="4" t="str">
        <f t="shared" si="6"/>
        <v>FIN-ACCT-REC-P-AND-L-APP-READ-OPRA</v>
      </c>
    </row>
    <row r="12" spans="2:23" ht="66">
      <c r="B12" s="15"/>
      <c r="C12" s="16"/>
      <c r="D12" s="15"/>
      <c r="F12" s="14" t="s">
        <v>159</v>
      </c>
      <c r="G12" s="11" t="str">
        <f t="shared" si="0"/>
        <v>Exectutives within the company concerned with  reporting</v>
      </c>
      <c r="H12" s="4" t="str">
        <f>_xlfn.CONCAT(D12,"-APP-READ-", F12)</f>
        <v>-APP-READ-EXEC</v>
      </c>
      <c r="I12" s="14" t="s">
        <v>160</v>
      </c>
      <c r="J12" s="11" t="str">
        <f t="shared" si="1"/>
        <v>Management within the company concerned with  reporting</v>
      </c>
      <c r="K12" s="4" t="str">
        <f t="shared" si="2"/>
        <v>FIN-ACCT-REC-P-AND-L-APP-READ-MGMT</v>
      </c>
      <c r="L12" s="14" t="s">
        <v>161</v>
      </c>
      <c r="M12" s="11" t="str">
        <f t="shared" si="3"/>
        <v>Analysts within the company concerned with  reporting</v>
      </c>
      <c r="N12" s="4" t="str">
        <f t="shared" si="4"/>
        <v>FIN-ACCT-REC-P-AND-L-APP-READ-ANLY</v>
      </c>
      <c r="O12" s="14" t="s">
        <v>162</v>
      </c>
      <c r="P12" s="11" t="str">
        <f t="shared" si="5"/>
        <v>Operations within the company concerned with  reporting</v>
      </c>
      <c r="Q12" s="4" t="str">
        <f t="shared" si="6"/>
        <v>FIN-ACCT-REC-P-AND-L-APP-READ-OPRA</v>
      </c>
    </row>
    <row r="13" spans="2:23" ht="66">
      <c r="B13" s="15"/>
      <c r="C13" s="16"/>
      <c r="D13" s="15"/>
      <c r="F13" s="14" t="s">
        <v>159</v>
      </c>
      <c r="G13" s="11" t="str">
        <f t="shared" si="0"/>
        <v>Exectutives within the company concerned with  reporting</v>
      </c>
      <c r="H13" s="4" t="str">
        <f>_xlfn.CONCAT(D13,"-APP-READ-", F13)</f>
        <v>-APP-READ-EXEC</v>
      </c>
      <c r="I13" s="14" t="s">
        <v>160</v>
      </c>
      <c r="J13" s="11" t="str">
        <f t="shared" si="1"/>
        <v>Management within the company concerned with  reporting</v>
      </c>
      <c r="K13" s="4" t="str">
        <f t="shared" si="2"/>
        <v>FIN-ACCT-REC-P-AND-L-APP-READ-MGMT</v>
      </c>
      <c r="L13" s="14" t="s">
        <v>161</v>
      </c>
      <c r="M13" s="11" t="str">
        <f t="shared" si="3"/>
        <v>Analysts within the company concerned with  reporting</v>
      </c>
      <c r="N13" s="4" t="str">
        <f t="shared" si="4"/>
        <v>FIN-ACCT-REC-P-AND-L-APP-READ-ANLY</v>
      </c>
      <c r="O13" s="14" t="s">
        <v>162</v>
      </c>
      <c r="P13" s="11" t="str">
        <f t="shared" si="5"/>
        <v>Operations within the company concerned with  reporting</v>
      </c>
      <c r="Q13" s="4" t="str">
        <f t="shared" si="6"/>
        <v>FIN-ACCT-REC-P-AND-L-APP-READ-OPRA</v>
      </c>
    </row>
    <row r="14" spans="2:23" ht="66">
      <c r="B14" s="15"/>
      <c r="C14" s="16"/>
      <c r="D14" s="15"/>
      <c r="F14" s="14" t="s">
        <v>159</v>
      </c>
      <c r="G14" s="11" t="str">
        <f t="shared" si="0"/>
        <v>Exectutives within the company concerned with  reporting</v>
      </c>
      <c r="H14" s="4" t="str">
        <f>_xlfn.CONCAT(D14,"-APP-READ-", F14)</f>
        <v>-APP-READ-EXEC</v>
      </c>
      <c r="I14" s="14" t="s">
        <v>160</v>
      </c>
      <c r="J14" s="11" t="str">
        <f t="shared" si="1"/>
        <v>Management within the company concerned with  reporting</v>
      </c>
      <c r="K14" s="4" t="str">
        <f t="shared" si="2"/>
        <v>FIN-ACCT-REC-P-AND-L-APP-READ-MGMT</v>
      </c>
      <c r="L14" s="14" t="s">
        <v>161</v>
      </c>
      <c r="M14" s="11" t="str">
        <f t="shared" si="3"/>
        <v>Analysts within the company concerned with  reporting</v>
      </c>
      <c r="N14" s="4" t="str">
        <f t="shared" si="4"/>
        <v>FIN-ACCT-REC-P-AND-L-APP-READ-ANLY</v>
      </c>
      <c r="O14" s="14" t="s">
        <v>162</v>
      </c>
      <c r="P14" s="11" t="str">
        <f t="shared" si="5"/>
        <v>Operations within the company concerned with  reporting</v>
      </c>
      <c r="Q14" s="4" t="str">
        <f t="shared" si="6"/>
        <v>FIN-ACCT-REC-P-AND-L-APP-READ-OPRA</v>
      </c>
    </row>
    <row r="15" spans="2:23" ht="66">
      <c r="B15" s="15"/>
      <c r="C15" s="16"/>
      <c r="D15" s="15"/>
      <c r="F15" s="14" t="s">
        <v>159</v>
      </c>
      <c r="G15" s="11" t="str">
        <f t="shared" si="0"/>
        <v>Exectutives within the company concerned with  reporting</v>
      </c>
      <c r="H15" s="4" t="str">
        <f>_xlfn.CONCAT(D15,"-APP-READ-", F15)</f>
        <v>-APP-READ-EXEC</v>
      </c>
      <c r="I15" s="14" t="s">
        <v>160</v>
      </c>
      <c r="J15" s="11" t="str">
        <f t="shared" si="1"/>
        <v>Management within the company concerned with  reporting</v>
      </c>
      <c r="K15" s="4" t="str">
        <f t="shared" si="2"/>
        <v>FIN-ACCT-REC-P-AND-L-APP-READ-MGMT</v>
      </c>
      <c r="L15" s="14" t="s">
        <v>161</v>
      </c>
      <c r="M15" s="11" t="str">
        <f t="shared" si="3"/>
        <v>Analysts within the company concerned with  reporting</v>
      </c>
      <c r="N15" s="4" t="str">
        <f t="shared" si="4"/>
        <v>FIN-ACCT-REC-P-AND-L-APP-READ-ANLY</v>
      </c>
      <c r="O15" s="14" t="s">
        <v>162</v>
      </c>
      <c r="P15" s="11" t="str">
        <f t="shared" si="5"/>
        <v>Operations within the company concerned with  reporting</v>
      </c>
      <c r="Q15" s="4" t="str">
        <f t="shared" si="6"/>
        <v>FIN-ACCT-REC-P-AND-L-APP-READ-OPRA</v>
      </c>
    </row>
    <row r="16" spans="2:23" ht="66">
      <c r="B16" s="15"/>
      <c r="C16" s="16"/>
      <c r="D16" s="15"/>
      <c r="F16" s="14" t="s">
        <v>159</v>
      </c>
      <c r="G16" s="11" t="str">
        <f t="shared" si="0"/>
        <v>Exectutives within the company concerned with  reporting</v>
      </c>
      <c r="H16" s="4" t="str">
        <f>_xlfn.CONCAT(D16,"-APP-READ-", F16)</f>
        <v>-APP-READ-EXEC</v>
      </c>
      <c r="I16" s="14" t="s">
        <v>160</v>
      </c>
      <c r="J16" s="11" t="str">
        <f t="shared" si="1"/>
        <v>Management within the company concerned with  reporting</v>
      </c>
      <c r="K16" s="4" t="str">
        <f t="shared" si="2"/>
        <v>FIN-ACCT-REC-P-AND-L-APP-READ-MGMT</v>
      </c>
      <c r="L16" s="14" t="s">
        <v>161</v>
      </c>
      <c r="M16" s="11" t="str">
        <f t="shared" si="3"/>
        <v>Analysts within the company concerned with  reporting</v>
      </c>
      <c r="N16" s="4" t="str">
        <f t="shared" si="4"/>
        <v>FIN-ACCT-REC-P-AND-L-APP-READ-ANLY</v>
      </c>
      <c r="O16" s="14" t="s">
        <v>162</v>
      </c>
      <c r="P16" s="11" t="str">
        <f t="shared" si="5"/>
        <v>Operations within the company concerned with  reporting</v>
      </c>
      <c r="Q16" s="4" t="str">
        <f t="shared" si="6"/>
        <v>FIN-ACCT-REC-P-AND-L-APP-READ-OPRA</v>
      </c>
    </row>
    <row r="17" spans="2:17" ht="66">
      <c r="B17" s="15"/>
      <c r="C17" s="16"/>
      <c r="D17" s="15"/>
      <c r="F17" s="14" t="s">
        <v>159</v>
      </c>
      <c r="G17" s="11" t="str">
        <f t="shared" si="0"/>
        <v>Exectutives within the company concerned with  reporting</v>
      </c>
      <c r="H17" s="4" t="str">
        <f>_xlfn.CONCAT(D17,"-APP-READ-", F17)</f>
        <v>-APP-READ-EXEC</v>
      </c>
      <c r="I17" s="14" t="s">
        <v>160</v>
      </c>
      <c r="J17" s="11" t="str">
        <f t="shared" si="1"/>
        <v>Management within the company concerned with  reporting</v>
      </c>
      <c r="K17" s="4" t="str">
        <f t="shared" si="2"/>
        <v>FIN-ACCT-REC-P-AND-L-APP-READ-MGMT</v>
      </c>
      <c r="L17" s="14" t="s">
        <v>161</v>
      </c>
      <c r="M17" s="11" t="str">
        <f t="shared" si="3"/>
        <v>Analysts within the company concerned with  reporting</v>
      </c>
      <c r="N17" s="4" t="str">
        <f t="shared" si="4"/>
        <v>FIN-ACCT-REC-P-AND-L-APP-READ-ANLY</v>
      </c>
      <c r="O17" s="14" t="s">
        <v>162</v>
      </c>
      <c r="P17" s="11" t="str">
        <f t="shared" si="5"/>
        <v>Operations within the company concerned with  reporting</v>
      </c>
      <c r="Q17" s="4" t="str">
        <f t="shared" si="6"/>
        <v>FIN-ACCT-REC-P-AND-L-APP-READ-OPRA</v>
      </c>
    </row>
    <row r="18" spans="2:17" ht="66">
      <c r="B18" s="15"/>
      <c r="C18" s="16"/>
      <c r="D18" s="15"/>
      <c r="F18" s="14" t="s">
        <v>159</v>
      </c>
      <c r="G18" s="11" t="str">
        <f t="shared" si="0"/>
        <v>Exectutives within the company concerned with  reporting</v>
      </c>
      <c r="H18" s="4" t="str">
        <f>_xlfn.CONCAT(D18,"-APP-READ-", F18)</f>
        <v>-APP-READ-EXEC</v>
      </c>
      <c r="I18" s="14" t="s">
        <v>160</v>
      </c>
      <c r="J18" s="11" t="str">
        <f t="shared" si="1"/>
        <v>Management within the company concerned with  reporting</v>
      </c>
      <c r="K18" s="4" t="str">
        <f t="shared" si="2"/>
        <v>FIN-ACCT-REC-P-AND-L-APP-READ-MGMT</v>
      </c>
      <c r="L18" s="14" t="s">
        <v>161</v>
      </c>
      <c r="M18" s="11" t="str">
        <f t="shared" si="3"/>
        <v>Analysts within the company concerned with  reporting</v>
      </c>
      <c r="N18" s="4" t="str">
        <f t="shared" si="4"/>
        <v>FIN-ACCT-REC-P-AND-L-APP-READ-ANLY</v>
      </c>
      <c r="O18" s="14" t="s">
        <v>162</v>
      </c>
      <c r="P18" s="11" t="str">
        <f t="shared" si="5"/>
        <v>Operations within the company concerned with  reporting</v>
      </c>
      <c r="Q18" s="4" t="str">
        <f t="shared" si="6"/>
        <v>FIN-ACCT-REC-P-AND-L-APP-READ-OPRA</v>
      </c>
    </row>
    <row r="19" spans="2:17" ht="66">
      <c r="B19" s="15"/>
      <c r="C19" s="16"/>
      <c r="D19" s="15"/>
      <c r="F19" s="14" t="s">
        <v>159</v>
      </c>
      <c r="G19" s="11" t="str">
        <f t="shared" si="0"/>
        <v>Exectutives within the company concerned with  reporting</v>
      </c>
      <c r="H19" s="4" t="str">
        <f>_xlfn.CONCAT(D19,"-APP-READ-", F19)</f>
        <v>-APP-READ-EXEC</v>
      </c>
      <c r="I19" s="14" t="s">
        <v>160</v>
      </c>
      <c r="J19" s="11" t="str">
        <f t="shared" si="1"/>
        <v>Management within the company concerned with  reporting</v>
      </c>
      <c r="K19" s="4" t="str">
        <f t="shared" si="2"/>
        <v>FIN-ACCT-REC-P-AND-L-APP-READ-MGMT</v>
      </c>
      <c r="L19" s="14" t="s">
        <v>161</v>
      </c>
      <c r="M19" s="11" t="str">
        <f t="shared" si="3"/>
        <v>Analysts within the company concerned with  reporting</v>
      </c>
      <c r="N19" s="4" t="str">
        <f t="shared" si="4"/>
        <v>FIN-ACCT-REC-P-AND-L-APP-READ-ANLY</v>
      </c>
      <c r="O19" s="14" t="s">
        <v>162</v>
      </c>
      <c r="P19" s="11" t="str">
        <f t="shared" si="5"/>
        <v>Operations within the company concerned with  reporting</v>
      </c>
      <c r="Q19" s="4" t="str">
        <f t="shared" si="6"/>
        <v>FIN-ACCT-REC-P-AND-L-APP-READ-OPRA</v>
      </c>
    </row>
    <row r="20" spans="2:17" ht="66">
      <c r="B20" s="15"/>
      <c r="C20" s="16"/>
      <c r="D20" s="15"/>
      <c r="F20" s="14" t="s">
        <v>159</v>
      </c>
      <c r="G20" s="11" t="str">
        <f t="shared" si="0"/>
        <v>Exectutives within the company concerned with  reporting</v>
      </c>
      <c r="H20" s="4" t="str">
        <f>_xlfn.CONCAT(D20,"-APP-READ-", F20)</f>
        <v>-APP-READ-EXEC</v>
      </c>
      <c r="I20" s="14" t="s">
        <v>160</v>
      </c>
      <c r="J20" s="11" t="str">
        <f t="shared" si="1"/>
        <v>Management within the company concerned with  reporting</v>
      </c>
      <c r="K20" s="4" t="str">
        <f t="shared" si="2"/>
        <v>FIN-ACCT-REC-P-AND-L-APP-READ-MGMT</v>
      </c>
      <c r="L20" s="14" t="s">
        <v>161</v>
      </c>
      <c r="M20" s="11" t="str">
        <f t="shared" si="3"/>
        <v>Analysts within the company concerned with  reporting</v>
      </c>
      <c r="N20" s="4" t="str">
        <f t="shared" si="4"/>
        <v>FIN-ACCT-REC-P-AND-L-APP-READ-ANLY</v>
      </c>
      <c r="O20" s="14" t="s">
        <v>162</v>
      </c>
      <c r="P20" s="11" t="str">
        <f t="shared" si="5"/>
        <v>Operations within the company concerned with  reporting</v>
      </c>
      <c r="Q20" s="4" t="str">
        <f t="shared" si="6"/>
        <v>FIN-ACCT-REC-P-AND-L-APP-READ-OPRA</v>
      </c>
    </row>
    <row r="21" spans="2:17" ht="66">
      <c r="B21" s="15"/>
      <c r="C21" s="16"/>
      <c r="D21" s="15"/>
      <c r="F21" s="14" t="s">
        <v>159</v>
      </c>
      <c r="G21" s="11" t="str">
        <f t="shared" si="0"/>
        <v>Exectutives within the company concerned with  reporting</v>
      </c>
      <c r="H21" s="4" t="str">
        <f>_xlfn.CONCAT(D21,"-APP-READ-", F21)</f>
        <v>-APP-READ-EXEC</v>
      </c>
      <c r="I21" s="14" t="s">
        <v>160</v>
      </c>
      <c r="J21" s="11" t="str">
        <f t="shared" si="1"/>
        <v>Management within the company concerned with  reporting</v>
      </c>
      <c r="K21" s="4" t="str">
        <f t="shared" si="2"/>
        <v>FIN-ACCT-REC-P-AND-L-APP-READ-MGMT</v>
      </c>
      <c r="L21" s="14" t="s">
        <v>161</v>
      </c>
      <c r="M21" s="11" t="str">
        <f t="shared" si="3"/>
        <v>Analysts within the company concerned with  reporting</v>
      </c>
      <c r="N21" s="4" t="str">
        <f t="shared" si="4"/>
        <v>FIN-ACCT-REC-P-AND-L-APP-READ-ANLY</v>
      </c>
      <c r="O21" s="14" t="s">
        <v>162</v>
      </c>
      <c r="P21" s="11" t="str">
        <f t="shared" si="5"/>
        <v>Operations within the company concerned with  reporting</v>
      </c>
      <c r="Q21" s="4" t="str">
        <f t="shared" si="6"/>
        <v>FIN-ACCT-REC-P-AND-L-APP-READ-OPRA</v>
      </c>
    </row>
    <row r="22" spans="2:17" ht="66">
      <c r="B22" s="15"/>
      <c r="C22" s="16"/>
      <c r="D22" s="15"/>
      <c r="F22" s="14" t="s">
        <v>159</v>
      </c>
      <c r="G22" s="11" t="str">
        <f t="shared" si="0"/>
        <v>Exectutives within the company concerned with  reporting</v>
      </c>
      <c r="H22" s="4" t="str">
        <f>_xlfn.CONCAT(D22,"-APP-READ-", F22)</f>
        <v>-APP-READ-EXEC</v>
      </c>
      <c r="I22" s="14" t="s">
        <v>160</v>
      </c>
      <c r="J22" s="11" t="str">
        <f t="shared" si="1"/>
        <v>Management within the company concerned with  reporting</v>
      </c>
      <c r="K22" s="4" t="str">
        <f t="shared" si="2"/>
        <v>FIN-ACCT-REC-P-AND-L-APP-READ-MGMT</v>
      </c>
      <c r="L22" s="14" t="s">
        <v>161</v>
      </c>
      <c r="M22" s="11" t="str">
        <f t="shared" si="3"/>
        <v>Analysts within the company concerned with  reporting</v>
      </c>
      <c r="N22" s="4" t="str">
        <f t="shared" si="4"/>
        <v>FIN-ACCT-REC-P-AND-L-APP-READ-ANLY</v>
      </c>
      <c r="O22" s="14" t="s">
        <v>162</v>
      </c>
      <c r="P22" s="11" t="str">
        <f t="shared" si="5"/>
        <v>Operations within the company concerned with  reporting</v>
      </c>
      <c r="Q22" s="4" t="str">
        <f t="shared" si="6"/>
        <v>FIN-ACCT-REC-P-AND-L-APP-READ-OPRA</v>
      </c>
    </row>
    <row r="23" spans="2:17" ht="66">
      <c r="B23" s="15"/>
      <c r="C23" s="16"/>
      <c r="D23" s="15"/>
      <c r="F23" s="14" t="s">
        <v>159</v>
      </c>
      <c r="G23" s="11" t="str">
        <f t="shared" si="0"/>
        <v>Exectutives within the company concerned with  reporting</v>
      </c>
      <c r="H23" s="4" t="str">
        <f>_xlfn.CONCAT(D23,"-APP-READ-", F23)</f>
        <v>-APP-READ-EXEC</v>
      </c>
      <c r="I23" s="14" t="s">
        <v>160</v>
      </c>
      <c r="J23" s="11" t="str">
        <f t="shared" si="1"/>
        <v>Management within the company concerned with  reporting</v>
      </c>
      <c r="K23" s="4" t="str">
        <f t="shared" si="2"/>
        <v>FIN-ACCT-REC-P-AND-L-APP-READ-MGMT</v>
      </c>
      <c r="L23" s="14" t="s">
        <v>161</v>
      </c>
      <c r="M23" s="11" t="str">
        <f t="shared" si="3"/>
        <v>Analysts within the company concerned with  reporting</v>
      </c>
      <c r="N23" s="4" t="str">
        <f t="shared" si="4"/>
        <v>FIN-ACCT-REC-P-AND-L-APP-READ-ANLY</v>
      </c>
      <c r="O23" s="14" t="s">
        <v>162</v>
      </c>
      <c r="P23" s="11" t="str">
        <f t="shared" si="5"/>
        <v>Operations within the company concerned with  reporting</v>
      </c>
      <c r="Q23" s="4" t="str">
        <f t="shared" si="6"/>
        <v>FIN-ACCT-REC-P-AND-L-APP-READ-OPRA</v>
      </c>
    </row>
    <row r="24" spans="2:17" ht="66">
      <c r="B24" s="15"/>
      <c r="C24" s="16"/>
      <c r="D24" s="15"/>
      <c r="F24" s="14" t="s">
        <v>159</v>
      </c>
      <c r="G24" s="11" t="str">
        <f t="shared" si="0"/>
        <v>Exectutives within the company concerned with  reporting</v>
      </c>
      <c r="H24" s="4" t="str">
        <f>_xlfn.CONCAT(D24,"-APP-READ-", F24)</f>
        <v>-APP-READ-EXEC</v>
      </c>
      <c r="I24" s="14" t="s">
        <v>160</v>
      </c>
      <c r="J24" s="11" t="str">
        <f t="shared" si="1"/>
        <v>Management within the company concerned with  reporting</v>
      </c>
      <c r="K24" s="4" t="str">
        <f t="shared" si="2"/>
        <v>FIN-ACCT-REC-P-AND-L-APP-READ-MGMT</v>
      </c>
      <c r="L24" s="14" t="s">
        <v>161</v>
      </c>
      <c r="M24" s="11" t="str">
        <f t="shared" si="3"/>
        <v>Analysts within the company concerned with  reporting</v>
      </c>
      <c r="N24" s="4" t="str">
        <f t="shared" si="4"/>
        <v>FIN-ACCT-REC-P-AND-L-APP-READ-ANLY</v>
      </c>
      <c r="O24" s="14" t="s">
        <v>162</v>
      </c>
      <c r="P24" s="11" t="str">
        <f t="shared" si="5"/>
        <v>Operations within the company concerned with  reporting</v>
      </c>
      <c r="Q24" s="4" t="str">
        <f t="shared" si="6"/>
        <v>FIN-ACCT-REC-P-AND-L-APP-READ-OPRA</v>
      </c>
    </row>
    <row r="25" spans="2:17" ht="66">
      <c r="B25" s="15"/>
      <c r="C25" s="16"/>
      <c r="D25" s="15"/>
      <c r="F25" s="14" t="s">
        <v>159</v>
      </c>
      <c r="G25" s="11" t="str">
        <f t="shared" si="0"/>
        <v>Exectutives within the company concerned with  reporting</v>
      </c>
      <c r="H25" s="4" t="str">
        <f>_xlfn.CONCAT(D25,"-APP-READ-", F25)</f>
        <v>-APP-READ-EXEC</v>
      </c>
      <c r="I25" s="14" t="s">
        <v>160</v>
      </c>
      <c r="J25" s="11" t="str">
        <f t="shared" si="1"/>
        <v>Management within the company concerned with  reporting</v>
      </c>
      <c r="K25" s="4" t="str">
        <f t="shared" si="2"/>
        <v>FIN-ACCT-REC-P-AND-L-APP-READ-MGMT</v>
      </c>
      <c r="L25" s="14" t="s">
        <v>161</v>
      </c>
      <c r="M25" s="11" t="str">
        <f t="shared" si="3"/>
        <v>Analysts within the company concerned with  reporting</v>
      </c>
      <c r="N25" s="4" t="str">
        <f t="shared" si="4"/>
        <v>FIN-ACCT-REC-P-AND-L-APP-READ-ANLY</v>
      </c>
      <c r="O25" s="14" t="s">
        <v>162</v>
      </c>
      <c r="P25" s="11" t="str">
        <f t="shared" si="5"/>
        <v>Operations within the company concerned with  reporting</v>
      </c>
      <c r="Q25" s="4" t="str">
        <f t="shared" si="6"/>
        <v>FIN-ACCT-REC-P-AND-L-APP-READ-OPRA</v>
      </c>
    </row>
    <row r="26" spans="2:17" ht="66">
      <c r="B26" s="15"/>
      <c r="C26" s="16"/>
      <c r="D26" s="15"/>
      <c r="F26" s="14" t="s">
        <v>159</v>
      </c>
      <c r="G26" s="11" t="str">
        <f t="shared" si="0"/>
        <v>Exectutives within the company concerned with  reporting</v>
      </c>
      <c r="H26" s="4" t="str">
        <f>_xlfn.CONCAT(D26,"-APP-READ-", F26)</f>
        <v>-APP-READ-EXEC</v>
      </c>
      <c r="I26" s="14" t="s">
        <v>160</v>
      </c>
      <c r="J26" s="11" t="str">
        <f t="shared" si="1"/>
        <v>Management within the company concerned with  reporting</v>
      </c>
      <c r="K26" s="4" t="str">
        <f t="shared" si="2"/>
        <v>FIN-ACCT-REC-P-AND-L-APP-READ-MGMT</v>
      </c>
      <c r="L26" s="14" t="s">
        <v>161</v>
      </c>
      <c r="M26" s="11" t="str">
        <f t="shared" si="3"/>
        <v>Analysts within the company concerned with  reporting</v>
      </c>
      <c r="N26" s="4" t="str">
        <f t="shared" si="4"/>
        <v>FIN-ACCT-REC-P-AND-L-APP-READ-ANLY</v>
      </c>
      <c r="O26" s="14" t="s">
        <v>162</v>
      </c>
      <c r="P26" s="11" t="str">
        <f t="shared" si="5"/>
        <v>Operations within the company concerned with  reporting</v>
      </c>
      <c r="Q26" s="4" t="str">
        <f t="shared" si="6"/>
        <v>FIN-ACCT-REC-P-AND-L-APP-READ-OPRA</v>
      </c>
    </row>
    <row r="27" spans="2:17" ht="66">
      <c r="B27" s="15"/>
      <c r="C27" s="16"/>
      <c r="D27" s="15"/>
      <c r="F27" s="14" t="s">
        <v>159</v>
      </c>
      <c r="G27" s="11" t="str">
        <f t="shared" si="0"/>
        <v>Exectutives within the company concerned with  reporting</v>
      </c>
      <c r="H27" s="4" t="str">
        <f>_xlfn.CONCAT(D27,"-APP-READ-", F27)</f>
        <v>-APP-READ-EXEC</v>
      </c>
      <c r="I27" s="14" t="s">
        <v>160</v>
      </c>
      <c r="J27" s="11" t="str">
        <f t="shared" si="1"/>
        <v>Management within the company concerned with  reporting</v>
      </c>
      <c r="K27" s="4" t="str">
        <f t="shared" si="2"/>
        <v>FIN-ACCT-REC-P-AND-L-APP-READ-MGMT</v>
      </c>
      <c r="L27" s="14" t="s">
        <v>161</v>
      </c>
      <c r="M27" s="11" t="str">
        <f t="shared" si="3"/>
        <v>Analysts within the company concerned with  reporting</v>
      </c>
      <c r="N27" s="4" t="str">
        <f t="shared" si="4"/>
        <v>FIN-ACCT-REC-P-AND-L-APP-READ-ANLY</v>
      </c>
      <c r="O27" s="14" t="s">
        <v>162</v>
      </c>
      <c r="P27" s="11" t="str">
        <f t="shared" si="5"/>
        <v>Operations within the company concerned with  reporting</v>
      </c>
      <c r="Q27" s="4" t="str">
        <f t="shared" si="6"/>
        <v>FIN-ACCT-REC-P-AND-L-APP-READ-OPRA</v>
      </c>
    </row>
    <row r="28" spans="2:17" ht="66">
      <c r="B28" s="15"/>
      <c r="C28" s="16"/>
      <c r="D28" s="15"/>
      <c r="F28" s="14" t="s">
        <v>159</v>
      </c>
      <c r="G28" s="11" t="str">
        <f t="shared" si="0"/>
        <v>Exectutives within the company concerned with  reporting</v>
      </c>
      <c r="H28" s="4" t="str">
        <f>_xlfn.CONCAT(D28,"-APP-READ-", F28)</f>
        <v>-APP-READ-EXEC</v>
      </c>
      <c r="I28" s="14" t="s">
        <v>160</v>
      </c>
      <c r="J28" s="11" t="str">
        <f t="shared" si="1"/>
        <v>Management within the company concerned with  reporting</v>
      </c>
      <c r="K28" s="4" t="str">
        <f t="shared" si="2"/>
        <v>FIN-ACCT-REC-P-AND-L-APP-READ-MGMT</v>
      </c>
      <c r="L28" s="14" t="s">
        <v>161</v>
      </c>
      <c r="M28" s="11" t="str">
        <f t="shared" si="3"/>
        <v>Analysts within the company concerned with  reporting</v>
      </c>
      <c r="N28" s="4" t="str">
        <f t="shared" si="4"/>
        <v>FIN-ACCT-REC-P-AND-L-APP-READ-ANLY</v>
      </c>
      <c r="O28" s="14" t="s">
        <v>162</v>
      </c>
      <c r="P28" s="11" t="str">
        <f t="shared" si="5"/>
        <v>Operations within the company concerned with  reporting</v>
      </c>
      <c r="Q28" s="4" t="str">
        <f t="shared" si="6"/>
        <v>FIN-ACCT-REC-P-AND-L-APP-READ-OPRA</v>
      </c>
    </row>
    <row r="29" spans="2:17" ht="66">
      <c r="B29" s="15"/>
      <c r="C29" s="16"/>
      <c r="D29" s="15"/>
      <c r="F29" s="14" t="s">
        <v>159</v>
      </c>
      <c r="G29" s="11" t="str">
        <f t="shared" si="0"/>
        <v>Exectutives within the company concerned with  reporting</v>
      </c>
      <c r="H29" s="4" t="str">
        <f>_xlfn.CONCAT(D29,"-APP-READ-", F29)</f>
        <v>-APP-READ-EXEC</v>
      </c>
      <c r="I29" s="14" t="s">
        <v>160</v>
      </c>
      <c r="J29" s="11" t="str">
        <f t="shared" si="1"/>
        <v>Management within the company concerned with  reporting</v>
      </c>
      <c r="K29" s="4" t="str">
        <f t="shared" si="2"/>
        <v>FIN-ACCT-REC-P-AND-L-APP-READ-MGMT</v>
      </c>
      <c r="L29" s="14" t="s">
        <v>161</v>
      </c>
      <c r="M29" s="11" t="str">
        <f t="shared" si="3"/>
        <v>Analysts within the company concerned with  reporting</v>
      </c>
      <c r="N29" s="4" t="str">
        <f t="shared" si="4"/>
        <v>FIN-ACCT-REC-P-AND-L-APP-READ-ANLY</v>
      </c>
      <c r="O29" s="14" t="s">
        <v>162</v>
      </c>
      <c r="P29" s="11" t="str">
        <f t="shared" si="5"/>
        <v>Operations within the company concerned with  reporting</v>
      </c>
      <c r="Q29" s="4" t="str">
        <f t="shared" si="6"/>
        <v>FIN-ACCT-REC-P-AND-L-APP-READ-OPRA</v>
      </c>
    </row>
    <row r="30" spans="2:17" ht="66">
      <c r="B30" s="15"/>
      <c r="C30" s="16"/>
      <c r="D30" s="15"/>
      <c r="F30" s="14" t="s">
        <v>159</v>
      </c>
      <c r="G30" s="11" t="str">
        <f t="shared" si="0"/>
        <v>Exectutives within the company concerned with  reporting</v>
      </c>
      <c r="H30" s="4" t="str">
        <f>_xlfn.CONCAT(D30,"-APP-READ-", F30)</f>
        <v>-APP-READ-EXEC</v>
      </c>
      <c r="I30" s="14" t="s">
        <v>160</v>
      </c>
      <c r="J30" s="11" t="str">
        <f t="shared" si="1"/>
        <v>Management within the company concerned with  reporting</v>
      </c>
      <c r="K30" s="4" t="str">
        <f t="shared" si="2"/>
        <v>FIN-ACCT-REC-P-AND-L-APP-READ-MGMT</v>
      </c>
      <c r="L30" s="14" t="s">
        <v>161</v>
      </c>
      <c r="M30" s="11" t="str">
        <f t="shared" si="3"/>
        <v>Analysts within the company concerned with  reporting</v>
      </c>
      <c r="N30" s="4" t="str">
        <f t="shared" si="4"/>
        <v>FIN-ACCT-REC-P-AND-L-APP-READ-ANLY</v>
      </c>
      <c r="O30" s="14" t="s">
        <v>162</v>
      </c>
      <c r="P30" s="11" t="str">
        <f t="shared" si="5"/>
        <v>Operations within the company concerned with  reporting</v>
      </c>
      <c r="Q30" s="4" t="str">
        <f t="shared" si="6"/>
        <v>FIN-ACCT-REC-P-AND-L-APP-READ-OPRA</v>
      </c>
    </row>
    <row r="31" spans="2:17" ht="66">
      <c r="B31" s="15"/>
      <c r="C31" s="16"/>
      <c r="D31" s="15"/>
      <c r="F31" s="14" t="s">
        <v>159</v>
      </c>
      <c r="G31" s="11" t="str">
        <f t="shared" si="0"/>
        <v>Exectutives within the company concerned with  reporting</v>
      </c>
      <c r="H31" s="4" t="str">
        <f>_xlfn.CONCAT(D31,"-APP-READ-", F31)</f>
        <v>-APP-READ-EXEC</v>
      </c>
      <c r="I31" s="14" t="s">
        <v>160</v>
      </c>
      <c r="J31" s="11" t="str">
        <f t="shared" si="1"/>
        <v>Management within the company concerned with  reporting</v>
      </c>
      <c r="K31" s="4" t="str">
        <f t="shared" si="2"/>
        <v>FIN-ACCT-REC-P-AND-L-APP-READ-MGMT</v>
      </c>
      <c r="L31" s="14" t="s">
        <v>161</v>
      </c>
      <c r="M31" s="11" t="str">
        <f t="shared" si="3"/>
        <v>Analysts within the company concerned with  reporting</v>
      </c>
      <c r="N31" s="4" t="str">
        <f t="shared" si="4"/>
        <v>FIN-ACCT-REC-P-AND-L-APP-READ-ANLY</v>
      </c>
      <c r="O31" s="14" t="s">
        <v>162</v>
      </c>
      <c r="P31" s="11" t="str">
        <f t="shared" si="5"/>
        <v>Operations within the company concerned with  reporting</v>
      </c>
      <c r="Q31" s="4" t="str">
        <f t="shared" si="6"/>
        <v>FIN-ACCT-REC-P-AND-L-APP-READ-OPRA</v>
      </c>
    </row>
    <row r="32" spans="2:17" ht="66">
      <c r="B32" s="15"/>
      <c r="C32" s="16"/>
      <c r="D32" s="15"/>
      <c r="F32" s="14" t="s">
        <v>159</v>
      </c>
      <c r="G32" s="11" t="str">
        <f t="shared" si="0"/>
        <v>Exectutives within the company concerned with  reporting</v>
      </c>
      <c r="H32" s="4" t="str">
        <f>_xlfn.CONCAT(D32,"-APP-READ-", F32)</f>
        <v>-APP-READ-EXEC</v>
      </c>
      <c r="I32" s="14" t="s">
        <v>160</v>
      </c>
      <c r="J32" s="11" t="str">
        <f t="shared" si="1"/>
        <v>Management within the company concerned with  reporting</v>
      </c>
      <c r="K32" s="4" t="str">
        <f t="shared" si="2"/>
        <v>FIN-ACCT-REC-P-AND-L-APP-READ-MGMT</v>
      </c>
      <c r="L32" s="14" t="s">
        <v>161</v>
      </c>
      <c r="M32" s="11" t="str">
        <f t="shared" si="3"/>
        <v>Analysts within the company concerned with  reporting</v>
      </c>
      <c r="N32" s="4" t="str">
        <f t="shared" si="4"/>
        <v>FIN-ACCT-REC-P-AND-L-APP-READ-ANLY</v>
      </c>
      <c r="O32" s="14" t="s">
        <v>162</v>
      </c>
      <c r="P32" s="11" t="str">
        <f t="shared" si="5"/>
        <v>Operations within the company concerned with  reporting</v>
      </c>
      <c r="Q32" s="4" t="str">
        <f t="shared" si="6"/>
        <v>FIN-ACCT-REC-P-AND-L-APP-READ-OPRA</v>
      </c>
    </row>
    <row r="33" spans="2:17" ht="66">
      <c r="B33" s="15"/>
      <c r="C33" s="16"/>
      <c r="D33" s="15"/>
      <c r="F33" s="14" t="s">
        <v>159</v>
      </c>
      <c r="G33" s="11" t="str">
        <f t="shared" si="0"/>
        <v>Exectutives within the company concerned with  reporting</v>
      </c>
      <c r="H33" s="4" t="str">
        <f>_xlfn.CONCAT(D33,"-APP-READ-", F33)</f>
        <v>-APP-READ-EXEC</v>
      </c>
      <c r="I33" s="14" t="s">
        <v>160</v>
      </c>
      <c r="J33" s="11" t="str">
        <f t="shared" si="1"/>
        <v>Management within the company concerned with  reporting</v>
      </c>
      <c r="K33" s="4" t="str">
        <f t="shared" si="2"/>
        <v>FIN-ACCT-REC-P-AND-L-APP-READ-MGMT</v>
      </c>
      <c r="L33" s="14" t="s">
        <v>161</v>
      </c>
      <c r="M33" s="11" t="str">
        <f t="shared" si="3"/>
        <v>Analysts within the company concerned with  reporting</v>
      </c>
      <c r="N33" s="4" t="str">
        <f t="shared" si="4"/>
        <v>FIN-ACCT-REC-P-AND-L-APP-READ-ANLY</v>
      </c>
      <c r="O33" s="14" t="s">
        <v>162</v>
      </c>
      <c r="P33" s="11" t="str">
        <f t="shared" si="5"/>
        <v>Operations within the company concerned with  reporting</v>
      </c>
      <c r="Q33" s="4" t="str">
        <f t="shared" si="6"/>
        <v>FIN-ACCT-REC-P-AND-L-APP-READ-OPRA</v>
      </c>
    </row>
    <row r="34" spans="2:17" ht="66">
      <c r="B34" s="15"/>
      <c r="C34" s="16"/>
      <c r="D34" s="15"/>
      <c r="F34" s="14" t="s">
        <v>159</v>
      </c>
      <c r="G34" s="11" t="str">
        <f t="shared" si="0"/>
        <v>Exectutives within the company concerned with  reporting</v>
      </c>
      <c r="H34" s="4" t="str">
        <f>_xlfn.CONCAT(D34,"-APP-READ-", F34)</f>
        <v>-APP-READ-EXEC</v>
      </c>
      <c r="I34" s="14" t="s">
        <v>160</v>
      </c>
      <c r="J34" s="11" t="str">
        <f t="shared" si="1"/>
        <v>Management within the company concerned with  reporting</v>
      </c>
      <c r="K34" s="4" t="str">
        <f t="shared" si="2"/>
        <v>FIN-ACCT-REC-P-AND-L-APP-READ-MGMT</v>
      </c>
      <c r="L34" s="14" t="s">
        <v>161</v>
      </c>
      <c r="M34" s="11" t="str">
        <f t="shared" si="3"/>
        <v>Analysts within the company concerned with  reporting</v>
      </c>
      <c r="N34" s="4" t="str">
        <f t="shared" si="4"/>
        <v>FIN-ACCT-REC-P-AND-L-APP-READ-ANLY</v>
      </c>
      <c r="O34" s="14" t="s">
        <v>162</v>
      </c>
      <c r="P34" s="11" t="str">
        <f t="shared" si="5"/>
        <v>Operations within the company concerned with  reporting</v>
      </c>
      <c r="Q34" s="4" t="str">
        <f t="shared" si="6"/>
        <v>FIN-ACCT-REC-P-AND-L-APP-READ-OPRA</v>
      </c>
    </row>
    <row r="35" spans="2:17" ht="66">
      <c r="B35" s="15"/>
      <c r="C35" s="16"/>
      <c r="D35" s="15"/>
      <c r="F35" s="14" t="s">
        <v>159</v>
      </c>
      <c r="G35" s="11" t="str">
        <f t="shared" si="0"/>
        <v>Exectutives within the company concerned with  reporting</v>
      </c>
      <c r="H35" s="4" t="str">
        <f>_xlfn.CONCAT(D35,"-APP-READ-", F35)</f>
        <v>-APP-READ-EXEC</v>
      </c>
      <c r="I35" s="14" t="s">
        <v>160</v>
      </c>
      <c r="J35" s="11" t="str">
        <f t="shared" si="1"/>
        <v>Management within the company concerned with  reporting</v>
      </c>
      <c r="K35" s="4" t="str">
        <f t="shared" si="2"/>
        <v>FIN-ACCT-REC-P-AND-L-APP-READ-MGMT</v>
      </c>
      <c r="L35" s="14" t="s">
        <v>161</v>
      </c>
      <c r="M35" s="11" t="str">
        <f t="shared" si="3"/>
        <v>Analysts within the company concerned with  reporting</v>
      </c>
      <c r="N35" s="4" t="str">
        <f t="shared" si="4"/>
        <v>FIN-ACCT-REC-P-AND-L-APP-READ-ANLY</v>
      </c>
      <c r="O35" s="14" t="s">
        <v>162</v>
      </c>
      <c r="P35" s="11" t="str">
        <f t="shared" si="5"/>
        <v>Operations within the company concerned with  reporting</v>
      </c>
      <c r="Q35" s="4" t="str">
        <f t="shared" si="6"/>
        <v>FIN-ACCT-REC-P-AND-L-APP-READ-OPRA</v>
      </c>
    </row>
    <row r="36" spans="2:17" ht="66">
      <c r="B36" s="15"/>
      <c r="C36" s="16"/>
      <c r="D36" s="15"/>
      <c r="F36" s="14" t="s">
        <v>159</v>
      </c>
      <c r="G36" s="11" t="str">
        <f t="shared" si="0"/>
        <v>Exectutives within the company concerned with  reporting</v>
      </c>
      <c r="H36" s="4" t="str">
        <f>_xlfn.CONCAT(D36,"-APP-READ-", F36)</f>
        <v>-APP-READ-EXEC</v>
      </c>
      <c r="I36" s="14" t="s">
        <v>160</v>
      </c>
      <c r="J36" s="11" t="str">
        <f t="shared" si="1"/>
        <v>Management within the company concerned with  reporting</v>
      </c>
      <c r="K36" s="4" t="str">
        <f t="shared" si="2"/>
        <v>FIN-ACCT-REC-P-AND-L-APP-READ-MGMT</v>
      </c>
      <c r="L36" s="14" t="s">
        <v>161</v>
      </c>
      <c r="M36" s="11" t="str">
        <f t="shared" si="3"/>
        <v>Analysts within the company concerned with  reporting</v>
      </c>
      <c r="N36" s="4" t="str">
        <f t="shared" si="4"/>
        <v>FIN-ACCT-REC-P-AND-L-APP-READ-ANLY</v>
      </c>
      <c r="O36" s="14" t="s">
        <v>162</v>
      </c>
      <c r="P36" s="11" t="str">
        <f t="shared" si="5"/>
        <v>Operations within the company concerned with  reporting</v>
      </c>
      <c r="Q36" s="4" t="str">
        <f t="shared" si="6"/>
        <v>FIN-ACCT-REC-P-AND-L-APP-READ-OPRA</v>
      </c>
    </row>
    <row r="37" spans="2:17" ht="66">
      <c r="B37" s="15"/>
      <c r="C37" s="16"/>
      <c r="D37" s="15"/>
      <c r="F37" s="14" t="s">
        <v>159</v>
      </c>
      <c r="G37" s="11" t="str">
        <f t="shared" si="0"/>
        <v>Exectutives within the company concerned with  reporting</v>
      </c>
      <c r="H37" s="4" t="str">
        <f>_xlfn.CONCAT(D37,"-APP-READ-", F37)</f>
        <v>-APP-READ-EXEC</v>
      </c>
      <c r="I37" s="14" t="s">
        <v>160</v>
      </c>
      <c r="J37" s="11" t="str">
        <f t="shared" si="1"/>
        <v>Management within the company concerned with  reporting</v>
      </c>
      <c r="K37" s="4" t="str">
        <f t="shared" si="2"/>
        <v>FIN-ACCT-REC-P-AND-L-APP-READ-MGMT</v>
      </c>
      <c r="L37" s="14" t="s">
        <v>161</v>
      </c>
      <c r="M37" s="11" t="str">
        <f t="shared" si="3"/>
        <v>Analysts within the company concerned with  reporting</v>
      </c>
      <c r="N37" s="4" t="str">
        <f t="shared" si="4"/>
        <v>FIN-ACCT-REC-P-AND-L-APP-READ-ANLY</v>
      </c>
      <c r="O37" s="14" t="s">
        <v>162</v>
      </c>
      <c r="P37" s="11" t="str">
        <f t="shared" si="5"/>
        <v>Operations within the company concerned with  reporting</v>
      </c>
      <c r="Q37" s="4" t="str">
        <f t="shared" si="6"/>
        <v>FIN-ACCT-REC-P-AND-L-APP-READ-OPRA</v>
      </c>
    </row>
    <row r="38" spans="2:17" ht="66">
      <c r="B38" s="15"/>
      <c r="C38" s="16"/>
      <c r="D38" s="15"/>
      <c r="F38" s="14" t="s">
        <v>159</v>
      </c>
      <c r="G38" s="11" t="str">
        <f t="shared" si="0"/>
        <v>Exectutives within the company concerned with  reporting</v>
      </c>
      <c r="H38" s="4" t="str">
        <f>_xlfn.CONCAT(D38,"-APP-READ-", F38)</f>
        <v>-APP-READ-EXEC</v>
      </c>
      <c r="I38" s="14" t="s">
        <v>160</v>
      </c>
      <c r="J38" s="11" t="str">
        <f t="shared" si="1"/>
        <v>Management within the company concerned with  reporting</v>
      </c>
      <c r="K38" s="4" t="str">
        <f t="shared" si="2"/>
        <v>FIN-ACCT-REC-P-AND-L-APP-READ-MGMT</v>
      </c>
      <c r="L38" s="14" t="s">
        <v>161</v>
      </c>
      <c r="M38" s="11" t="str">
        <f t="shared" si="3"/>
        <v>Analysts within the company concerned with  reporting</v>
      </c>
      <c r="N38" s="4" t="str">
        <f t="shared" si="4"/>
        <v>FIN-ACCT-REC-P-AND-L-APP-READ-ANLY</v>
      </c>
      <c r="O38" s="14" t="s">
        <v>162</v>
      </c>
      <c r="P38" s="11" t="str">
        <f t="shared" si="5"/>
        <v>Operations within the company concerned with  reporting</v>
      </c>
      <c r="Q38" s="4" t="str">
        <f t="shared" si="6"/>
        <v>FIN-ACCT-REC-P-AND-L-APP-READ-OPRA</v>
      </c>
    </row>
    <row r="39" spans="2:17" ht="66">
      <c r="B39" s="15"/>
      <c r="C39" s="16"/>
      <c r="D39" s="15"/>
      <c r="F39" s="14" t="s">
        <v>159</v>
      </c>
      <c r="G39" s="11" t="str">
        <f t="shared" si="0"/>
        <v>Exectutives within the company concerned with  reporting</v>
      </c>
      <c r="H39" s="4" t="str">
        <f>_xlfn.CONCAT(D39,"-APP-READ-", F39)</f>
        <v>-APP-READ-EXEC</v>
      </c>
      <c r="I39" s="14" t="s">
        <v>160</v>
      </c>
      <c r="J39" s="11" t="str">
        <f t="shared" si="1"/>
        <v>Management within the company concerned with  reporting</v>
      </c>
      <c r="K39" s="4" t="str">
        <f t="shared" si="2"/>
        <v>FIN-ACCT-REC-P-AND-L-APP-READ-MGMT</v>
      </c>
      <c r="L39" s="14" t="s">
        <v>161</v>
      </c>
      <c r="M39" s="11" t="str">
        <f t="shared" si="3"/>
        <v>Analysts within the company concerned with  reporting</v>
      </c>
      <c r="N39" s="4" t="str">
        <f t="shared" si="4"/>
        <v>FIN-ACCT-REC-P-AND-L-APP-READ-ANLY</v>
      </c>
      <c r="O39" s="14" t="s">
        <v>162</v>
      </c>
      <c r="P39" s="11" t="str">
        <f t="shared" si="5"/>
        <v>Operations within the company concerned with  reporting</v>
      </c>
      <c r="Q39" s="4" t="str">
        <f t="shared" si="6"/>
        <v>FIN-ACCT-REC-P-AND-L-APP-READ-OPRA</v>
      </c>
    </row>
    <row r="40" spans="2:17" ht="66">
      <c r="B40" s="15"/>
      <c r="C40" s="16"/>
      <c r="D40" s="15"/>
      <c r="F40" s="14" t="s">
        <v>159</v>
      </c>
      <c r="G40" s="11" t="str">
        <f t="shared" si="0"/>
        <v>Exectutives within the company concerned with  reporting</v>
      </c>
      <c r="H40" s="4" t="str">
        <f>_xlfn.CONCAT(D40,"-APP-READ-", F40)</f>
        <v>-APP-READ-EXEC</v>
      </c>
      <c r="I40" s="14" t="s">
        <v>160</v>
      </c>
      <c r="J40" s="11" t="str">
        <f t="shared" si="1"/>
        <v>Management within the company concerned with  reporting</v>
      </c>
      <c r="K40" s="4" t="str">
        <f t="shared" si="2"/>
        <v>FIN-ACCT-REC-P-AND-L-APP-READ-MGMT</v>
      </c>
      <c r="L40" s="14" t="s">
        <v>161</v>
      </c>
      <c r="M40" s="11" t="str">
        <f t="shared" si="3"/>
        <v>Analysts within the company concerned with  reporting</v>
      </c>
      <c r="N40" s="4" t="str">
        <f t="shared" si="4"/>
        <v>FIN-ACCT-REC-P-AND-L-APP-READ-ANLY</v>
      </c>
      <c r="O40" s="14" t="s">
        <v>162</v>
      </c>
      <c r="P40" s="11" t="str">
        <f t="shared" si="5"/>
        <v>Operations within the company concerned with  reporting</v>
      </c>
      <c r="Q40" s="4" t="str">
        <f t="shared" si="6"/>
        <v>FIN-ACCT-REC-P-AND-L-APP-READ-OPRA</v>
      </c>
    </row>
    <row r="41" spans="2:17" ht="66">
      <c r="B41" s="15"/>
      <c r="C41" s="16"/>
      <c r="D41" s="15"/>
      <c r="F41" s="14" t="s">
        <v>159</v>
      </c>
      <c r="G41" s="11" t="str">
        <f t="shared" si="0"/>
        <v>Exectutives within the company concerned with  reporting</v>
      </c>
      <c r="H41" s="4" t="str">
        <f>_xlfn.CONCAT(D41,"-APP-READ-", F41)</f>
        <v>-APP-READ-EXEC</v>
      </c>
      <c r="I41" s="14" t="s">
        <v>160</v>
      </c>
      <c r="J41" s="11" t="str">
        <f t="shared" si="1"/>
        <v>Management within the company concerned with  reporting</v>
      </c>
      <c r="K41" s="4" t="str">
        <f t="shared" si="2"/>
        <v>FIN-ACCT-REC-P-AND-L-APP-READ-MGMT</v>
      </c>
      <c r="L41" s="14" t="s">
        <v>161</v>
      </c>
      <c r="M41" s="11" t="str">
        <f t="shared" si="3"/>
        <v>Analysts within the company concerned with  reporting</v>
      </c>
      <c r="N41" s="4" t="str">
        <f t="shared" si="4"/>
        <v>FIN-ACCT-REC-P-AND-L-APP-READ-ANLY</v>
      </c>
      <c r="O41" s="14" t="s">
        <v>162</v>
      </c>
      <c r="P41" s="11" t="str">
        <f t="shared" si="5"/>
        <v>Operations within the company concerned with  reporting</v>
      </c>
      <c r="Q41" s="4" t="str">
        <f t="shared" si="6"/>
        <v>FIN-ACCT-REC-P-AND-L-APP-READ-OPRA</v>
      </c>
    </row>
    <row r="42" spans="2:17" ht="66">
      <c r="B42" s="15"/>
      <c r="C42" s="16"/>
      <c r="D42" s="15"/>
      <c r="F42" s="14" t="s">
        <v>159</v>
      </c>
      <c r="G42" s="11" t="str">
        <f t="shared" si="0"/>
        <v>Exectutives within the company concerned with  reporting</v>
      </c>
      <c r="H42" s="4" t="str">
        <f>_xlfn.CONCAT(D42,"-APP-READ-", F42)</f>
        <v>-APP-READ-EXEC</v>
      </c>
      <c r="I42" s="14" t="s">
        <v>160</v>
      </c>
      <c r="J42" s="11" t="str">
        <f t="shared" si="1"/>
        <v>Management within the company concerned with  reporting</v>
      </c>
      <c r="K42" s="4" t="str">
        <f t="shared" si="2"/>
        <v>FIN-ACCT-REC-P-AND-L-APP-READ-MGMT</v>
      </c>
      <c r="L42" s="14" t="s">
        <v>161</v>
      </c>
      <c r="M42" s="11" t="str">
        <f t="shared" si="3"/>
        <v>Analysts within the company concerned with  reporting</v>
      </c>
      <c r="N42" s="4" t="str">
        <f t="shared" si="4"/>
        <v>FIN-ACCT-REC-P-AND-L-APP-READ-ANLY</v>
      </c>
      <c r="O42" s="14" t="s">
        <v>162</v>
      </c>
      <c r="P42" s="11" t="str">
        <f t="shared" si="5"/>
        <v>Operations within the company concerned with  reporting</v>
      </c>
      <c r="Q42" s="4" t="str">
        <f t="shared" si="6"/>
        <v>FIN-ACCT-REC-P-AND-L-APP-READ-OPRA</v>
      </c>
    </row>
    <row r="43" spans="2:17" ht="66">
      <c r="B43" s="15"/>
      <c r="C43" s="16"/>
      <c r="D43" s="15"/>
      <c r="F43" s="14" t="s">
        <v>159</v>
      </c>
      <c r="G43" s="11" t="str">
        <f t="shared" si="0"/>
        <v>Exectutives within the company concerned with  reporting</v>
      </c>
      <c r="H43" s="4" t="str">
        <f>_xlfn.CONCAT(D43,"-APP-READ-", F43)</f>
        <v>-APP-READ-EXEC</v>
      </c>
      <c r="I43" s="14" t="s">
        <v>160</v>
      </c>
      <c r="J43" s="11" t="str">
        <f t="shared" si="1"/>
        <v>Management within the company concerned with  reporting</v>
      </c>
      <c r="K43" s="4" t="str">
        <f t="shared" si="2"/>
        <v>FIN-ACCT-REC-P-AND-L-APP-READ-MGMT</v>
      </c>
      <c r="L43" s="14" t="s">
        <v>161</v>
      </c>
      <c r="M43" s="11" t="str">
        <f t="shared" si="3"/>
        <v>Analysts within the company concerned with  reporting</v>
      </c>
      <c r="N43" s="4" t="str">
        <f t="shared" si="4"/>
        <v>FIN-ACCT-REC-P-AND-L-APP-READ-ANLY</v>
      </c>
      <c r="O43" s="14" t="s">
        <v>162</v>
      </c>
      <c r="P43" s="11" t="str">
        <f t="shared" si="5"/>
        <v>Operations within the company concerned with  reporting</v>
      </c>
      <c r="Q43" s="4" t="str">
        <f t="shared" si="6"/>
        <v>FIN-ACCT-REC-P-AND-L-APP-READ-OPRA</v>
      </c>
    </row>
    <row r="44" spans="2:17" ht="66">
      <c r="B44" s="15"/>
      <c r="C44" s="16"/>
      <c r="D44" s="15"/>
      <c r="F44" s="14" t="s">
        <v>159</v>
      </c>
      <c r="G44" s="11" t="str">
        <f t="shared" si="0"/>
        <v>Exectutives within the company concerned with  reporting</v>
      </c>
      <c r="H44" s="4" t="str">
        <f>_xlfn.CONCAT(D44,"-APP-READ-", F44)</f>
        <v>-APP-READ-EXEC</v>
      </c>
      <c r="I44" s="14" t="s">
        <v>160</v>
      </c>
      <c r="J44" s="11" t="str">
        <f t="shared" si="1"/>
        <v>Management within the company concerned with  reporting</v>
      </c>
      <c r="K44" s="4" t="str">
        <f t="shared" si="2"/>
        <v>FIN-ACCT-REC-P-AND-L-APP-READ-MGMT</v>
      </c>
      <c r="L44" s="14" t="s">
        <v>161</v>
      </c>
      <c r="M44" s="11" t="str">
        <f t="shared" si="3"/>
        <v>Analysts within the company concerned with  reporting</v>
      </c>
      <c r="N44" s="4" t="str">
        <f t="shared" si="4"/>
        <v>FIN-ACCT-REC-P-AND-L-APP-READ-ANLY</v>
      </c>
      <c r="O44" s="14" t="s">
        <v>162</v>
      </c>
      <c r="P44" s="11" t="str">
        <f t="shared" si="5"/>
        <v>Operations within the company concerned with  reporting</v>
      </c>
      <c r="Q44" s="4" t="str">
        <f t="shared" si="6"/>
        <v>FIN-ACCT-REC-P-AND-L-APP-READ-OPRA</v>
      </c>
    </row>
    <row r="45" spans="2:17" ht="66">
      <c r="B45" s="15"/>
      <c r="C45" s="16"/>
      <c r="D45" s="15"/>
      <c r="F45" s="14" t="s">
        <v>159</v>
      </c>
      <c r="G45" s="11" t="str">
        <f t="shared" si="0"/>
        <v>Exectutives within the company concerned with  reporting</v>
      </c>
      <c r="H45" s="4" t="str">
        <f>_xlfn.CONCAT(D45,"-APP-READ-", F45)</f>
        <v>-APP-READ-EXEC</v>
      </c>
      <c r="I45" s="14" t="s">
        <v>160</v>
      </c>
      <c r="J45" s="11" t="str">
        <f t="shared" si="1"/>
        <v>Management within the company concerned with  reporting</v>
      </c>
      <c r="K45" s="4" t="str">
        <f t="shared" si="2"/>
        <v>FIN-ACCT-REC-P-AND-L-APP-READ-MGMT</v>
      </c>
      <c r="L45" s="14" t="s">
        <v>161</v>
      </c>
      <c r="M45" s="11" t="str">
        <f t="shared" si="3"/>
        <v>Analysts within the company concerned with  reporting</v>
      </c>
      <c r="N45" s="4" t="str">
        <f t="shared" si="4"/>
        <v>FIN-ACCT-REC-P-AND-L-APP-READ-ANLY</v>
      </c>
      <c r="O45" s="14" t="s">
        <v>162</v>
      </c>
      <c r="P45" s="11" t="str">
        <f t="shared" si="5"/>
        <v>Operations within the company concerned with  reporting</v>
      </c>
      <c r="Q45" s="4" t="str">
        <f t="shared" si="6"/>
        <v>FIN-ACCT-REC-P-AND-L-APP-READ-OPRA</v>
      </c>
    </row>
    <row r="46" spans="2:17" ht="66">
      <c r="B46" s="15"/>
      <c r="C46" s="16"/>
      <c r="D46" s="15"/>
      <c r="F46" s="14" t="s">
        <v>159</v>
      </c>
      <c r="G46" s="11" t="str">
        <f t="shared" si="0"/>
        <v>Exectutives within the company concerned with  reporting</v>
      </c>
      <c r="H46" s="4" t="str">
        <f>_xlfn.CONCAT(D46,"-APP-READ-", F46)</f>
        <v>-APP-READ-EXEC</v>
      </c>
      <c r="I46" s="14" t="s">
        <v>160</v>
      </c>
      <c r="J46" s="11" t="str">
        <f t="shared" si="1"/>
        <v>Management within the company concerned with  reporting</v>
      </c>
      <c r="K46" s="4" t="str">
        <f t="shared" si="2"/>
        <v>FIN-ACCT-REC-P-AND-L-APP-READ-MGMT</v>
      </c>
      <c r="L46" s="14" t="s">
        <v>161</v>
      </c>
      <c r="M46" s="11" t="str">
        <f t="shared" si="3"/>
        <v>Analysts within the company concerned with  reporting</v>
      </c>
      <c r="N46" s="4" t="str">
        <f t="shared" si="4"/>
        <v>FIN-ACCT-REC-P-AND-L-APP-READ-ANLY</v>
      </c>
      <c r="O46" s="14" t="s">
        <v>162</v>
      </c>
      <c r="P46" s="11" t="str">
        <f t="shared" si="5"/>
        <v>Operations within the company concerned with  reporting</v>
      </c>
      <c r="Q46" s="4" t="str">
        <f t="shared" si="6"/>
        <v>FIN-ACCT-REC-P-AND-L-APP-READ-OPRA</v>
      </c>
    </row>
    <row r="47" spans="2:17" ht="66">
      <c r="B47" s="15"/>
      <c r="C47" s="16"/>
      <c r="D47" s="15"/>
      <c r="F47" s="14" t="s">
        <v>159</v>
      </c>
      <c r="G47" s="11" t="str">
        <f t="shared" si="0"/>
        <v>Exectutives within the company concerned with  reporting</v>
      </c>
      <c r="H47" s="4" t="str">
        <f>_xlfn.CONCAT(D47,"-APP-READ-", F47)</f>
        <v>-APP-READ-EXEC</v>
      </c>
      <c r="I47" s="14" t="s">
        <v>160</v>
      </c>
      <c r="J47" s="11" t="str">
        <f t="shared" si="1"/>
        <v>Management within the company concerned with  reporting</v>
      </c>
      <c r="K47" s="4" t="str">
        <f t="shared" si="2"/>
        <v>FIN-ACCT-REC-P-AND-L-APP-READ-MGMT</v>
      </c>
      <c r="L47" s="14" t="s">
        <v>161</v>
      </c>
      <c r="M47" s="11" t="str">
        <f t="shared" si="3"/>
        <v>Analysts within the company concerned with  reporting</v>
      </c>
      <c r="N47" s="4" t="str">
        <f t="shared" si="4"/>
        <v>FIN-ACCT-REC-P-AND-L-APP-READ-ANLY</v>
      </c>
      <c r="O47" s="14" t="s">
        <v>162</v>
      </c>
      <c r="P47" s="11" t="str">
        <f t="shared" si="5"/>
        <v>Operations within the company concerned with  reporting</v>
      </c>
      <c r="Q47" s="4" t="str">
        <f t="shared" si="6"/>
        <v>FIN-ACCT-REC-P-AND-L-APP-READ-OPRA</v>
      </c>
    </row>
    <row r="48" spans="2:17" ht="66">
      <c r="B48" s="15"/>
      <c r="C48" s="16"/>
      <c r="D48" s="15"/>
      <c r="F48" s="14" t="s">
        <v>159</v>
      </c>
      <c r="G48" s="11" t="str">
        <f t="shared" si="0"/>
        <v>Exectutives within the company concerned with  reporting</v>
      </c>
      <c r="H48" s="4" t="str">
        <f>_xlfn.CONCAT(D48,"-APP-READ-", F48)</f>
        <v>-APP-READ-EXEC</v>
      </c>
      <c r="I48" s="14" t="s">
        <v>160</v>
      </c>
      <c r="J48" s="11" t="str">
        <f t="shared" si="1"/>
        <v>Management within the company concerned with  reporting</v>
      </c>
      <c r="K48" s="4" t="str">
        <f t="shared" si="2"/>
        <v>FIN-ACCT-REC-P-AND-L-APP-READ-MGMT</v>
      </c>
      <c r="L48" s="14" t="s">
        <v>161</v>
      </c>
      <c r="M48" s="11" t="str">
        <f t="shared" si="3"/>
        <v>Analysts within the company concerned with  reporting</v>
      </c>
      <c r="N48" s="4" t="str">
        <f t="shared" si="4"/>
        <v>FIN-ACCT-REC-P-AND-L-APP-READ-ANLY</v>
      </c>
      <c r="O48" s="14" t="s">
        <v>162</v>
      </c>
      <c r="P48" s="11" t="str">
        <f t="shared" si="5"/>
        <v>Operations within the company concerned with  reporting</v>
      </c>
      <c r="Q48" s="4" t="str">
        <f t="shared" si="6"/>
        <v>FIN-ACCT-REC-P-AND-L-APP-READ-OPRA</v>
      </c>
    </row>
    <row r="49" spans="2:17" ht="66">
      <c r="B49" s="15"/>
      <c r="C49" s="16"/>
      <c r="D49" s="15"/>
      <c r="F49" s="14" t="s">
        <v>159</v>
      </c>
      <c r="G49" s="11" t="str">
        <f t="shared" si="0"/>
        <v>Exectutives within the company concerned with  reporting</v>
      </c>
      <c r="H49" s="4" t="str">
        <f>_xlfn.CONCAT(D49,"-APP-READ-", F49)</f>
        <v>-APP-READ-EXEC</v>
      </c>
      <c r="I49" s="14" t="s">
        <v>160</v>
      </c>
      <c r="J49" s="11" t="str">
        <f t="shared" si="1"/>
        <v>Management within the company concerned with  reporting</v>
      </c>
      <c r="K49" s="4" t="str">
        <f t="shared" si="2"/>
        <v>FIN-ACCT-REC-P-AND-L-APP-READ-MGMT</v>
      </c>
      <c r="L49" s="14" t="s">
        <v>161</v>
      </c>
      <c r="M49" s="11" t="str">
        <f t="shared" si="3"/>
        <v>Analysts within the company concerned with  reporting</v>
      </c>
      <c r="N49" s="4" t="str">
        <f t="shared" si="4"/>
        <v>FIN-ACCT-REC-P-AND-L-APP-READ-ANLY</v>
      </c>
      <c r="O49" s="14" t="s">
        <v>162</v>
      </c>
      <c r="P49" s="11" t="str">
        <f t="shared" si="5"/>
        <v>Operations within the company concerned with  reporting</v>
      </c>
      <c r="Q49" s="4" t="str">
        <f t="shared" si="6"/>
        <v>FIN-ACCT-REC-P-AND-L-APP-READ-OPRA</v>
      </c>
    </row>
    <row r="50" spans="2:17" ht="66">
      <c r="B50" s="15"/>
      <c r="C50" s="16"/>
      <c r="D50" s="15"/>
      <c r="F50" s="14" t="s">
        <v>159</v>
      </c>
      <c r="G50" s="11" t="str">
        <f t="shared" si="0"/>
        <v>Exectutives within the company concerned with  reporting</v>
      </c>
      <c r="H50" s="4" t="str">
        <f>_xlfn.CONCAT(D50,"-APP-READ-", F50)</f>
        <v>-APP-READ-EXEC</v>
      </c>
      <c r="I50" s="14" t="s">
        <v>160</v>
      </c>
      <c r="J50" s="11" t="str">
        <f t="shared" si="1"/>
        <v>Management within the company concerned with  reporting</v>
      </c>
      <c r="K50" s="4" t="str">
        <f t="shared" si="2"/>
        <v>FIN-ACCT-REC-P-AND-L-APP-READ-MGMT</v>
      </c>
      <c r="L50" s="14" t="s">
        <v>161</v>
      </c>
      <c r="M50" s="11" t="str">
        <f t="shared" si="3"/>
        <v>Analysts within the company concerned with  reporting</v>
      </c>
      <c r="N50" s="4" t="str">
        <f t="shared" si="4"/>
        <v>FIN-ACCT-REC-P-AND-L-APP-READ-ANLY</v>
      </c>
      <c r="O50" s="14" t="s">
        <v>162</v>
      </c>
      <c r="P50" s="11" t="str">
        <f t="shared" si="5"/>
        <v>Operations within the company concerned with  reporting</v>
      </c>
      <c r="Q50" s="4" t="str">
        <f t="shared" si="6"/>
        <v>FIN-ACCT-REC-P-AND-L-APP-READ-OPRA</v>
      </c>
    </row>
    <row r="51" spans="2:17" ht="66">
      <c r="B51" s="15"/>
      <c r="C51" s="16"/>
      <c r="D51" s="15"/>
      <c r="F51" s="14" t="s">
        <v>159</v>
      </c>
      <c r="G51" s="11" t="str">
        <f t="shared" si="0"/>
        <v>Exectutives within the company concerned with  reporting</v>
      </c>
      <c r="H51" s="4" t="str">
        <f>_xlfn.CONCAT(D51,"-APP-READ-", F51)</f>
        <v>-APP-READ-EXEC</v>
      </c>
      <c r="I51" s="14" t="s">
        <v>160</v>
      </c>
      <c r="J51" s="11" t="str">
        <f t="shared" si="1"/>
        <v>Management within the company concerned with  reporting</v>
      </c>
      <c r="K51" s="4" t="str">
        <f t="shared" si="2"/>
        <v>FIN-ACCT-REC-P-AND-L-APP-READ-MGMT</v>
      </c>
      <c r="L51" s="14" t="s">
        <v>161</v>
      </c>
      <c r="M51" s="11" t="str">
        <f t="shared" si="3"/>
        <v>Analysts within the company concerned with  reporting</v>
      </c>
      <c r="N51" s="4" t="str">
        <f t="shared" si="4"/>
        <v>FIN-ACCT-REC-P-AND-L-APP-READ-ANLY</v>
      </c>
      <c r="O51" s="14" t="s">
        <v>162</v>
      </c>
      <c r="P51" s="11" t="str">
        <f t="shared" si="5"/>
        <v>Operations within the company concerned with  reporting</v>
      </c>
      <c r="Q51" s="4" t="str">
        <f t="shared" si="6"/>
        <v>FIN-ACCT-REC-P-AND-L-APP-READ-OPRA</v>
      </c>
    </row>
    <row r="52" spans="2:17" ht="66">
      <c r="B52" s="15"/>
      <c r="C52" s="16"/>
      <c r="D52" s="15"/>
      <c r="F52" s="14" t="s">
        <v>159</v>
      </c>
      <c r="G52" s="11" t="str">
        <f t="shared" si="0"/>
        <v>Exectutives within the company concerned with  reporting</v>
      </c>
      <c r="H52" s="4" t="str">
        <f>_xlfn.CONCAT(D52,"-APP-READ-", F52)</f>
        <v>-APP-READ-EXEC</v>
      </c>
      <c r="I52" s="14" t="s">
        <v>160</v>
      </c>
      <c r="J52" s="11" t="str">
        <f t="shared" si="1"/>
        <v>Management within the company concerned with  reporting</v>
      </c>
      <c r="K52" s="4" t="str">
        <f t="shared" si="2"/>
        <v>FIN-ACCT-REC-P-AND-L-APP-READ-MGMT</v>
      </c>
      <c r="L52" s="14" t="s">
        <v>161</v>
      </c>
      <c r="M52" s="11" t="str">
        <f t="shared" si="3"/>
        <v>Analysts within the company concerned with  reporting</v>
      </c>
      <c r="N52" s="4" t="str">
        <f t="shared" si="4"/>
        <v>FIN-ACCT-REC-P-AND-L-APP-READ-ANLY</v>
      </c>
      <c r="O52" s="14" t="s">
        <v>162</v>
      </c>
      <c r="P52" s="11" t="str">
        <f t="shared" si="5"/>
        <v>Operations within the company concerned with  reporting</v>
      </c>
      <c r="Q52" s="4" t="str">
        <f t="shared" si="6"/>
        <v>FIN-ACCT-REC-P-AND-L-APP-READ-OPRA</v>
      </c>
    </row>
  </sheetData>
  <mergeCells count="7">
    <mergeCell ref="B7:D7"/>
    <mergeCell ref="F7:I7"/>
    <mergeCell ref="B2:I2"/>
    <mergeCell ref="B4:D4"/>
    <mergeCell ref="F4:I4"/>
    <mergeCell ref="B5:D5"/>
    <mergeCell ref="F5:I5"/>
  </mergeCells>
  <pageMargins left="0.7" right="0.7" top="0.75" bottom="0.75" header="0.3" footer="0.3"/>
  <pageSetup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B3510621B32F94F929254661C32DB17" ma:contentTypeVersion="17" ma:contentTypeDescription="Create a new document." ma:contentTypeScope="" ma:versionID="78a006b903e797ca0a0bdde06cfbefb3">
  <xsd:schema xmlns:xsd="http://www.w3.org/2001/XMLSchema" xmlns:xs="http://www.w3.org/2001/XMLSchema" xmlns:p="http://schemas.microsoft.com/office/2006/metadata/properties" xmlns:ns2="59d41520-7d16-45c6-b36f-556e372ae1ae" xmlns:ns3="c75b1882-7d7e-40d9-a500-ec2994aeff8d" targetNamespace="http://schemas.microsoft.com/office/2006/metadata/properties" ma:root="true" ma:fieldsID="de75df6bb98c6fee483c4d05e2bcbf26" ns2:_="" ns3:_="">
    <xsd:import namespace="59d41520-7d16-45c6-b36f-556e372ae1ae"/>
    <xsd:import namespace="c75b1882-7d7e-40d9-a500-ec2994aeff8d"/>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SearchProperties" minOccurs="0"/>
                <xsd:element ref="ns3:SharedWithUsers" minOccurs="0"/>
                <xsd:element ref="ns3:SharedWithDetail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41520-7d16-45c6-b36f-556e372ae1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c8eb3-a5aa-4be5-91d1-b3168ca6d8c0"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5b1882-7d7e-40d9-a500-ec2994aeff8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acaef6a8-1f56-4873-9ec3-71dc29435ba6}" ma:internalName="TaxCatchAll" ma:showField="CatchAllData" ma:web="c75b1882-7d7e-40d9-a500-ec2994aeff8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75b1882-7d7e-40d9-a500-ec2994aeff8d" xsi:nil="true"/>
    <lcf76f155ced4ddcb4097134ff3c332f xmlns="59d41520-7d16-45c6-b36f-556e372ae1a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0F8B62-FEE8-41CF-8F66-657EF6ABE995}"/>
</file>

<file path=customXml/itemProps2.xml><?xml version="1.0" encoding="utf-8"?>
<ds:datastoreItem xmlns:ds="http://schemas.openxmlformats.org/officeDocument/2006/customXml" ds:itemID="{EAC1671F-754E-4209-9E80-4F16B938A035}"/>
</file>

<file path=customXml/itemProps3.xml><?xml version="1.0" encoding="utf-8"?>
<ds:datastoreItem xmlns:ds="http://schemas.openxmlformats.org/officeDocument/2006/customXml" ds:itemID="{0B0D566D-D45C-4857-9729-9A177DE9AC7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Wagner</dc:creator>
  <cp:keywords/>
  <dc:description/>
  <cp:lastModifiedBy>Robert French</cp:lastModifiedBy>
  <cp:revision/>
  <dcterms:created xsi:type="dcterms:W3CDTF">2020-04-11T19:36:45Z</dcterms:created>
  <dcterms:modified xsi:type="dcterms:W3CDTF">2022-12-23T12:21:07Z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0x0101007B3510621B32F94F929254661C32DB17</vt:lpwstr>
  </property>
  <property fmtid="{D5CDD505-2E9C-101B-9397-08002B2CF9AE}" pid="3" name="MSIP_Label_249dd434-d51a-431d-9632-71b0679d7ba6_Enabled">
    <vt:lpwstr>true</vt:lpwstr>
  </property>
  <property fmtid="{D5CDD505-2E9C-101B-9397-08002B2CF9AE}" pid="4" name="MSIP_Label_249dd434-d51a-431d-9632-71b0679d7ba6_SetDate">
    <vt:lpwstr>2022-12-23T11:22:05Z</vt:lpwstr>
  </property>
  <property fmtid="{D5CDD505-2E9C-101B-9397-08002B2CF9AE}" pid="5" name="MSIP_Label_249dd434-d51a-431d-9632-71b0679d7ba6_Method">
    <vt:lpwstr>Standard</vt:lpwstr>
  </property>
  <property fmtid="{D5CDD505-2E9C-101B-9397-08002B2CF9AE}" pid="6" name="MSIP_Label_249dd434-d51a-431d-9632-71b0679d7ba6_Name">
    <vt:lpwstr>General</vt:lpwstr>
  </property>
  <property fmtid="{D5CDD505-2E9C-101B-9397-08002B2CF9AE}" pid="7" name="MSIP_Label_249dd434-d51a-431d-9632-71b0679d7ba6_SiteId">
    <vt:lpwstr>43ad7b98-e4ac-4313-9135-5e9a60cca7f0</vt:lpwstr>
  </property>
  <property fmtid="{D5CDD505-2E9C-101B-9397-08002B2CF9AE}" pid="8" name="MSIP_Label_249dd434-d51a-431d-9632-71b0679d7ba6_ActionId">
    <vt:lpwstr>ff883df6-a018-4614-82ee-5ab55abd2c23</vt:lpwstr>
  </property>
  <property fmtid="{D5CDD505-2E9C-101B-9397-08002B2CF9AE}" pid="9" name="MSIP_Label_249dd434-d51a-431d-9632-71b0679d7ba6_ContentBits">
    <vt:lpwstr>0</vt:lpwstr>
  </property>
  <property fmtid="{D5CDD505-2E9C-101B-9397-08002B2CF9AE}" pid="10" name="MediaServiceImageTags">
    <vt:lpwstr/>
  </property>
</Properties>
</file>