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*1_UTK-postdoc_2020-/3_Agricultural management and soil organic matter fractions/carbonfraction-covercrop/Model-output/4_Single-moderator/"/>
    </mc:Choice>
  </mc:AlternateContent>
  <xr:revisionPtr revIDLastSave="0" documentId="13_ncr:1_{1B125117-896B-094F-BA37-4E144BF67F9F}" xr6:coauthVersionLast="47" xr6:coauthVersionMax="47" xr10:uidLastSave="{00000000-0000-0000-0000-000000000000}"/>
  <bookViews>
    <workbookView xWindow="29880" yWindow="500" windowWidth="19960" windowHeight="17280" xr2:uid="{00000000-000D-0000-FFFF-FFFF00000000}"/>
  </bookViews>
  <sheets>
    <sheet name="stats-by-category_POC_no-nitr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49" i="1" l="1"/>
  <c r="AD48" i="1"/>
  <c r="AD47" i="1"/>
  <c r="AD46" i="1"/>
  <c r="AD45" i="1"/>
  <c r="AD44" i="1"/>
  <c r="AD43" i="1"/>
  <c r="AD42" i="1"/>
  <c r="AH42" i="1" s="1"/>
  <c r="AD41" i="1"/>
  <c r="AD40" i="1"/>
  <c r="AD39" i="1"/>
  <c r="AD38" i="1"/>
  <c r="AD37" i="1"/>
  <c r="AD36" i="1"/>
  <c r="AD35" i="1"/>
  <c r="AD34" i="1"/>
  <c r="AH34" i="1" s="1"/>
  <c r="AD33" i="1"/>
  <c r="AD32" i="1"/>
  <c r="AH32" i="1" s="1"/>
  <c r="AD31" i="1"/>
  <c r="AD30" i="1"/>
  <c r="AD29" i="1"/>
  <c r="AD28" i="1"/>
  <c r="J49" i="1"/>
  <c r="J48" i="1"/>
  <c r="J47" i="1"/>
  <c r="J46" i="1"/>
  <c r="J45" i="1"/>
  <c r="AF45" i="1" s="1"/>
  <c r="J44" i="1"/>
  <c r="J43" i="1"/>
  <c r="AF43" i="1" s="1"/>
  <c r="J42" i="1"/>
  <c r="AF42" i="1" s="1"/>
  <c r="J41" i="1"/>
  <c r="J40" i="1"/>
  <c r="AF40" i="1" s="1"/>
  <c r="J39" i="1"/>
  <c r="J38" i="1"/>
  <c r="AF38" i="1" s="1"/>
  <c r="J37" i="1"/>
  <c r="J36" i="1"/>
  <c r="AF36" i="1" s="1"/>
  <c r="J35" i="1"/>
  <c r="AF35" i="1" s="1"/>
  <c r="J34" i="1"/>
  <c r="AF34" i="1" s="1"/>
  <c r="J33" i="1"/>
  <c r="J32" i="1"/>
  <c r="J31" i="1"/>
  <c r="J30" i="1"/>
  <c r="J29" i="1"/>
  <c r="J28" i="1"/>
  <c r="T49" i="1"/>
  <c r="T48" i="1"/>
  <c r="T47" i="1"/>
  <c r="T46" i="1"/>
  <c r="T45" i="1"/>
  <c r="T44" i="1"/>
  <c r="T43" i="1"/>
  <c r="T42" i="1"/>
  <c r="AG42" i="1" s="1"/>
  <c r="T41" i="1"/>
  <c r="T40" i="1"/>
  <c r="T39" i="1"/>
  <c r="T38" i="1"/>
  <c r="T37" i="1"/>
  <c r="T36" i="1"/>
  <c r="T35" i="1"/>
  <c r="T34" i="1"/>
  <c r="AG34" i="1" s="1"/>
  <c r="T33" i="1"/>
  <c r="T32" i="1"/>
  <c r="T31" i="1"/>
  <c r="T30" i="1"/>
  <c r="AG30" i="1" s="1"/>
  <c r="T29" i="1"/>
  <c r="T28" i="1"/>
  <c r="T12" i="1"/>
  <c r="AD3" i="1"/>
  <c r="AH3" i="1" s="1"/>
  <c r="AD4" i="1"/>
  <c r="AD5" i="1"/>
  <c r="AH5" i="1" s="1"/>
  <c r="AD6" i="1"/>
  <c r="AD7" i="1"/>
  <c r="AD8" i="1"/>
  <c r="AD9" i="1"/>
  <c r="AD10" i="1"/>
  <c r="AD11" i="1"/>
  <c r="AH11" i="1" s="1"/>
  <c r="AD12" i="1"/>
  <c r="AD13" i="1"/>
  <c r="AD14" i="1"/>
  <c r="AD15" i="1"/>
  <c r="AD16" i="1"/>
  <c r="AD17" i="1"/>
  <c r="AD18" i="1"/>
  <c r="AD19" i="1"/>
  <c r="AH19" i="1" s="1"/>
  <c r="AD20" i="1"/>
  <c r="AD21" i="1"/>
  <c r="AH21" i="1" s="1"/>
  <c r="AD22" i="1"/>
  <c r="AD23" i="1"/>
  <c r="AH23" i="1" s="1"/>
  <c r="AD2" i="1"/>
  <c r="AH2" i="1" s="1"/>
  <c r="T3" i="1"/>
  <c r="T4" i="1"/>
  <c r="T5" i="1"/>
  <c r="T6" i="1"/>
  <c r="T7" i="1"/>
  <c r="T8" i="1"/>
  <c r="AG8" i="1" s="1"/>
  <c r="T9" i="1"/>
  <c r="AG9" i="1" s="1"/>
  <c r="T10" i="1"/>
  <c r="AG10" i="1" s="1"/>
  <c r="T11" i="1"/>
  <c r="T13" i="1"/>
  <c r="T14" i="1"/>
  <c r="T15" i="1"/>
  <c r="T16" i="1"/>
  <c r="T17" i="1"/>
  <c r="T18" i="1"/>
  <c r="AG18" i="1" s="1"/>
  <c r="T19" i="1"/>
  <c r="T20" i="1"/>
  <c r="T21" i="1"/>
  <c r="T22" i="1"/>
  <c r="T23" i="1"/>
  <c r="T2" i="1"/>
  <c r="AG2" i="1" s="1"/>
  <c r="J3" i="1"/>
  <c r="J4" i="1"/>
  <c r="J5" i="1"/>
  <c r="AF5" i="1" s="1"/>
  <c r="J6" i="1"/>
  <c r="J7" i="1"/>
  <c r="J8" i="1"/>
  <c r="J9" i="1"/>
  <c r="J10" i="1"/>
  <c r="AF10" i="1" s="1"/>
  <c r="J11" i="1"/>
  <c r="J12" i="1"/>
  <c r="J13" i="1"/>
  <c r="J14" i="1"/>
  <c r="J15" i="1"/>
  <c r="J16" i="1"/>
  <c r="J17" i="1"/>
  <c r="AF17" i="1" s="1"/>
  <c r="J18" i="1"/>
  <c r="AF18" i="1" s="1"/>
  <c r="J19" i="1"/>
  <c r="J20" i="1"/>
  <c r="AF20" i="1" s="1"/>
  <c r="J21" i="1"/>
  <c r="J22" i="1"/>
  <c r="AF22" i="1" s="1"/>
  <c r="J23" i="1"/>
  <c r="AF23" i="1" s="1"/>
  <c r="J2" i="1"/>
  <c r="AF2" i="1" s="1"/>
  <c r="AI17" i="1"/>
  <c r="AH50" i="1"/>
  <c r="AG50" i="1"/>
  <c r="AF50" i="1"/>
  <c r="AF47" i="1"/>
  <c r="AF46" i="1"/>
  <c r="AF48" i="1"/>
  <c r="AF44" i="1"/>
  <c r="AF49" i="1"/>
  <c r="AF33" i="1"/>
  <c r="AF32" i="1"/>
  <c r="AF31" i="1"/>
  <c r="AF30" i="1"/>
  <c r="AF29" i="1"/>
  <c r="AF41" i="1"/>
  <c r="AF39" i="1"/>
  <c r="AF37" i="1"/>
  <c r="AF28" i="1"/>
  <c r="AG47" i="1"/>
  <c r="AG45" i="1"/>
  <c r="AG46" i="1"/>
  <c r="AG48" i="1"/>
  <c r="AG44" i="1"/>
  <c r="AG49" i="1"/>
  <c r="AG43" i="1"/>
  <c r="AG33" i="1"/>
  <c r="AG32" i="1"/>
  <c r="AG31" i="1"/>
  <c r="AG29" i="1"/>
  <c r="AG41" i="1"/>
  <c r="AG40" i="1"/>
  <c r="AG39" i="1"/>
  <c r="AG38" i="1"/>
  <c r="AG35" i="1"/>
  <c r="AG37" i="1"/>
  <c r="AG36" i="1"/>
  <c r="AG28" i="1"/>
  <c r="AH47" i="1"/>
  <c r="AH45" i="1"/>
  <c r="AH46" i="1"/>
  <c r="AH48" i="1"/>
  <c r="AH44" i="1"/>
  <c r="AH49" i="1"/>
  <c r="AH43" i="1"/>
  <c r="AH33" i="1"/>
  <c r="AH31" i="1"/>
  <c r="AH30" i="1"/>
  <c r="AH29" i="1"/>
  <c r="AH41" i="1"/>
  <c r="AH40" i="1"/>
  <c r="AH39" i="1"/>
  <c r="AH38" i="1"/>
  <c r="AH35" i="1"/>
  <c r="AH37" i="1"/>
  <c r="AH36" i="1"/>
  <c r="AH28" i="1"/>
  <c r="AH20" i="1"/>
  <c r="AH22" i="1"/>
  <c r="AH18" i="1"/>
  <c r="AH16" i="1"/>
  <c r="AH17" i="1"/>
  <c r="AH7" i="1"/>
  <c r="AH6" i="1"/>
  <c r="AH4" i="1"/>
  <c r="AH15" i="1"/>
  <c r="AH14" i="1"/>
  <c r="AH13" i="1"/>
  <c r="AH12" i="1"/>
  <c r="AH9" i="1"/>
  <c r="AH10" i="1"/>
  <c r="AH8" i="1"/>
  <c r="AG21" i="1"/>
  <c r="AG19" i="1"/>
  <c r="AG20" i="1"/>
  <c r="AG22" i="1"/>
  <c r="AG23" i="1"/>
  <c r="AG16" i="1"/>
  <c r="AG17" i="1"/>
  <c r="AG7" i="1"/>
  <c r="AG6" i="1"/>
  <c r="AG5" i="1"/>
  <c r="AG4" i="1"/>
  <c r="AG3" i="1"/>
  <c r="AG15" i="1"/>
  <c r="AG14" i="1"/>
  <c r="AG13" i="1"/>
  <c r="AG12" i="1"/>
  <c r="AG11" i="1"/>
  <c r="AF21" i="1"/>
  <c r="AF19" i="1"/>
  <c r="AF16" i="1"/>
  <c r="AF7" i="1"/>
  <c r="AF6" i="1"/>
  <c r="AF4" i="1"/>
  <c r="AF3" i="1"/>
  <c r="AF15" i="1"/>
  <c r="AF14" i="1"/>
  <c r="AF13" i="1"/>
  <c r="AF12" i="1"/>
  <c r="AF9" i="1"/>
  <c r="AF11" i="1"/>
  <c r="AF8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AE47" i="1"/>
  <c r="AE45" i="1"/>
  <c r="AE46" i="1"/>
  <c r="AE48" i="1"/>
  <c r="AE44" i="1"/>
  <c r="AE49" i="1"/>
  <c r="AE42" i="1"/>
  <c r="AE43" i="1"/>
  <c r="AE33" i="1"/>
  <c r="AE32" i="1"/>
  <c r="AE31" i="1"/>
  <c r="AE30" i="1"/>
  <c r="AE29" i="1"/>
  <c r="AE41" i="1"/>
  <c r="AE40" i="1"/>
  <c r="AE39" i="1"/>
  <c r="AE38" i="1"/>
  <c r="AE35" i="1"/>
  <c r="AE37" i="1"/>
  <c r="AE36" i="1"/>
  <c r="AE34" i="1"/>
  <c r="AE28" i="1"/>
  <c r="K47" i="1"/>
  <c r="K45" i="1"/>
  <c r="K46" i="1"/>
  <c r="K48" i="1"/>
  <c r="K44" i="1"/>
  <c r="K49" i="1"/>
  <c r="K42" i="1"/>
  <c r="K43" i="1"/>
  <c r="K33" i="1"/>
  <c r="K32" i="1"/>
  <c r="K31" i="1"/>
  <c r="K30" i="1"/>
  <c r="K29" i="1"/>
  <c r="K41" i="1"/>
  <c r="K40" i="1"/>
  <c r="K39" i="1"/>
  <c r="K38" i="1"/>
  <c r="K35" i="1"/>
  <c r="K37" i="1"/>
  <c r="K36" i="1"/>
  <c r="K34" i="1"/>
  <c r="K28" i="1"/>
  <c r="U47" i="1"/>
  <c r="U45" i="1"/>
  <c r="U46" i="1"/>
  <c r="U48" i="1"/>
  <c r="U44" i="1"/>
  <c r="U49" i="1"/>
  <c r="U42" i="1"/>
  <c r="U43" i="1"/>
  <c r="U33" i="1"/>
  <c r="U32" i="1"/>
  <c r="U31" i="1"/>
  <c r="U30" i="1"/>
  <c r="U29" i="1"/>
  <c r="U41" i="1"/>
  <c r="U40" i="1"/>
  <c r="U39" i="1"/>
  <c r="U38" i="1"/>
  <c r="U35" i="1"/>
  <c r="U37" i="1"/>
  <c r="U36" i="1"/>
  <c r="U34" i="1"/>
  <c r="U28" i="1"/>
  <c r="AE21" i="1"/>
  <c r="AE19" i="1"/>
  <c r="AE20" i="1"/>
  <c r="AE22" i="1"/>
  <c r="AE18" i="1"/>
  <c r="AE23" i="1"/>
  <c r="AE16" i="1"/>
  <c r="AE17" i="1"/>
  <c r="AE7" i="1"/>
  <c r="AE6" i="1"/>
  <c r="AE5" i="1"/>
  <c r="AE4" i="1"/>
  <c r="AE3" i="1"/>
  <c r="AE15" i="1"/>
  <c r="AE14" i="1"/>
  <c r="AE13" i="1"/>
  <c r="AE12" i="1"/>
  <c r="AE9" i="1"/>
  <c r="AE11" i="1"/>
  <c r="AE10" i="1"/>
  <c r="AE8" i="1"/>
  <c r="AE2" i="1"/>
  <c r="K21" i="1"/>
  <c r="K19" i="1"/>
  <c r="K20" i="1"/>
  <c r="K22" i="1"/>
  <c r="K18" i="1"/>
  <c r="K23" i="1"/>
  <c r="K16" i="1"/>
  <c r="K17" i="1"/>
  <c r="K7" i="1"/>
  <c r="K6" i="1"/>
  <c r="K5" i="1"/>
  <c r="K4" i="1"/>
  <c r="K3" i="1"/>
  <c r="K15" i="1"/>
  <c r="K14" i="1"/>
  <c r="K13" i="1"/>
  <c r="K12" i="1"/>
  <c r="K9" i="1"/>
  <c r="K11" i="1"/>
  <c r="K10" i="1"/>
  <c r="K8" i="1"/>
  <c r="K2" i="1"/>
</calcChain>
</file>

<file path=xl/sharedStrings.xml><?xml version="1.0" encoding="utf-8"?>
<sst xmlns="http://schemas.openxmlformats.org/spreadsheetml/2006/main" count="223" uniqueCount="39">
  <si>
    <t>moderator</t>
  </si>
  <si>
    <t>Qm</t>
  </si>
  <si>
    <t>Qmdf</t>
  </si>
  <si>
    <t>Qmp</t>
  </si>
  <si>
    <t>Qe</t>
  </si>
  <si>
    <t>Qedf</t>
  </si>
  <si>
    <t>Qep</t>
  </si>
  <si>
    <t>Overall</t>
  </si>
  <si>
    <t>NA</t>
  </si>
  <si>
    <t>depth</t>
  </si>
  <si>
    <t>ccseason</t>
  </si>
  <si>
    <t>ccadded</t>
  </si>
  <si>
    <t>maincrop</t>
  </si>
  <si>
    <t>tillage</t>
  </si>
  <si>
    <t>nfert</t>
  </si>
  <si>
    <t>ag.C.inputs</t>
  </si>
  <si>
    <t>species.added</t>
  </si>
  <si>
    <t>duration</t>
  </si>
  <si>
    <t>sand</t>
  </si>
  <si>
    <t>silt</t>
  </si>
  <si>
    <t>clay</t>
  </si>
  <si>
    <t>toc</t>
  </si>
  <si>
    <t>ph</t>
  </si>
  <si>
    <t>Temp</t>
  </si>
  <si>
    <t>Prec</t>
  </si>
  <si>
    <t>soilorder</t>
  </si>
  <si>
    <t>Continent</t>
  </si>
  <si>
    <t>SoilCollectionSeason</t>
  </si>
  <si>
    <t>FractionationMethod</t>
  </si>
  <si>
    <t>DispersingAgent</t>
  </si>
  <si>
    <t>ResponseCalc</t>
  </si>
  <si>
    <t>POC effects</t>
  </si>
  <si>
    <t>POC Q</t>
  </si>
  <si>
    <t>new number</t>
  </si>
  <si>
    <t>SOC effects</t>
  </si>
  <si>
    <t>SOC Q</t>
  </si>
  <si>
    <t>MAOC effects</t>
  </si>
  <si>
    <t>MAOC Q</t>
  </si>
  <si>
    <t>only-c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</si>
</sst>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F21" sqref="AF21:AH23"/>
    </sheetView>
  </sheetViews>
  <sheetFormatPr baseColWidth="10" defaultRowHeight="21" x14ac:dyDescent="0.25"/>
  <cols>
    <col min="9" max="9" width="10.625" style="3"/>
    <col min="10" max="10" width="24.375" style="3" customWidth="1"/>
    <col min="19" max="19" width="10.625" style="3"/>
    <col min="20" max="20" width="26.5" style="3" customWidth="1"/>
    <col min="21" max="21" width="15.75" customWidth="1"/>
    <col min="29" max="29" width="10.625" style="3"/>
    <col min="30" max="30" width="25.875" style="3" customWidth="1"/>
    <col min="32" max="34" width="23.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33</v>
      </c>
      <c r="J1" s="4" t="s">
        <v>31</v>
      </c>
      <c r="K1" t="s">
        <v>32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3" t="s">
        <v>33</v>
      </c>
      <c r="T1" s="5" t="s">
        <v>36</v>
      </c>
      <c r="U1" t="s">
        <v>37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s="3" t="s">
        <v>33</v>
      </c>
      <c r="AD1" s="7" t="s">
        <v>34</v>
      </c>
      <c r="AE1" t="s">
        <v>35</v>
      </c>
      <c r="AF1" s="4" t="s">
        <v>31</v>
      </c>
      <c r="AG1" s="5" t="s">
        <v>36</v>
      </c>
      <c r="AH1" s="7" t="s">
        <v>34</v>
      </c>
    </row>
    <row r="2" spans="1:34" x14ac:dyDescent="0.25">
      <c r="A2">
        <v>2</v>
      </c>
      <c r="B2" t="s">
        <v>9</v>
      </c>
      <c r="C2">
        <v>10.439139411863801</v>
      </c>
      <c r="D2">
        <v>2</v>
      </c>
      <c r="E2" s="1">
        <v>3.8031693287200098E-5</v>
      </c>
      <c r="F2">
        <v>5403.5341879166999</v>
      </c>
      <c r="G2">
        <v>402</v>
      </c>
      <c r="H2">
        <v>0</v>
      </c>
      <c r="I2" s="3">
        <v>1</v>
      </c>
      <c r="J2" s="4" t="str">
        <f>CONCATENATE("F",D2,",",G2,"=",ROUND(C2,2),", p=", ROUND(E2,3))</f>
        <v>F2,402=10.44, p=0</v>
      </c>
      <c r="K2" t="str">
        <f>CONCATENATE("Q",G2,"=",ROUND(F2,2),", p=", ROUND(H2,3))</f>
        <v>Q402=5403.53, p=0</v>
      </c>
      <c r="L2" t="s">
        <v>9</v>
      </c>
      <c r="M2">
        <v>1.4214636305813599</v>
      </c>
      <c r="N2">
        <v>2</v>
      </c>
      <c r="O2">
        <v>0.24411756816315699</v>
      </c>
      <c r="P2">
        <v>1092.4116181938</v>
      </c>
      <c r="Q2">
        <v>176</v>
      </c>
      <c r="R2" s="1">
        <v>4.8660954337189402E-132</v>
      </c>
      <c r="S2" s="3">
        <v>1</v>
      </c>
      <c r="T2" s="6" t="str">
        <f>CONCATENATE("F",N2,",",Q2,"=",ROUND(M2,2),", p=", ROUND(O2,3))</f>
        <v>F2,176=1.42, p=0.244</v>
      </c>
      <c r="U2" t="str">
        <f>CONCATENATE("Q",Q2,"=",ROUND(P2,2),", p=", ROUND(R2,5))</f>
        <v>Q176=1092.41, p=0</v>
      </c>
      <c r="V2" t="s">
        <v>9</v>
      </c>
      <c r="W2">
        <v>8.3885550661102997</v>
      </c>
      <c r="X2">
        <v>2</v>
      </c>
      <c r="Y2">
        <v>2.77610411347452E-4</v>
      </c>
      <c r="Z2">
        <v>1281.2791093667099</v>
      </c>
      <c r="AA2">
        <v>342</v>
      </c>
      <c r="AB2" s="1">
        <v>1.4822654636539E-108</v>
      </c>
      <c r="AC2" s="3">
        <v>1</v>
      </c>
      <c r="AD2" s="7" t="str">
        <f>CONCATENATE("F",X2,",",AA2,"=",ROUND(W2,2),", p=", ROUND(Y2,3))</f>
        <v>F2,342=8.39, p=0</v>
      </c>
      <c r="AE2" t="str">
        <f>CONCATENATE("Q",AA2,"=",ROUND(Z2,2),", p=", ROUND(AB2,3))</f>
        <v>Q342=1281.28, p=0</v>
      </c>
      <c r="AF2" s="8" t="str">
        <f>J2</f>
        <v>F2,402=10.44, p=0</v>
      </c>
      <c r="AG2" s="8" t="str">
        <f>T2</f>
        <v>F2,176=1.42, p=0.244</v>
      </c>
      <c r="AH2" s="8" t="str">
        <f>AD2</f>
        <v>F2,342=8.39, p=0</v>
      </c>
    </row>
    <row r="3" spans="1:34" x14ac:dyDescent="0.25">
      <c r="A3">
        <v>11</v>
      </c>
      <c r="B3" t="s">
        <v>18</v>
      </c>
      <c r="C3">
        <v>1.1317446322463101</v>
      </c>
      <c r="D3">
        <v>1</v>
      </c>
      <c r="E3">
        <v>0.28848621580464801</v>
      </c>
      <c r="F3">
        <v>3662.5318623667299</v>
      </c>
      <c r="G3">
        <v>237</v>
      </c>
      <c r="H3">
        <v>0</v>
      </c>
      <c r="I3" s="3">
        <v>2</v>
      </c>
      <c r="J3" s="4" t="str">
        <f t="shared" ref="J3:J23" si="0">CONCATENATE("F",D3,",",G3,"=",ROUND(C3,2),", p=", ROUND(E3,3))</f>
        <v>F1,237=1.13, p=0.288</v>
      </c>
      <c r="K3" t="str">
        <f>CONCATENATE("Q",G3,"=",ROUND(F3,2),", p=", ROUND(H3,3))</f>
        <v>Q237=3662.53, p=0</v>
      </c>
      <c r="L3" t="s">
        <v>18</v>
      </c>
      <c r="M3">
        <v>7.3400904112513696E-2</v>
      </c>
      <c r="N3">
        <v>1</v>
      </c>
      <c r="O3">
        <v>0.78690206564522402</v>
      </c>
      <c r="P3">
        <v>944.82372669346796</v>
      </c>
      <c r="Q3">
        <v>123</v>
      </c>
      <c r="R3" s="1">
        <v>7.5501462439303204E-127</v>
      </c>
      <c r="S3" s="3">
        <v>2</v>
      </c>
      <c r="T3" s="6" t="str">
        <f t="shared" ref="T3:T24" si="1">CONCATENATE("F",N3,",",Q3,"=",ROUND(M3,2),", p=", ROUND(O3,3))</f>
        <v>F1,123=0.07, p=0.787</v>
      </c>
      <c r="U3" t="str">
        <f>CONCATENATE("Q",Q3,"=",ROUND(P3,2),", p=", ROUND(R3,3))</f>
        <v>Q123=944.82, p=0</v>
      </c>
      <c r="V3" t="s">
        <v>18</v>
      </c>
      <c r="W3">
        <v>0.30497420120237001</v>
      </c>
      <c r="X3">
        <v>1</v>
      </c>
      <c r="Y3">
        <v>0.58141311624379699</v>
      </c>
      <c r="Z3">
        <v>960.75396416001604</v>
      </c>
      <c r="AA3">
        <v>195</v>
      </c>
      <c r="AB3" s="1">
        <v>1.8010240438947701E-101</v>
      </c>
      <c r="AC3" s="3">
        <v>2</v>
      </c>
      <c r="AD3" s="7" t="str">
        <f t="shared" ref="AD3:AD24" si="2">CONCATENATE("F",X3,",",AA3,"=",ROUND(W3,2),", p=", ROUND(Y3,3))</f>
        <v>F1,195=0.3, p=0.581</v>
      </c>
      <c r="AE3" t="str">
        <f>CONCATENATE("Q",AA3,"=",ROUND(Z3,2),", p=", ROUND(AB3,3))</f>
        <v>Q195=960.75, p=0</v>
      </c>
      <c r="AF3" s="8" t="str">
        <f>J3</f>
        <v>F1,237=1.13, p=0.288</v>
      </c>
      <c r="AG3" s="8" t="str">
        <f>T3</f>
        <v>F1,123=0.07, p=0.787</v>
      </c>
      <c r="AH3" s="8" t="str">
        <f>AD3</f>
        <v>F1,195=0.3, p=0.581</v>
      </c>
    </row>
    <row r="4" spans="1:34" x14ac:dyDescent="0.25">
      <c r="A4">
        <v>12</v>
      </c>
      <c r="B4" t="s">
        <v>19</v>
      </c>
      <c r="C4">
        <v>2.3014468507470802</v>
      </c>
      <c r="D4">
        <v>1</v>
      </c>
      <c r="E4">
        <v>0.13065727364134799</v>
      </c>
      <c r="F4">
        <v>3479.2157739987301</v>
      </c>
      <c r="G4">
        <v>225</v>
      </c>
      <c r="H4">
        <v>0</v>
      </c>
      <c r="I4" s="3">
        <v>3</v>
      </c>
      <c r="J4" s="4" t="str">
        <f t="shared" si="0"/>
        <v>F1,225=2.3, p=0.131</v>
      </c>
      <c r="K4" t="str">
        <f>CONCATENATE("Q",G4,"=",ROUND(F4,2),", p=", ROUND(H4,3))</f>
        <v>Q225=3479.22, p=0</v>
      </c>
      <c r="L4" t="s">
        <v>19</v>
      </c>
      <c r="M4">
        <v>1.52476461786E-3</v>
      </c>
      <c r="N4">
        <v>1</v>
      </c>
      <c r="O4">
        <v>0.968922076862754</v>
      </c>
      <c r="P4">
        <v>937.61331215399605</v>
      </c>
      <c r="Q4">
        <v>111</v>
      </c>
      <c r="R4" s="1">
        <v>6.1665036415195305E-131</v>
      </c>
      <c r="S4" s="3">
        <v>3</v>
      </c>
      <c r="T4" s="6" t="str">
        <f t="shared" si="1"/>
        <v>F1,111=0, p=0.969</v>
      </c>
      <c r="U4" t="str">
        <f>CONCATENATE("Q",Q4,"=",ROUND(P4,2),", p=", ROUND(R4,3))</f>
        <v>Q111=937.61, p=0</v>
      </c>
      <c r="V4" t="s">
        <v>19</v>
      </c>
      <c r="W4">
        <v>0.84088634975563004</v>
      </c>
      <c r="X4">
        <v>1</v>
      </c>
      <c r="Y4">
        <v>0.36035029468008201</v>
      </c>
      <c r="Z4">
        <v>873.74691489394695</v>
      </c>
      <c r="AA4">
        <v>183</v>
      </c>
      <c r="AB4" s="1">
        <v>1.4793854444805499E-90</v>
      </c>
      <c r="AC4" s="3">
        <v>3</v>
      </c>
      <c r="AD4" s="7" t="str">
        <f t="shared" si="2"/>
        <v>F1,183=0.84, p=0.36</v>
      </c>
      <c r="AE4" t="str">
        <f>CONCATENATE("Q",AA4,"=",ROUND(Z4,2),", p=", ROUND(AB4,3))</f>
        <v>Q183=873.75, p=0</v>
      </c>
      <c r="AF4" s="8" t="str">
        <f>J4</f>
        <v>F1,225=2.3, p=0.131</v>
      </c>
      <c r="AG4" s="8" t="str">
        <f>T4</f>
        <v>F1,111=0, p=0.969</v>
      </c>
      <c r="AH4" s="8" t="str">
        <f>AD4</f>
        <v>F1,183=0.84, p=0.36</v>
      </c>
    </row>
    <row r="5" spans="1:34" x14ac:dyDescent="0.25">
      <c r="A5">
        <v>13</v>
      </c>
      <c r="B5" t="s">
        <v>20</v>
      </c>
      <c r="C5">
        <v>0.110574646407037</v>
      </c>
      <c r="D5">
        <v>1</v>
      </c>
      <c r="E5">
        <v>0.73979241610050095</v>
      </c>
      <c r="F5">
        <v>3580.79714869998</v>
      </c>
      <c r="G5">
        <v>231</v>
      </c>
      <c r="H5">
        <v>0</v>
      </c>
      <c r="I5" s="3">
        <v>4</v>
      </c>
      <c r="J5" s="4" t="str">
        <f t="shared" si="0"/>
        <v>F1,231=0.11, p=0.74</v>
      </c>
      <c r="K5" t="str">
        <f>CONCATENATE("Q",G5,"=",ROUND(F5,2),", p=", ROUND(H5,3))</f>
        <v>Q231=3580.8, p=0</v>
      </c>
      <c r="L5" t="s">
        <v>20</v>
      </c>
      <c r="M5">
        <v>0.42982685049201003</v>
      </c>
      <c r="N5">
        <v>1</v>
      </c>
      <c r="O5">
        <v>0.51336102666025096</v>
      </c>
      <c r="P5">
        <v>763.51616861086995</v>
      </c>
      <c r="Q5">
        <v>117</v>
      </c>
      <c r="R5" s="1">
        <v>1.7359395171394299E-95</v>
      </c>
      <c r="S5" s="3">
        <v>4</v>
      </c>
      <c r="T5" s="6" t="str">
        <f t="shared" si="1"/>
        <v>F1,117=0.43, p=0.513</v>
      </c>
      <c r="U5" t="str">
        <f>CONCATENATE("Q",Q5,"=",ROUND(P5,2),", p=", ROUND(R5,3))</f>
        <v>Q117=763.52, p=0</v>
      </c>
      <c r="V5" t="s">
        <v>20</v>
      </c>
      <c r="W5">
        <v>0.10194899388367699</v>
      </c>
      <c r="X5">
        <v>1</v>
      </c>
      <c r="Y5">
        <v>0.74985581473190199</v>
      </c>
      <c r="Z5">
        <v>934.86387981949804</v>
      </c>
      <c r="AA5">
        <v>189</v>
      </c>
      <c r="AB5" s="1">
        <v>4.6021403491295103E-99</v>
      </c>
      <c r="AC5" s="3">
        <v>4</v>
      </c>
      <c r="AD5" s="7" t="str">
        <f t="shared" si="2"/>
        <v>F1,189=0.1, p=0.75</v>
      </c>
      <c r="AE5" t="str">
        <f>CONCATENATE("Q",AA5,"=",ROUND(Z5,2),", p=", ROUND(AB5,3))</f>
        <v>Q189=934.86, p=0</v>
      </c>
      <c r="AF5" s="8" t="str">
        <f>J5</f>
        <v>F1,231=0.11, p=0.74</v>
      </c>
      <c r="AG5" s="8" t="str">
        <f>T5</f>
        <v>F1,117=0.43, p=0.513</v>
      </c>
      <c r="AH5" s="8" t="str">
        <f>AD5</f>
        <v>F1,189=0.1, p=0.75</v>
      </c>
    </row>
    <row r="6" spans="1:34" x14ac:dyDescent="0.25">
      <c r="A6">
        <v>14</v>
      </c>
      <c r="B6" t="s">
        <v>21</v>
      </c>
      <c r="C6">
        <v>0.89943575701330103</v>
      </c>
      <c r="D6">
        <v>1</v>
      </c>
      <c r="E6">
        <v>0.34397364374503098</v>
      </c>
      <c r="F6">
        <v>4049.58052053961</v>
      </c>
      <c r="G6">
        <v>220</v>
      </c>
      <c r="H6">
        <v>0</v>
      </c>
      <c r="I6" s="3">
        <v>5</v>
      </c>
      <c r="J6" s="4" t="str">
        <f t="shared" si="0"/>
        <v>F1,220=0.9, p=0.344</v>
      </c>
      <c r="K6" t="str">
        <f>CONCATENATE("Q",G6,"=",ROUND(F6,2),", p=", ROUND(H6,3))</f>
        <v>Q220=4049.58, p=0</v>
      </c>
      <c r="L6" t="s">
        <v>21</v>
      </c>
      <c r="M6">
        <v>2.3160397218883301E-3</v>
      </c>
      <c r="N6">
        <v>1</v>
      </c>
      <c r="O6">
        <v>0.96171145864575602</v>
      </c>
      <c r="P6">
        <v>193.62279912012499</v>
      </c>
      <c r="Q6">
        <v>101</v>
      </c>
      <c r="R6" s="1">
        <v>8.4793313075416301E-8</v>
      </c>
      <c r="S6" s="3">
        <v>5</v>
      </c>
      <c r="T6" s="6" t="str">
        <f t="shared" si="1"/>
        <v>F1,101=0, p=0.962</v>
      </c>
      <c r="U6" t="str">
        <f>CONCATENATE("Q",Q6,"=",ROUND(P6,2),", p=", ROUND(R6,3))</f>
        <v>Q101=193.62, p=0</v>
      </c>
      <c r="V6" t="s">
        <v>21</v>
      </c>
      <c r="W6">
        <v>0.12503193998866999</v>
      </c>
      <c r="X6">
        <v>1</v>
      </c>
      <c r="Y6">
        <v>0.72411412929082097</v>
      </c>
      <c r="Z6">
        <v>431.87031626276598</v>
      </c>
      <c r="AA6">
        <v>157</v>
      </c>
      <c r="AB6" s="1">
        <v>1.6394849039647499E-27</v>
      </c>
      <c r="AC6" s="3">
        <v>5</v>
      </c>
      <c r="AD6" s="7" t="str">
        <f t="shared" si="2"/>
        <v>F1,157=0.13, p=0.724</v>
      </c>
      <c r="AE6" t="str">
        <f>CONCATENATE("Q",AA6,"=",ROUND(Z6,2),", p=", ROUND(AB6,3))</f>
        <v>Q157=431.87, p=0</v>
      </c>
      <c r="AF6" s="8" t="str">
        <f>J6</f>
        <v>F1,220=0.9, p=0.344</v>
      </c>
      <c r="AG6" s="8" t="str">
        <f>T6</f>
        <v>F1,101=0, p=0.962</v>
      </c>
      <c r="AH6" s="8" t="str">
        <f>AD6</f>
        <v>F1,157=0.13, p=0.724</v>
      </c>
    </row>
    <row r="7" spans="1:34" x14ac:dyDescent="0.25">
      <c r="A7">
        <v>15</v>
      </c>
      <c r="B7" t="s">
        <v>22</v>
      </c>
      <c r="C7">
        <v>0.88823482210146598</v>
      </c>
      <c r="D7">
        <v>1</v>
      </c>
      <c r="E7">
        <v>0.34685872950651397</v>
      </c>
      <c r="F7">
        <v>3931.8084039168102</v>
      </c>
      <c r="G7">
        <v>252</v>
      </c>
      <c r="H7">
        <v>0</v>
      </c>
      <c r="I7" s="3">
        <v>6</v>
      </c>
      <c r="J7" s="4" t="str">
        <f t="shared" si="0"/>
        <v>F1,252=0.89, p=0.347</v>
      </c>
      <c r="K7" t="str">
        <f>CONCATENATE("Q",G7,"=",ROUND(F7,2),", p=", ROUND(H7,3))</f>
        <v>Q252=3931.81, p=0</v>
      </c>
      <c r="L7" t="s">
        <v>22</v>
      </c>
      <c r="M7">
        <v>0.92122370712468304</v>
      </c>
      <c r="N7">
        <v>1</v>
      </c>
      <c r="O7">
        <v>0.33911642223516603</v>
      </c>
      <c r="P7">
        <v>243.49496184606701</v>
      </c>
      <c r="Q7">
        <v>118</v>
      </c>
      <c r="R7" s="1">
        <v>9.6921414797285105E-11</v>
      </c>
      <c r="S7" s="3">
        <v>6</v>
      </c>
      <c r="T7" s="6" t="str">
        <f t="shared" si="1"/>
        <v>F1,118=0.92, p=0.339</v>
      </c>
      <c r="U7" t="str">
        <f>CONCATENATE("Q",Q7,"=",ROUND(P7,2),", p=", ROUND(R7,3))</f>
        <v>Q118=243.49, p=0</v>
      </c>
      <c r="V7" t="s">
        <v>22</v>
      </c>
      <c r="W7">
        <v>8.2322071797285207E-2</v>
      </c>
      <c r="X7">
        <v>1</v>
      </c>
      <c r="Y7">
        <v>0.77447345013583502</v>
      </c>
      <c r="Z7">
        <v>723.05082271356196</v>
      </c>
      <c r="AA7">
        <v>199</v>
      </c>
      <c r="AB7" s="1">
        <v>1.36168070367229E-60</v>
      </c>
      <c r="AC7" s="3">
        <v>6</v>
      </c>
      <c r="AD7" s="7" t="str">
        <f t="shared" si="2"/>
        <v>F1,199=0.08, p=0.774</v>
      </c>
      <c r="AE7" t="str">
        <f>CONCATENATE("Q",AA7,"=",ROUND(Z7,2),", p=", ROUND(AB7,3))</f>
        <v>Q199=723.05, p=0</v>
      </c>
      <c r="AF7" s="8" t="str">
        <f>J7</f>
        <v>F1,252=0.89, p=0.347</v>
      </c>
      <c r="AG7" s="8" t="str">
        <f>T7</f>
        <v>F1,118=0.92, p=0.339</v>
      </c>
      <c r="AH7" s="8" t="str">
        <f>AD7</f>
        <v>F1,199=0.08, p=0.774</v>
      </c>
    </row>
    <row r="8" spans="1:34" x14ac:dyDescent="0.25">
      <c r="A8">
        <v>3</v>
      </c>
      <c r="B8" t="s">
        <v>10</v>
      </c>
      <c r="C8">
        <v>7.6140022607044902</v>
      </c>
      <c r="D8">
        <v>4</v>
      </c>
      <c r="E8" s="1">
        <v>6.4072627564125199E-6</v>
      </c>
      <c r="F8">
        <v>4860.4931338120496</v>
      </c>
      <c r="G8">
        <v>400</v>
      </c>
      <c r="H8">
        <v>0</v>
      </c>
      <c r="I8" s="3">
        <v>7</v>
      </c>
      <c r="J8" s="4" t="str">
        <f t="shared" si="0"/>
        <v>F4,400=7.61, p=0</v>
      </c>
      <c r="K8" t="str">
        <f>CONCATENATE("Q",G8,"=",ROUND(F8,2),", p=", ROUND(H8,3))</f>
        <v>Q400=4860.49, p=0</v>
      </c>
      <c r="L8" t="s">
        <v>10</v>
      </c>
      <c r="M8">
        <v>9.8724196912309292</v>
      </c>
      <c r="N8">
        <v>3</v>
      </c>
      <c r="O8" s="1">
        <v>4.7624780953006598E-6</v>
      </c>
      <c r="P8">
        <v>953.70816228502099</v>
      </c>
      <c r="Q8">
        <v>175</v>
      </c>
      <c r="R8" s="1">
        <v>2.0820675637414199E-107</v>
      </c>
      <c r="S8" s="3">
        <v>7</v>
      </c>
      <c r="T8" s="6" t="str">
        <f t="shared" si="1"/>
        <v>F3,175=9.87, p=0</v>
      </c>
      <c r="U8" t="str">
        <f>CONCATENATE("Q",Q8,"=",ROUND(P8,2),", p=", ROUND(R8,3))</f>
        <v>Q175=953.71, p=0</v>
      </c>
      <c r="V8" t="s">
        <v>10</v>
      </c>
      <c r="W8">
        <v>6.4808312885138397</v>
      </c>
      <c r="X8">
        <v>4</v>
      </c>
      <c r="Y8" s="1">
        <v>4.9033305141609899E-5</v>
      </c>
      <c r="Z8">
        <v>1202.46061705736</v>
      </c>
      <c r="AA8">
        <v>340</v>
      </c>
      <c r="AB8" s="1">
        <v>1.14684131710176E-96</v>
      </c>
      <c r="AC8" s="3">
        <v>7</v>
      </c>
      <c r="AD8" s="7" t="str">
        <f t="shared" si="2"/>
        <v>F4,340=6.48, p=0</v>
      </c>
      <c r="AE8" t="str">
        <f>CONCATENATE("Q",AA8,"=",ROUND(Z8,2),", p=", ROUND(AB8,3))</f>
        <v>Q340=1202.46, p=0</v>
      </c>
      <c r="AF8" s="8" t="str">
        <f>J8</f>
        <v>F4,400=7.61, p=0</v>
      </c>
      <c r="AG8" s="8" t="str">
        <f>T8</f>
        <v>F3,175=9.87, p=0</v>
      </c>
      <c r="AH8" s="8" t="str">
        <f>AD8</f>
        <v>F4,340=6.48, p=0</v>
      </c>
    </row>
    <row r="9" spans="1:34" x14ac:dyDescent="0.25">
      <c r="A9">
        <v>6</v>
      </c>
      <c r="B9" t="s">
        <v>13</v>
      </c>
      <c r="C9">
        <v>8.0737518366033498</v>
      </c>
      <c r="D9">
        <v>2</v>
      </c>
      <c r="E9">
        <v>3.6492656619549398E-4</v>
      </c>
      <c r="F9">
        <v>5630.4031218868904</v>
      </c>
      <c r="G9">
        <v>402</v>
      </c>
      <c r="H9">
        <v>0</v>
      </c>
      <c r="I9" s="3">
        <v>8</v>
      </c>
      <c r="J9" s="4" t="str">
        <f t="shared" si="0"/>
        <v>F2,402=8.07, p=0</v>
      </c>
      <c r="K9" t="str">
        <f>CONCATENATE("Q",G9,"=",ROUND(F9,2),", p=", ROUND(H9,3))</f>
        <v>Q402=5630.4, p=0</v>
      </c>
      <c r="L9" t="s">
        <v>13</v>
      </c>
      <c r="M9">
        <v>1.98211058279309</v>
      </c>
      <c r="N9">
        <v>2</v>
      </c>
      <c r="O9">
        <v>0.14084184262011001</v>
      </c>
      <c r="P9">
        <v>776.68988755354599</v>
      </c>
      <c r="Q9">
        <v>176</v>
      </c>
      <c r="R9" s="1">
        <v>2.46485059606256E-76</v>
      </c>
      <c r="S9" s="3">
        <v>8</v>
      </c>
      <c r="T9" s="6" t="str">
        <f t="shared" si="1"/>
        <v>F2,176=1.98, p=0.141</v>
      </c>
      <c r="U9" t="str">
        <f>CONCATENATE("Q",Q9,"=",ROUND(P9,2),", p=", ROUND(R9,3))</f>
        <v>Q176=776.69, p=0</v>
      </c>
      <c r="V9" t="s">
        <v>13</v>
      </c>
      <c r="W9">
        <v>6.01508272193231</v>
      </c>
      <c r="X9">
        <v>2</v>
      </c>
      <c r="Y9">
        <v>2.7075613215087699E-3</v>
      </c>
      <c r="Z9">
        <v>1404.5370096224201</v>
      </c>
      <c r="AA9">
        <v>342</v>
      </c>
      <c r="AB9" s="1">
        <v>1.49120490630097E-128</v>
      </c>
      <c r="AC9" s="3">
        <v>8</v>
      </c>
      <c r="AD9" s="7" t="str">
        <f t="shared" si="2"/>
        <v>F2,342=6.02, p=0.003</v>
      </c>
      <c r="AE9" t="str">
        <f>CONCATENATE("Q",AA9,"=",ROUND(Z9,2),", p=", ROUND(AB9,3))</f>
        <v>Q342=1404.54, p=0</v>
      </c>
      <c r="AF9" s="8" t="str">
        <f>J9</f>
        <v>F2,402=8.07, p=0</v>
      </c>
      <c r="AG9" s="8" t="str">
        <f>T9</f>
        <v>F2,176=1.98, p=0.141</v>
      </c>
      <c r="AH9" s="8" t="str">
        <f>AD9</f>
        <v>F2,342=6.02, p=0.003</v>
      </c>
    </row>
    <row r="10" spans="1:34" x14ac:dyDescent="0.25">
      <c r="A10">
        <v>4</v>
      </c>
      <c r="B10" t="s">
        <v>11</v>
      </c>
      <c r="C10">
        <v>4.8352201448094903</v>
      </c>
      <c r="D10">
        <v>5</v>
      </c>
      <c r="E10">
        <v>2.6376155808008702E-4</v>
      </c>
      <c r="F10">
        <v>5394.8450879096999</v>
      </c>
      <c r="G10">
        <v>399</v>
      </c>
      <c r="H10">
        <v>0</v>
      </c>
      <c r="I10" s="3">
        <v>9</v>
      </c>
      <c r="J10" s="4" t="str">
        <f t="shared" si="0"/>
        <v>F5,399=4.84, p=0</v>
      </c>
      <c r="K10" t="str">
        <f>CONCATENATE("Q",G10,"=",ROUND(F10,2),", p=", ROUND(H10,3))</f>
        <v>Q399=5394.85, p=0</v>
      </c>
      <c r="L10" t="s">
        <v>11</v>
      </c>
      <c r="M10">
        <v>4.7733162282129502</v>
      </c>
      <c r="N10">
        <v>3</v>
      </c>
      <c r="O10">
        <v>3.1857122706673898E-3</v>
      </c>
      <c r="P10">
        <v>985.42580287917804</v>
      </c>
      <c r="Q10">
        <v>175</v>
      </c>
      <c r="R10" s="1">
        <v>4.54002267538281E-113</v>
      </c>
      <c r="S10" s="3">
        <v>9</v>
      </c>
      <c r="T10" s="6" t="str">
        <f t="shared" si="1"/>
        <v>F3,175=4.77, p=0.003</v>
      </c>
      <c r="U10" t="str">
        <f>CONCATENATE("Q",Q10,"=",ROUND(P10,2),", p=", ROUND(R10,3))</f>
        <v>Q175=985.43, p=0</v>
      </c>
      <c r="V10" t="s">
        <v>11</v>
      </c>
      <c r="W10">
        <v>5.5910734153603396</v>
      </c>
      <c r="X10">
        <v>5</v>
      </c>
      <c r="Y10" s="1">
        <v>5.7549278777860999E-5</v>
      </c>
      <c r="Z10">
        <v>1190.7884483217399</v>
      </c>
      <c r="AA10">
        <v>339</v>
      </c>
      <c r="AB10" s="1">
        <v>4.0380246751099E-95</v>
      </c>
      <c r="AC10" s="3">
        <v>9</v>
      </c>
      <c r="AD10" s="7" t="str">
        <f t="shared" si="2"/>
        <v>F5,339=5.59, p=0</v>
      </c>
      <c r="AE10" t="str">
        <f>CONCATENATE("Q",AA10,"=",ROUND(Z10,2),", p=", ROUND(AB10,3))</f>
        <v>Q339=1190.79, p=0</v>
      </c>
      <c r="AF10" s="8" t="str">
        <f>J10</f>
        <v>F5,399=4.84, p=0</v>
      </c>
      <c r="AG10" s="8" t="str">
        <f>T10</f>
        <v>F3,175=4.77, p=0.003</v>
      </c>
      <c r="AH10" s="8" t="str">
        <f>AD10</f>
        <v>F5,339=5.59, p=0</v>
      </c>
    </row>
    <row r="11" spans="1:34" x14ac:dyDescent="0.25">
      <c r="A11">
        <v>5</v>
      </c>
      <c r="B11" t="s">
        <v>12</v>
      </c>
      <c r="C11">
        <v>6.3656699601023403</v>
      </c>
      <c r="D11">
        <v>5</v>
      </c>
      <c r="E11" s="1">
        <v>1.0557407694218501E-5</v>
      </c>
      <c r="F11">
        <v>4745.9790359905801</v>
      </c>
      <c r="G11">
        <v>399</v>
      </c>
      <c r="H11">
        <v>0</v>
      </c>
      <c r="I11" s="3">
        <v>10</v>
      </c>
      <c r="J11" s="4" t="str">
        <f t="shared" si="0"/>
        <v>F5,399=6.37, p=0</v>
      </c>
      <c r="K11" t="str">
        <f>CONCATENATE("Q",G11,"=",ROUND(F11,2),", p=", ROUND(H11,3))</f>
        <v>Q399=4745.98, p=0</v>
      </c>
      <c r="L11" t="s">
        <v>12</v>
      </c>
      <c r="M11">
        <v>2.3783146774872499</v>
      </c>
      <c r="N11">
        <v>4</v>
      </c>
      <c r="O11">
        <v>5.3687358162357299E-2</v>
      </c>
      <c r="P11">
        <v>834.78381627506405</v>
      </c>
      <c r="Q11">
        <v>174</v>
      </c>
      <c r="R11" s="1">
        <v>6.4765995180061502E-87</v>
      </c>
      <c r="S11" s="3">
        <v>10</v>
      </c>
      <c r="T11" s="6" t="str">
        <f t="shared" si="1"/>
        <v>F4,174=2.38, p=0.054</v>
      </c>
      <c r="U11" t="str">
        <f>CONCATENATE("Q",Q11,"=",ROUND(P11,2),", p=", ROUND(R11,3))</f>
        <v>Q174=834.78, p=0</v>
      </c>
      <c r="V11" t="s">
        <v>12</v>
      </c>
      <c r="W11">
        <v>6.7172334765032504</v>
      </c>
      <c r="X11">
        <v>5</v>
      </c>
      <c r="Y11" s="1">
        <v>5.5104030558467801E-6</v>
      </c>
      <c r="Z11">
        <v>1245.5187086680501</v>
      </c>
      <c r="AA11">
        <v>339</v>
      </c>
      <c r="AB11" s="1">
        <v>1.0060235135144E-103</v>
      </c>
      <c r="AC11" s="3">
        <v>10</v>
      </c>
      <c r="AD11" s="7" t="str">
        <f t="shared" si="2"/>
        <v>F5,339=6.72, p=0</v>
      </c>
      <c r="AE11" t="str">
        <f>CONCATENATE("Q",AA11,"=",ROUND(Z11,2),", p=", ROUND(AB11,3))</f>
        <v>Q339=1245.52, p=0</v>
      </c>
      <c r="AF11" s="8" t="str">
        <f>J11</f>
        <v>F5,399=6.37, p=0</v>
      </c>
      <c r="AG11" s="8" t="str">
        <f>T11</f>
        <v>F4,174=2.38, p=0.054</v>
      </c>
      <c r="AH11" s="8" t="str">
        <f>AD11</f>
        <v>F5,339=6.72, p=0</v>
      </c>
    </row>
    <row r="12" spans="1:34" x14ac:dyDescent="0.25">
      <c r="A12">
        <v>7</v>
      </c>
      <c r="B12" t="s">
        <v>14</v>
      </c>
      <c r="C12">
        <v>2.2647714558076601</v>
      </c>
      <c r="D12">
        <v>1</v>
      </c>
      <c r="E12">
        <v>0.13375445877461301</v>
      </c>
      <c r="F12">
        <v>3484.65389214995</v>
      </c>
      <c r="G12">
        <v>224</v>
      </c>
      <c r="H12">
        <v>0</v>
      </c>
      <c r="I12" s="3">
        <v>11</v>
      </c>
      <c r="J12" s="4" t="str">
        <f t="shared" si="0"/>
        <v>F1,224=2.26, p=0.134</v>
      </c>
      <c r="K12" t="str">
        <f>CONCATENATE("Q",G12,"=",ROUND(F12,2),", p=", ROUND(H12,3))</f>
        <v>Q224=3484.65, p=0</v>
      </c>
      <c r="L12" t="s">
        <v>14</v>
      </c>
      <c r="M12">
        <v>2.4949318394476799E-3</v>
      </c>
      <c r="N12">
        <v>1</v>
      </c>
      <c r="O12">
        <v>0.96025505706424596</v>
      </c>
      <c r="P12">
        <v>633.18722246182301</v>
      </c>
      <c r="Q12">
        <v>108</v>
      </c>
      <c r="R12" s="1">
        <v>3.02044016656161E-75</v>
      </c>
      <c r="S12" s="3">
        <v>11</v>
      </c>
      <c r="T12" s="6" t="str">
        <f>CONCATENATE("F",N12,",",Q12,"=",ROUND(M12,3),", p=", ROUND(O12,3))</f>
        <v>F1,108=0.002, p=0.96</v>
      </c>
      <c r="U12" t="str">
        <f>CONCATENATE("Q",Q12,"=",ROUND(P12,2),", p=", ROUND(R12,3))</f>
        <v>Q108=633.19, p=0</v>
      </c>
      <c r="V12" t="s">
        <v>14</v>
      </c>
      <c r="W12">
        <v>0.90546840266437101</v>
      </c>
      <c r="X12">
        <v>1</v>
      </c>
      <c r="Y12">
        <v>0.342403246737911</v>
      </c>
      <c r="Z12">
        <v>880.675899823093</v>
      </c>
      <c r="AA12">
        <v>212</v>
      </c>
      <c r="AB12" s="1">
        <v>2.7868688191878998E-82</v>
      </c>
      <c r="AC12" s="3">
        <v>11</v>
      </c>
      <c r="AD12" s="7" t="str">
        <f t="shared" si="2"/>
        <v>F1,212=0.91, p=0.342</v>
      </c>
      <c r="AE12" t="str">
        <f>CONCATENATE("Q",AA12,"=",ROUND(Z12,2),", p=", ROUND(AB12,3))</f>
        <v>Q212=880.68, p=0</v>
      </c>
      <c r="AF12" s="8" t="str">
        <f>J12</f>
        <v>F1,224=2.26, p=0.134</v>
      </c>
      <c r="AG12" s="8" t="str">
        <f>T12</f>
        <v>F1,108=0.002, p=0.96</v>
      </c>
      <c r="AH12" s="8" t="str">
        <f>AD12</f>
        <v>F1,212=0.91, p=0.342</v>
      </c>
    </row>
    <row r="13" spans="1:34" x14ac:dyDescent="0.25">
      <c r="A13">
        <v>8</v>
      </c>
      <c r="B13" t="s">
        <v>15</v>
      </c>
      <c r="C13">
        <v>15.243385861765001</v>
      </c>
      <c r="D13">
        <v>1</v>
      </c>
      <c r="E13">
        <v>1.4101176979542399E-4</v>
      </c>
      <c r="F13">
        <v>2146.4841124048598</v>
      </c>
      <c r="G13">
        <v>154</v>
      </c>
      <c r="H13">
        <v>0</v>
      </c>
      <c r="I13" s="3">
        <v>12</v>
      </c>
      <c r="J13" s="4" t="str">
        <f t="shared" si="0"/>
        <v>F1,154=15.24, p=0</v>
      </c>
      <c r="K13" t="str">
        <f>CONCATENATE("Q",G13,"=",ROUND(F13,2),", p=", ROUND(H13,3))</f>
        <v>Q154=2146.48, p=0</v>
      </c>
      <c r="L13" t="s">
        <v>15</v>
      </c>
      <c r="M13">
        <v>20.903814346956398</v>
      </c>
      <c r="N13">
        <v>1</v>
      </c>
      <c r="O13" s="1">
        <v>1.6273300275334899E-5</v>
      </c>
      <c r="P13">
        <v>108.728157126338</v>
      </c>
      <c r="Q13">
        <v>85</v>
      </c>
      <c r="R13">
        <v>4.23772036232581E-2</v>
      </c>
      <c r="S13" s="3">
        <v>12</v>
      </c>
      <c r="T13" s="6" t="str">
        <f t="shared" si="1"/>
        <v>F1,85=20.9, p=0</v>
      </c>
      <c r="U13" t="str">
        <f>CONCATENATE("Q",Q13,"=",ROUND(P13,2),", p=", ROUND(R13,3))</f>
        <v>Q85=108.73, p=0.042</v>
      </c>
      <c r="V13" t="s">
        <v>15</v>
      </c>
      <c r="W13">
        <v>18.8290715217524</v>
      </c>
      <c r="X13">
        <v>1</v>
      </c>
      <c r="Y13" s="1">
        <v>2.3792931123515702E-5</v>
      </c>
      <c r="Z13">
        <v>444.74920727984397</v>
      </c>
      <c r="AA13">
        <v>180</v>
      </c>
      <c r="AB13" s="1">
        <v>2.07358269903041E-24</v>
      </c>
      <c r="AC13" s="3">
        <v>12</v>
      </c>
      <c r="AD13" s="7" t="str">
        <f t="shared" si="2"/>
        <v>F1,180=18.83, p=0</v>
      </c>
      <c r="AE13" t="str">
        <f>CONCATENATE("Q",AA13,"=",ROUND(Z13,2),", p=", ROUND(AB13,3))</f>
        <v>Q180=444.75, p=0</v>
      </c>
      <c r="AF13" s="8" t="str">
        <f>J13</f>
        <v>F1,154=15.24, p=0</v>
      </c>
      <c r="AG13" s="8" t="str">
        <f>T13</f>
        <v>F1,85=20.9, p=0</v>
      </c>
      <c r="AH13" s="8" t="str">
        <f>AD13</f>
        <v>F1,180=18.83, p=0</v>
      </c>
    </row>
    <row r="14" spans="1:34" x14ac:dyDescent="0.25">
      <c r="A14">
        <v>9</v>
      </c>
      <c r="B14" t="s">
        <v>16</v>
      </c>
      <c r="C14">
        <v>0.266376281320302</v>
      </c>
      <c r="D14">
        <v>1</v>
      </c>
      <c r="E14">
        <v>0.606056777940713</v>
      </c>
      <c r="F14">
        <v>5493.1816749457603</v>
      </c>
      <c r="G14">
        <v>402</v>
      </c>
      <c r="H14">
        <v>0</v>
      </c>
      <c r="I14" s="3">
        <v>13</v>
      </c>
      <c r="J14" s="4" t="str">
        <f t="shared" si="0"/>
        <v>F1,402=0.27, p=0.606</v>
      </c>
      <c r="K14" t="str">
        <f>CONCATENATE("Q",G14,"=",ROUND(F14,2),", p=", ROUND(H14,3))</f>
        <v>Q402=5493.18, p=0</v>
      </c>
      <c r="L14" t="s">
        <v>16</v>
      </c>
      <c r="M14">
        <v>2.3853588893693898</v>
      </c>
      <c r="N14">
        <v>1</v>
      </c>
      <c r="O14">
        <v>0.124272922059552</v>
      </c>
      <c r="P14">
        <v>824.78840835717097</v>
      </c>
      <c r="Q14">
        <v>176</v>
      </c>
      <c r="R14" s="1">
        <v>1.62327854463151E-84</v>
      </c>
      <c r="S14" s="3">
        <v>13</v>
      </c>
      <c r="T14" s="6" t="str">
        <f t="shared" si="1"/>
        <v>F1,176=2.39, p=0.124</v>
      </c>
      <c r="U14" t="str">
        <f>CONCATENATE("Q",Q14,"=",ROUND(P14,2),", p=", ROUND(R14,3))</f>
        <v>Q176=824.79, p=0</v>
      </c>
      <c r="V14" t="s">
        <v>16</v>
      </c>
      <c r="W14">
        <v>1.81084776177364</v>
      </c>
      <c r="X14">
        <v>1</v>
      </c>
      <c r="Y14">
        <v>0.17929799718627301</v>
      </c>
      <c r="Z14">
        <v>1252.7317197242301</v>
      </c>
      <c r="AA14">
        <v>342</v>
      </c>
      <c r="AB14" s="1">
        <v>5.1276389527702397E-104</v>
      </c>
      <c r="AC14" s="3">
        <v>13</v>
      </c>
      <c r="AD14" s="7" t="str">
        <f t="shared" si="2"/>
        <v>F1,342=1.81, p=0.179</v>
      </c>
      <c r="AE14" t="str">
        <f>CONCATENATE("Q",AA14,"=",ROUND(Z14,2),", p=", ROUND(AB14,3))</f>
        <v>Q342=1252.73, p=0</v>
      </c>
      <c r="AF14" s="8" t="str">
        <f>J14</f>
        <v>F1,402=0.27, p=0.606</v>
      </c>
      <c r="AG14" s="8" t="str">
        <f>T14</f>
        <v>F1,176=2.39, p=0.124</v>
      </c>
      <c r="AH14" s="8" t="str">
        <f>AD14</f>
        <v>F1,342=1.81, p=0.179</v>
      </c>
    </row>
    <row r="15" spans="1:34" x14ac:dyDescent="0.25">
      <c r="A15">
        <v>10</v>
      </c>
      <c r="B15" t="s">
        <v>17</v>
      </c>
      <c r="C15">
        <v>0.53135200330244603</v>
      </c>
      <c r="D15">
        <v>1</v>
      </c>
      <c r="E15">
        <v>0.46646771758227201</v>
      </c>
      <c r="F15">
        <v>5369.3574331186401</v>
      </c>
      <c r="G15">
        <v>398</v>
      </c>
      <c r="H15">
        <v>0</v>
      </c>
      <c r="I15" s="3">
        <v>14</v>
      </c>
      <c r="J15" s="4" t="str">
        <f t="shared" si="0"/>
        <v>F1,398=0.53, p=0.466</v>
      </c>
      <c r="K15" t="str">
        <f>CONCATENATE("Q",G15,"=",ROUND(F15,2),", p=", ROUND(H15,3))</f>
        <v>Q398=5369.36, p=0</v>
      </c>
      <c r="L15" t="s">
        <v>17</v>
      </c>
      <c r="M15">
        <v>5.5587740340693297E-2</v>
      </c>
      <c r="N15">
        <v>1</v>
      </c>
      <c r="O15">
        <v>0.81389124176261096</v>
      </c>
      <c r="P15">
        <v>882.475640314511</v>
      </c>
      <c r="Q15">
        <v>172</v>
      </c>
      <c r="R15" s="1">
        <v>6.4993900025374596E-96</v>
      </c>
      <c r="S15" s="3">
        <v>14</v>
      </c>
      <c r="T15" s="6" t="str">
        <f t="shared" si="1"/>
        <v>F1,172=0.06, p=0.814</v>
      </c>
      <c r="U15" t="str">
        <f>CONCATENATE("Q",Q15,"=",ROUND(P15,2),", p=", ROUND(R15,3))</f>
        <v>Q172=882.48, p=0</v>
      </c>
      <c r="V15" t="s">
        <v>17</v>
      </c>
      <c r="W15">
        <v>0.25086272413145599</v>
      </c>
      <c r="X15">
        <v>1</v>
      </c>
      <c r="Y15">
        <v>0.61679426089768097</v>
      </c>
      <c r="Z15">
        <v>1293.35805301495</v>
      </c>
      <c r="AA15">
        <v>338</v>
      </c>
      <c r="AB15" s="1">
        <v>1.1870337061904901E-111</v>
      </c>
      <c r="AC15" s="3">
        <v>14</v>
      </c>
      <c r="AD15" s="7" t="str">
        <f t="shared" si="2"/>
        <v>F1,338=0.25, p=0.617</v>
      </c>
      <c r="AE15" t="str">
        <f>CONCATENATE("Q",AA15,"=",ROUND(Z15,2),", p=", ROUND(AB15,3))</f>
        <v>Q338=1293.36, p=0</v>
      </c>
      <c r="AF15" s="8" t="str">
        <f>J15</f>
        <v>F1,398=0.53, p=0.466</v>
      </c>
      <c r="AG15" s="8" t="str">
        <f>T15</f>
        <v>F1,172=0.06, p=0.814</v>
      </c>
      <c r="AH15" s="8" t="str">
        <f>AD15</f>
        <v>F1,338=0.25, p=0.617</v>
      </c>
    </row>
    <row r="16" spans="1:34" x14ac:dyDescent="0.25">
      <c r="A16">
        <v>17</v>
      </c>
      <c r="B16" t="s">
        <v>24</v>
      </c>
      <c r="C16">
        <v>2.32594294313623</v>
      </c>
      <c r="D16">
        <v>1</v>
      </c>
      <c r="E16">
        <v>0.12801941382703799</v>
      </c>
      <c r="F16">
        <v>5494.0793249583403</v>
      </c>
      <c r="G16">
        <v>402</v>
      </c>
      <c r="H16">
        <v>0</v>
      </c>
      <c r="I16" s="3">
        <v>15</v>
      </c>
      <c r="J16" s="4" t="str">
        <f t="shared" si="0"/>
        <v>F1,402=2.33, p=0.128</v>
      </c>
      <c r="K16" t="str">
        <f>CONCATENATE("Q",G16,"=",ROUND(F16,2),", p=", ROUND(H16,3))</f>
        <v>Q402=5494.08, p=0</v>
      </c>
      <c r="L16" t="s">
        <v>24</v>
      </c>
      <c r="M16">
        <v>0.72848439131939102</v>
      </c>
      <c r="N16">
        <v>1</v>
      </c>
      <c r="O16">
        <v>0.394535026582638</v>
      </c>
      <c r="P16">
        <v>909.00425024936499</v>
      </c>
      <c r="Q16">
        <v>176</v>
      </c>
      <c r="R16" s="1">
        <v>3.8551171685607199E-99</v>
      </c>
      <c r="S16" s="3">
        <v>15</v>
      </c>
      <c r="T16" s="6" t="str">
        <f t="shared" si="1"/>
        <v>F1,176=0.73, p=0.395</v>
      </c>
      <c r="U16" t="str">
        <f>CONCATENATE("Q",Q16,"=",ROUND(P16,2),", p=", ROUND(R16,3))</f>
        <v>Q176=909, p=0</v>
      </c>
      <c r="V16" t="s">
        <v>24</v>
      </c>
      <c r="W16">
        <v>1.1462582669118699</v>
      </c>
      <c r="X16">
        <v>1</v>
      </c>
      <c r="Y16">
        <v>0.28508878447029101</v>
      </c>
      <c r="Z16">
        <v>1298.2166006663899</v>
      </c>
      <c r="AA16">
        <v>342</v>
      </c>
      <c r="AB16" s="1">
        <v>2.8876623271329301E-111</v>
      </c>
      <c r="AC16" s="3">
        <v>15</v>
      </c>
      <c r="AD16" s="7" t="str">
        <f t="shared" si="2"/>
        <v>F1,342=1.15, p=0.285</v>
      </c>
      <c r="AE16" t="str">
        <f>CONCATENATE("Q",AA16,"=",ROUND(Z16,2),", p=", ROUND(AB16,3))</f>
        <v>Q342=1298.22, p=0</v>
      </c>
      <c r="AF16" s="8" t="str">
        <f>J16</f>
        <v>F1,402=2.33, p=0.128</v>
      </c>
      <c r="AG16" s="8" t="str">
        <f>T16</f>
        <v>F1,176=0.73, p=0.395</v>
      </c>
      <c r="AH16" s="8" t="str">
        <f>AD16</f>
        <v>F1,342=1.15, p=0.285</v>
      </c>
    </row>
    <row r="17" spans="1:35" x14ac:dyDescent="0.25">
      <c r="A17">
        <v>16</v>
      </c>
      <c r="B17" t="s">
        <v>23</v>
      </c>
      <c r="C17">
        <v>4.5111750522427698</v>
      </c>
      <c r="D17">
        <v>1</v>
      </c>
      <c r="E17">
        <v>3.42840906352464E-2</v>
      </c>
      <c r="F17">
        <v>5482.9527929434898</v>
      </c>
      <c r="G17">
        <v>402</v>
      </c>
      <c r="H17">
        <v>0</v>
      </c>
      <c r="I17" s="3">
        <v>16</v>
      </c>
      <c r="J17" s="4" t="str">
        <f t="shared" si="0"/>
        <v>F1,402=4.51, p=0.034</v>
      </c>
      <c r="K17" t="str">
        <f>CONCATENATE("Q",G17,"=",ROUND(F17,2),", p=", ROUND(H17,3))</f>
        <v>Q402=5482.95, p=0</v>
      </c>
      <c r="L17" t="s">
        <v>23</v>
      </c>
      <c r="M17">
        <v>0.36153970513557798</v>
      </c>
      <c r="N17">
        <v>1</v>
      </c>
      <c r="O17">
        <v>0.548426014824834</v>
      </c>
      <c r="P17">
        <v>896.41422369991596</v>
      </c>
      <c r="Q17">
        <v>176</v>
      </c>
      <c r="R17" s="1">
        <v>6.2285873749319902E-97</v>
      </c>
      <c r="S17" s="3">
        <v>16</v>
      </c>
      <c r="T17" s="6" t="str">
        <f t="shared" si="1"/>
        <v>F1,176=0.36, p=0.548</v>
      </c>
      <c r="U17" t="str">
        <f>CONCATENATE("Q",Q17,"=",ROUND(P17,2),", p=", ROUND(R17,3))</f>
        <v>Q176=896.41, p=0</v>
      </c>
      <c r="V17" t="s">
        <v>23</v>
      </c>
      <c r="W17">
        <v>6.0597477265585704</v>
      </c>
      <c r="X17">
        <v>1</v>
      </c>
      <c r="Y17">
        <v>1.4322704958980101E-2</v>
      </c>
      <c r="Z17">
        <v>1264.74405924599</v>
      </c>
      <c r="AA17">
        <v>342</v>
      </c>
      <c r="AB17" s="1">
        <v>6.3756410799581397E-106</v>
      </c>
      <c r="AC17" s="3">
        <v>16</v>
      </c>
      <c r="AD17" s="7" t="str">
        <f t="shared" si="2"/>
        <v>F1,342=6.06, p=0.014</v>
      </c>
      <c r="AE17" t="str">
        <f>CONCATENATE("Q",AA17,"=",ROUND(Z17,2),", p=", ROUND(AB17,3))</f>
        <v>Q342=1264.74, p=0</v>
      </c>
      <c r="AF17" s="8" t="str">
        <f>J17</f>
        <v>F1,402=4.51, p=0.034</v>
      </c>
      <c r="AG17" s="8" t="str">
        <f>T17</f>
        <v>F1,176=0.36, p=0.548</v>
      </c>
      <c r="AH17" s="8" t="str">
        <f>AD17</f>
        <v>F1,342=6.06, p=0.014</v>
      </c>
      <c r="AI17">
        <f>0.05/63</f>
        <v>7.9365079365079365E-4</v>
      </c>
    </row>
    <row r="18" spans="1:35" x14ac:dyDescent="0.25">
      <c r="A18">
        <v>19</v>
      </c>
      <c r="B18" t="s">
        <v>26</v>
      </c>
      <c r="C18">
        <v>5.0927472129238804</v>
      </c>
      <c r="D18">
        <v>4</v>
      </c>
      <c r="E18">
        <v>5.1821059802720205E-4</v>
      </c>
      <c r="F18">
        <v>5536.7466136880703</v>
      </c>
      <c r="G18">
        <v>400</v>
      </c>
      <c r="H18">
        <v>0</v>
      </c>
      <c r="I18" s="3">
        <v>17</v>
      </c>
      <c r="J18" s="4" t="str">
        <f t="shared" si="0"/>
        <v>F4,400=5.09, p=0.001</v>
      </c>
      <c r="K18" t="str">
        <f>CONCATENATE("Q",G18,"=",ROUND(F18,2),", p=", ROUND(H18,3))</f>
        <v>Q400=5536.75, p=0</v>
      </c>
      <c r="L18" t="s">
        <v>26</v>
      </c>
      <c r="M18">
        <v>3.0559031443374098</v>
      </c>
      <c r="N18">
        <v>2</v>
      </c>
      <c r="O18">
        <v>4.9586310337834102E-2</v>
      </c>
      <c r="P18">
        <v>799.52969406971295</v>
      </c>
      <c r="Q18">
        <v>176</v>
      </c>
      <c r="R18" s="1">
        <v>3.33976847229996E-80</v>
      </c>
      <c r="S18" s="3">
        <v>17</v>
      </c>
      <c r="T18" s="6" t="str">
        <f t="shared" si="1"/>
        <v>F2,176=3.06, p=0.05</v>
      </c>
      <c r="U18" t="str">
        <f>CONCATENATE("Q",Q18,"=",ROUND(P18,2),", p=", ROUND(R18,3))</f>
        <v>Q176=799.53, p=0</v>
      </c>
      <c r="V18" t="s">
        <v>26</v>
      </c>
      <c r="W18">
        <v>7.5177662359394199</v>
      </c>
      <c r="X18">
        <v>3</v>
      </c>
      <c r="Y18" s="1">
        <v>6.9401875985295499E-5</v>
      </c>
      <c r="Z18">
        <v>1395.41460284913</v>
      </c>
      <c r="AA18">
        <v>341</v>
      </c>
      <c r="AB18" s="1">
        <v>2.3310743153341801E-127</v>
      </c>
      <c r="AC18" s="3">
        <v>17</v>
      </c>
      <c r="AD18" s="7" t="str">
        <f t="shared" si="2"/>
        <v>F3,341=7.52, p=0</v>
      </c>
      <c r="AE18" t="str">
        <f>CONCATENATE("Q",AA18,"=",ROUND(Z18,2),", p=", ROUND(AB18,3))</f>
        <v>Q341=1395.41, p=0</v>
      </c>
      <c r="AF18" s="8" t="str">
        <f>J18</f>
        <v>F4,400=5.09, p=0.001</v>
      </c>
      <c r="AG18" s="8" t="str">
        <f>T18</f>
        <v>F2,176=3.06, p=0.05</v>
      </c>
      <c r="AH18" s="8" t="str">
        <f>AD18</f>
        <v>F3,341=7.52, p=0</v>
      </c>
    </row>
    <row r="19" spans="1:35" x14ac:dyDescent="0.25">
      <c r="A19">
        <v>22</v>
      </c>
      <c r="B19" t="s">
        <v>29</v>
      </c>
      <c r="C19">
        <v>7.7717635564412504</v>
      </c>
      <c r="D19">
        <v>3</v>
      </c>
      <c r="E19" s="1">
        <v>4.6842455445539602E-5</v>
      </c>
      <c r="F19">
        <v>5404.1444798026196</v>
      </c>
      <c r="G19">
        <v>401</v>
      </c>
      <c r="H19">
        <v>0</v>
      </c>
      <c r="I19" s="3">
        <v>18</v>
      </c>
      <c r="J19" s="4" t="str">
        <f t="shared" si="0"/>
        <v>F3,401=7.77, p=0</v>
      </c>
      <c r="K19" t="str">
        <f>CONCATENATE("Q",G19,"=",ROUND(F19,2),", p=", ROUND(H19,3))</f>
        <v>Q401=5404.14, p=0</v>
      </c>
      <c r="L19" t="s">
        <v>29</v>
      </c>
      <c r="M19">
        <v>2.6673746323583898</v>
      </c>
      <c r="N19">
        <v>3</v>
      </c>
      <c r="O19">
        <v>4.9286703271190599E-2</v>
      </c>
      <c r="P19">
        <v>964.49218222594095</v>
      </c>
      <c r="Q19">
        <v>175</v>
      </c>
      <c r="R19" s="1">
        <v>2.5009465292671901E-109</v>
      </c>
      <c r="S19" s="3">
        <v>18</v>
      </c>
      <c r="T19" s="6" t="str">
        <f t="shared" si="1"/>
        <v>F3,175=2.67, p=0.049</v>
      </c>
      <c r="U19" t="str">
        <f>CONCATENATE("Q",Q19,"=",ROUND(P19,2),", p=", ROUND(R19,3))</f>
        <v>Q175=964.49, p=0</v>
      </c>
      <c r="V19" t="s">
        <v>29</v>
      </c>
      <c r="W19">
        <v>6.3802368481537304</v>
      </c>
      <c r="X19">
        <v>3</v>
      </c>
      <c r="Y19">
        <v>3.2295540138941502E-4</v>
      </c>
      <c r="Z19">
        <v>1324.4524537060699</v>
      </c>
      <c r="AA19">
        <v>341</v>
      </c>
      <c r="AB19" s="1">
        <v>8.7547906955312604E-116</v>
      </c>
      <c r="AC19" s="3">
        <v>18</v>
      </c>
      <c r="AD19" s="7" t="str">
        <f t="shared" si="2"/>
        <v>F3,341=6.38, p=0</v>
      </c>
      <c r="AE19" t="str">
        <f>CONCATENATE("Q",AA19,"=",ROUND(Z19,2),", p=", ROUND(AB19,3))</f>
        <v>Q341=1324.45, p=0</v>
      </c>
      <c r="AF19" s="8" t="str">
        <f>J19</f>
        <v>F3,401=7.77, p=0</v>
      </c>
      <c r="AG19" s="8" t="str">
        <f>T19</f>
        <v>F3,175=2.67, p=0.049</v>
      </c>
      <c r="AH19" s="8" t="str">
        <f>AD19</f>
        <v>F3,341=6.38, p=0</v>
      </c>
    </row>
    <row r="20" spans="1:35" x14ac:dyDescent="0.25">
      <c r="A20">
        <v>21</v>
      </c>
      <c r="B20" t="s">
        <v>28</v>
      </c>
      <c r="C20">
        <v>25.869762121009298</v>
      </c>
      <c r="D20">
        <v>1</v>
      </c>
      <c r="E20" s="1">
        <v>5.6082998835064595E-7</v>
      </c>
      <c r="F20">
        <v>5132.35227974388</v>
      </c>
      <c r="G20">
        <v>403</v>
      </c>
      <c r="H20">
        <v>0</v>
      </c>
      <c r="I20" s="3">
        <v>19</v>
      </c>
      <c r="J20" s="4" t="str">
        <f t="shared" si="0"/>
        <v>F1,403=25.87, p=0</v>
      </c>
      <c r="K20" t="str">
        <f>CONCATENATE("Q",G20,"=",ROUND(F20,2),", p=", ROUND(H20,3))</f>
        <v>Q403=5132.35, p=0</v>
      </c>
      <c r="L20" t="s">
        <v>28</v>
      </c>
      <c r="M20">
        <v>5.4554061900005903</v>
      </c>
      <c r="N20">
        <v>1</v>
      </c>
      <c r="O20">
        <v>2.06285447505071E-2</v>
      </c>
      <c r="P20">
        <v>1112.5627731223101</v>
      </c>
      <c r="Q20">
        <v>177</v>
      </c>
      <c r="R20" s="1">
        <v>2.5237235292684701E-135</v>
      </c>
      <c r="S20" s="3">
        <v>19</v>
      </c>
      <c r="T20" s="6" t="str">
        <f t="shared" si="1"/>
        <v>F1,177=5.46, p=0.021</v>
      </c>
      <c r="U20" t="str">
        <f>CONCATENATE("Q",Q20,"=",ROUND(P20,2),", p=", ROUND(R20,3))</f>
        <v>Q177=1112.56, p=0</v>
      </c>
      <c r="V20" t="s">
        <v>28</v>
      </c>
      <c r="W20">
        <v>18.689044619310799</v>
      </c>
      <c r="X20">
        <v>1</v>
      </c>
      <c r="Y20" s="1">
        <v>2.0190178861056599E-5</v>
      </c>
      <c r="Z20">
        <v>1393.33989086683</v>
      </c>
      <c r="AA20">
        <v>343</v>
      </c>
      <c r="AB20" s="1">
        <v>2.0935134046689098E-126</v>
      </c>
      <c r="AC20" s="3">
        <v>19</v>
      </c>
      <c r="AD20" s="7" t="str">
        <f t="shared" si="2"/>
        <v>F1,343=18.69, p=0</v>
      </c>
      <c r="AE20" t="str">
        <f>CONCATENATE("Q",AA20,"=",ROUND(Z20,2),", p=", ROUND(AB20,3))</f>
        <v>Q343=1393.34, p=0</v>
      </c>
      <c r="AF20" s="8" t="str">
        <f>J20</f>
        <v>F1,403=25.87, p=0</v>
      </c>
      <c r="AG20" s="8" t="str">
        <f>T20</f>
        <v>F1,177=5.46, p=0.021</v>
      </c>
      <c r="AH20" s="8" t="str">
        <f>AD20</f>
        <v>F1,343=18.69, p=0</v>
      </c>
    </row>
    <row r="21" spans="1:35" x14ac:dyDescent="0.25">
      <c r="A21">
        <v>23</v>
      </c>
      <c r="B21" t="s">
        <v>30</v>
      </c>
      <c r="C21">
        <v>11.8647031178491</v>
      </c>
      <c r="D21">
        <v>2</v>
      </c>
      <c r="E21" s="1">
        <v>9.8531072198394001E-6</v>
      </c>
      <c r="F21">
        <v>5454.4964932376797</v>
      </c>
      <c r="G21">
        <v>402</v>
      </c>
      <c r="H21">
        <v>0</v>
      </c>
      <c r="I21" s="3">
        <v>20</v>
      </c>
      <c r="J21" s="4" t="str">
        <f t="shared" si="0"/>
        <v>F2,402=11.86, p=0</v>
      </c>
      <c r="K21" t="str">
        <f>CONCATENATE("Q",G21,"=",ROUND(F21,2),", p=", ROUND(H21,3))</f>
        <v>Q402=5454.5, p=0</v>
      </c>
      <c r="L21" t="s">
        <v>30</v>
      </c>
      <c r="M21">
        <v>4.8468030439509002</v>
      </c>
      <c r="N21">
        <v>2</v>
      </c>
      <c r="O21">
        <v>8.9327084133420092E-3</v>
      </c>
      <c r="P21">
        <v>1006.40637903022</v>
      </c>
      <c r="Q21">
        <v>176</v>
      </c>
      <c r="R21" s="1">
        <v>1.86941876948782E-116</v>
      </c>
      <c r="S21" s="3">
        <v>20</v>
      </c>
      <c r="T21" s="6" t="str">
        <f t="shared" si="1"/>
        <v>F2,176=4.85, p=0.009</v>
      </c>
      <c r="U21" t="str">
        <f>CONCATENATE("Q",Q21,"=",ROUND(P21,2),", p=", ROUND(R21,3))</f>
        <v>Q176=1006.41, p=0</v>
      </c>
      <c r="V21" t="s">
        <v>30</v>
      </c>
      <c r="W21">
        <v>20.629478865379902</v>
      </c>
      <c r="X21">
        <v>1</v>
      </c>
      <c r="Y21" s="1">
        <v>7.7285532242691207E-6</v>
      </c>
      <c r="Z21">
        <v>1302.58868083225</v>
      </c>
      <c r="AA21">
        <v>343</v>
      </c>
      <c r="AB21" s="1">
        <v>1.12209388534483E-111</v>
      </c>
      <c r="AC21" s="3">
        <v>20</v>
      </c>
      <c r="AD21" s="7" t="str">
        <f t="shared" si="2"/>
        <v>F1,343=20.63, p=0</v>
      </c>
      <c r="AE21" t="str">
        <f>CONCATENATE("Q",AA21,"=",ROUND(Z21,2),", p=", ROUND(AB21,3))</f>
        <v>Q343=1302.59, p=0</v>
      </c>
      <c r="AF21" s="8" t="str">
        <f>J21</f>
        <v>F2,402=11.86, p=0</v>
      </c>
      <c r="AG21" s="8" t="str">
        <f>T21</f>
        <v>F2,176=4.85, p=0.009</v>
      </c>
      <c r="AH21" s="8" t="str">
        <f>AD21</f>
        <v>F1,343=20.63, p=0</v>
      </c>
    </row>
    <row r="22" spans="1:35" x14ac:dyDescent="0.25">
      <c r="A22">
        <v>20</v>
      </c>
      <c r="B22" t="s">
        <v>27</v>
      </c>
      <c r="C22">
        <v>4.3499030673107999</v>
      </c>
      <c r="D22">
        <v>4</v>
      </c>
      <c r="E22">
        <v>1.86983919774292E-3</v>
      </c>
      <c r="F22">
        <v>5074.3524935758196</v>
      </c>
      <c r="G22">
        <v>400</v>
      </c>
      <c r="H22">
        <v>0</v>
      </c>
      <c r="I22" s="3">
        <v>21</v>
      </c>
      <c r="J22" s="4" t="str">
        <f t="shared" si="0"/>
        <v>F4,400=4.35, p=0.002</v>
      </c>
      <c r="K22" t="str">
        <f>CONCATENATE("Q",G22,"=",ROUND(F22,2),", p=", ROUND(H22,3))</f>
        <v>Q400=5074.35, p=0</v>
      </c>
      <c r="L22" t="s">
        <v>27</v>
      </c>
      <c r="M22">
        <v>4.2293187180583098</v>
      </c>
      <c r="N22">
        <v>3</v>
      </c>
      <c r="O22">
        <v>6.4715940072301303E-3</v>
      </c>
      <c r="P22">
        <v>652.88526544801198</v>
      </c>
      <c r="Q22">
        <v>175</v>
      </c>
      <c r="R22" s="1">
        <v>2.8292937574258498E-56</v>
      </c>
      <c r="S22" s="3">
        <v>21</v>
      </c>
      <c r="T22" s="6" t="str">
        <f t="shared" si="1"/>
        <v>F3,175=4.23, p=0.006</v>
      </c>
      <c r="U22" t="str">
        <f>CONCATENATE("Q",Q22,"=",ROUND(P22,2),", p=", ROUND(R22,3))</f>
        <v>Q175=652.89, p=0</v>
      </c>
      <c r="V22" t="s">
        <v>27</v>
      </c>
      <c r="W22">
        <v>2.6443272268359199</v>
      </c>
      <c r="X22">
        <v>3</v>
      </c>
      <c r="Y22">
        <v>4.9136812824709698E-2</v>
      </c>
      <c r="Z22">
        <v>1376.2532399332999</v>
      </c>
      <c r="AA22">
        <v>341</v>
      </c>
      <c r="AB22" s="1">
        <v>3.2545882121640298E-124</v>
      </c>
      <c r="AC22" s="3">
        <v>21</v>
      </c>
      <c r="AD22" s="7" t="str">
        <f t="shared" si="2"/>
        <v>F3,341=2.64, p=0.049</v>
      </c>
      <c r="AE22" t="str">
        <f>CONCATENATE("Q",AA22,"=",ROUND(Z22,2),", p=", ROUND(AB22,3))</f>
        <v>Q341=1376.25, p=0</v>
      </c>
      <c r="AF22" s="8" t="str">
        <f>J22</f>
        <v>F4,400=4.35, p=0.002</v>
      </c>
      <c r="AG22" s="8" t="str">
        <f>T22</f>
        <v>F3,175=4.23, p=0.006</v>
      </c>
      <c r="AH22" s="8" t="str">
        <f>AD22</f>
        <v>F3,341=2.64, p=0.049</v>
      </c>
    </row>
    <row r="23" spans="1:35" x14ac:dyDescent="0.25">
      <c r="A23">
        <v>18</v>
      </c>
      <c r="B23" t="s">
        <v>25</v>
      </c>
      <c r="C23">
        <v>10.0254788718933</v>
      </c>
      <c r="D23">
        <v>5</v>
      </c>
      <c r="E23" s="1">
        <v>4.7191844560717497E-9</v>
      </c>
      <c r="F23">
        <v>3966.2050669723999</v>
      </c>
      <c r="G23">
        <v>399</v>
      </c>
      <c r="H23">
        <v>0</v>
      </c>
      <c r="I23" s="3">
        <v>22</v>
      </c>
      <c r="J23" s="4" t="str">
        <f t="shared" si="0"/>
        <v>F5,399=10.03, p=0</v>
      </c>
      <c r="K23" t="str">
        <f>CONCATENATE("Q",G23,"=",ROUND(F23,2),", p=", ROUND(H23,3))</f>
        <v>Q399=3966.21, p=0</v>
      </c>
      <c r="L23" t="s">
        <v>25</v>
      </c>
      <c r="M23">
        <v>1.06947942507716</v>
      </c>
      <c r="N23">
        <v>2</v>
      </c>
      <c r="O23">
        <v>0.345406664573297</v>
      </c>
      <c r="P23">
        <v>1046.30277902442</v>
      </c>
      <c r="Q23">
        <v>176</v>
      </c>
      <c r="R23" s="1">
        <v>1.1852028730268099E-123</v>
      </c>
      <c r="S23" s="3">
        <v>22</v>
      </c>
      <c r="T23" s="6" t="str">
        <f t="shared" si="1"/>
        <v>F2,176=1.07, p=0.345</v>
      </c>
      <c r="U23" t="str">
        <f>CONCATENATE("Q",Q23,"=",ROUND(P23,2),", p=", ROUND(R23,3))</f>
        <v>Q176=1046.3, p=0</v>
      </c>
      <c r="V23" t="s">
        <v>25</v>
      </c>
      <c r="W23">
        <v>4.5357051885692403</v>
      </c>
      <c r="X23">
        <v>5</v>
      </c>
      <c r="Y23">
        <v>5.1257344539433003E-4</v>
      </c>
      <c r="Z23">
        <v>1260.2937585116699</v>
      </c>
      <c r="AA23">
        <v>339</v>
      </c>
      <c r="AB23" s="1">
        <v>4.5222158848759303E-106</v>
      </c>
      <c r="AC23" s="3">
        <v>22</v>
      </c>
      <c r="AD23" s="7" t="str">
        <f t="shared" si="2"/>
        <v>F5,339=4.54, p=0.001</v>
      </c>
      <c r="AE23" t="str">
        <f>CONCATENATE("Q",AA23,"=",ROUND(Z23,2),", p=", ROUND(AB23,3))</f>
        <v>Q339=1260.29, p=0</v>
      </c>
      <c r="AF23" s="8" t="str">
        <f>J23</f>
        <v>F5,399=10.03, p=0</v>
      </c>
      <c r="AG23" s="8" t="str">
        <f>T23</f>
        <v>F2,176=1.07, p=0.345</v>
      </c>
      <c r="AH23" s="8" t="str">
        <f>AD23</f>
        <v>F5,339=4.54, p=0.001</v>
      </c>
    </row>
    <row r="24" spans="1:35" x14ac:dyDescent="0.25">
      <c r="A24">
        <v>1</v>
      </c>
      <c r="B24" t="s">
        <v>7</v>
      </c>
      <c r="C24" t="s">
        <v>8</v>
      </c>
      <c r="D24" t="s">
        <v>8</v>
      </c>
      <c r="E24" t="s">
        <v>8</v>
      </c>
      <c r="F24">
        <v>5494.2153016435896</v>
      </c>
      <c r="G24">
        <v>403</v>
      </c>
      <c r="H24">
        <v>0</v>
      </c>
      <c r="J24" s="4"/>
      <c r="L24" t="s">
        <v>7</v>
      </c>
      <c r="M24" t="s">
        <v>8</v>
      </c>
      <c r="N24" t="s">
        <v>8</v>
      </c>
      <c r="O24" t="s">
        <v>8</v>
      </c>
      <c r="P24">
        <v>1008.26243450001</v>
      </c>
      <c r="Q24">
        <v>177</v>
      </c>
      <c r="R24" s="1">
        <v>2.0810740722242E-116</v>
      </c>
      <c r="T24" s="6"/>
      <c r="V24" t="s">
        <v>7</v>
      </c>
      <c r="W24" t="s">
        <v>8</v>
      </c>
      <c r="X24" t="s">
        <v>8</v>
      </c>
      <c r="Y24" t="s">
        <v>8</v>
      </c>
      <c r="Z24">
        <v>1302.58868083225</v>
      </c>
      <c r="AA24">
        <v>343</v>
      </c>
      <c r="AB24" s="1">
        <v>1.12209388534483E-111</v>
      </c>
      <c r="AD24" s="7"/>
    </row>
    <row r="25" spans="1:35" x14ac:dyDescent="0.25">
      <c r="J25" s="4"/>
      <c r="T25" s="5"/>
      <c r="AD25" s="7"/>
    </row>
    <row r="26" spans="1:35" x14ac:dyDescent="0.25">
      <c r="A26" t="s">
        <v>38</v>
      </c>
      <c r="J26" s="4"/>
      <c r="T26" s="5"/>
      <c r="AD26" s="7"/>
    </row>
    <row r="27" spans="1:35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s="3" t="s">
        <v>33</v>
      </c>
      <c r="J27" s="4" t="s">
        <v>31</v>
      </c>
      <c r="K27" t="s">
        <v>32</v>
      </c>
      <c r="L27" s="2" t="s">
        <v>0</v>
      </c>
      <c r="M27" s="2" t="s">
        <v>1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3" t="s">
        <v>33</v>
      </c>
      <c r="T27" s="5" t="s">
        <v>36</v>
      </c>
      <c r="U27" t="s">
        <v>37</v>
      </c>
      <c r="V27" t="s">
        <v>0</v>
      </c>
      <c r="W27" t="s">
        <v>1</v>
      </c>
      <c r="X27" t="s">
        <v>2</v>
      </c>
      <c r="Y27" t="s">
        <v>3</v>
      </c>
      <c r="Z27" t="s">
        <v>4</v>
      </c>
      <c r="AA27" t="s">
        <v>5</v>
      </c>
      <c r="AB27" t="s">
        <v>6</v>
      </c>
      <c r="AC27" s="3" t="s">
        <v>33</v>
      </c>
      <c r="AD27" s="7" t="s">
        <v>34</v>
      </c>
      <c r="AE27" t="s">
        <v>35</v>
      </c>
      <c r="AF27" s="4" t="s">
        <v>31</v>
      </c>
      <c r="AG27" s="5" t="s">
        <v>36</v>
      </c>
      <c r="AH27" s="7" t="s">
        <v>34</v>
      </c>
    </row>
    <row r="28" spans="1:35" x14ac:dyDescent="0.25">
      <c r="A28">
        <v>2</v>
      </c>
      <c r="B28" t="s">
        <v>9</v>
      </c>
      <c r="C28">
        <v>12.2265930881128</v>
      </c>
      <c r="D28">
        <v>2</v>
      </c>
      <c r="E28" s="1">
        <v>7.5157556762185403E-6</v>
      </c>
      <c r="F28">
        <v>4652.5599223352701</v>
      </c>
      <c r="G28">
        <v>333</v>
      </c>
      <c r="H28">
        <v>0</v>
      </c>
      <c r="I28" s="3">
        <v>1</v>
      </c>
      <c r="J28" s="4" t="str">
        <f t="shared" ref="J28:J49" si="3">CONCATENATE("F",D28,",",G28,"=",ROUND(C28,2),", p=", ROUND(E28,3))</f>
        <v>F2,333=12.23, p=0</v>
      </c>
      <c r="K28" t="str">
        <f>CONCATENATE("Q",G28,"=",ROUND(F28,2),", p=", ROUND(H28,3))</f>
        <v>Q333=4652.56, p=0</v>
      </c>
      <c r="L28" t="s">
        <v>9</v>
      </c>
      <c r="M28">
        <v>1.23873652085182</v>
      </c>
      <c r="N28">
        <v>2</v>
      </c>
      <c r="O28">
        <v>0.29227795801934697</v>
      </c>
      <c r="P28">
        <v>1084.7420794740599</v>
      </c>
      <c r="Q28">
        <v>175</v>
      </c>
      <c r="R28" s="1">
        <v>4.8947956100596005E-131</v>
      </c>
      <c r="T28" s="6" t="str">
        <f t="shared" ref="T28:T49" si="4">CONCATENATE("F",N28,",",Q28,"=",ROUND(M28,2),", p=", ROUND(O28,3))</f>
        <v>F2,175=1.24, p=0.292</v>
      </c>
      <c r="U28" t="str">
        <f>CONCATENATE("Q",Q28,"=",ROUND(P28,2),", p=", ROUND(R28,3))</f>
        <v>Q175=1084.74, p=0</v>
      </c>
      <c r="V28" t="s">
        <v>9</v>
      </c>
      <c r="W28">
        <v>8.1021262038073001</v>
      </c>
      <c r="X28">
        <v>2</v>
      </c>
      <c r="Y28">
        <v>3.6851411659723102E-4</v>
      </c>
      <c r="Z28">
        <v>1265.09154416057</v>
      </c>
      <c r="AA28">
        <v>324</v>
      </c>
      <c r="AB28" s="1">
        <v>3.2481805815387401E-111</v>
      </c>
      <c r="AD28" s="7" t="str">
        <f t="shared" ref="AD28:AD49" si="5">CONCATENATE("F",X28,",",AA28,"=",ROUND(W28,2),", p=", ROUND(Y28,3))</f>
        <v>F2,324=8.1, p=0</v>
      </c>
      <c r="AE28" t="str">
        <f>CONCATENATE("Q",AA28,"=",ROUND(Z28,2),", p=", ROUND(AB28,3))</f>
        <v>Q324=1265.09, p=0</v>
      </c>
      <c r="AF28" s="8" t="str">
        <f>J28</f>
        <v>F2,333=12.23, p=0</v>
      </c>
      <c r="AG28" s="8" t="str">
        <f>T28</f>
        <v>F2,175=1.24, p=0.292</v>
      </c>
      <c r="AH28" s="8" t="str">
        <f>AD28</f>
        <v>F2,324=8.1, p=0</v>
      </c>
    </row>
    <row r="29" spans="1:35" x14ac:dyDescent="0.25">
      <c r="A29">
        <v>11</v>
      </c>
      <c r="B29" t="s">
        <v>18</v>
      </c>
      <c r="C29">
        <v>0.46651600541496602</v>
      </c>
      <c r="D29">
        <v>1</v>
      </c>
      <c r="E29">
        <v>0.49528476197624099</v>
      </c>
      <c r="F29">
        <v>3400.6458281401301</v>
      </c>
      <c r="G29">
        <v>229</v>
      </c>
      <c r="H29">
        <v>0</v>
      </c>
      <c r="I29" s="3">
        <v>2</v>
      </c>
      <c r="J29" s="4" t="str">
        <f t="shared" si="3"/>
        <v>F1,229=0.47, p=0.495</v>
      </c>
      <c r="K29" t="str">
        <f>CONCATENATE("Q",G29,"=",ROUND(F29,2),", p=", ROUND(H29,3))</f>
        <v>Q229=3400.65, p=0</v>
      </c>
      <c r="L29" t="s">
        <v>18</v>
      </c>
      <c r="M29">
        <v>7.3400904112513696E-2</v>
      </c>
      <c r="N29">
        <v>1</v>
      </c>
      <c r="O29">
        <v>0.78690206564522402</v>
      </c>
      <c r="P29">
        <v>944.82372669346796</v>
      </c>
      <c r="Q29">
        <v>123</v>
      </c>
      <c r="R29" s="1">
        <v>7.5501462439303204E-127</v>
      </c>
      <c r="T29" s="6" t="str">
        <f t="shared" si="4"/>
        <v>F1,123=0.07, p=0.787</v>
      </c>
      <c r="U29" t="str">
        <f>CONCATENATE("Q",Q29,"=",ROUND(P29,2),", p=", ROUND(R29,3))</f>
        <v>Q123=944.82, p=0</v>
      </c>
      <c r="V29" t="s">
        <v>18</v>
      </c>
      <c r="W29">
        <v>0.30497420120237001</v>
      </c>
      <c r="X29">
        <v>1</v>
      </c>
      <c r="Y29">
        <v>0.58141311624379699</v>
      </c>
      <c r="Z29">
        <v>960.75396416001604</v>
      </c>
      <c r="AA29">
        <v>195</v>
      </c>
      <c r="AB29" s="1">
        <v>1.8010240438947701E-101</v>
      </c>
      <c r="AD29" s="7" t="str">
        <f t="shared" si="5"/>
        <v>F1,195=0.3, p=0.581</v>
      </c>
      <c r="AE29" t="str">
        <f>CONCATENATE("Q",AA29,"=",ROUND(Z29,2),", p=", ROUND(AB29,3))</f>
        <v>Q195=960.75, p=0</v>
      </c>
      <c r="AF29" s="8" t="str">
        <f>J29</f>
        <v>F1,229=0.47, p=0.495</v>
      </c>
      <c r="AG29" s="8" t="str">
        <f>T29</f>
        <v>F1,123=0.07, p=0.787</v>
      </c>
      <c r="AH29" s="8" t="str">
        <f>AD29</f>
        <v>F1,195=0.3, p=0.581</v>
      </c>
    </row>
    <row r="30" spans="1:35" x14ac:dyDescent="0.25">
      <c r="A30">
        <v>12</v>
      </c>
      <c r="B30" t="s">
        <v>19</v>
      </c>
      <c r="C30">
        <v>1.68555401517573</v>
      </c>
      <c r="D30">
        <v>1</v>
      </c>
      <c r="E30">
        <v>0.19556620024160001</v>
      </c>
      <c r="F30">
        <v>3244.4998715800798</v>
      </c>
      <c r="G30">
        <v>217</v>
      </c>
      <c r="H30">
        <v>0</v>
      </c>
      <c r="I30" s="3">
        <v>3</v>
      </c>
      <c r="J30" s="4" t="str">
        <f t="shared" si="3"/>
        <v>F1,217=1.69, p=0.196</v>
      </c>
      <c r="K30" t="str">
        <f>CONCATENATE("Q",G30,"=",ROUND(F30,2),", p=", ROUND(H30,3))</f>
        <v>Q217=3244.5, p=0</v>
      </c>
      <c r="L30" t="s">
        <v>19</v>
      </c>
      <c r="M30">
        <v>1.52476461786E-3</v>
      </c>
      <c r="N30">
        <v>1</v>
      </c>
      <c r="O30">
        <v>0.968922076862754</v>
      </c>
      <c r="P30">
        <v>937.61331215399605</v>
      </c>
      <c r="Q30">
        <v>111</v>
      </c>
      <c r="R30" s="1">
        <v>6.1665036415195305E-131</v>
      </c>
      <c r="T30" s="6" t="str">
        <f t="shared" si="4"/>
        <v>F1,111=0, p=0.969</v>
      </c>
      <c r="U30" t="str">
        <f>CONCATENATE("Q",Q30,"=",ROUND(P30,2),", p=", ROUND(R30,3))</f>
        <v>Q111=937.61, p=0</v>
      </c>
      <c r="V30" t="s">
        <v>19</v>
      </c>
      <c r="W30">
        <v>0.84088634975563004</v>
      </c>
      <c r="X30">
        <v>1</v>
      </c>
      <c r="Y30">
        <v>0.36035029468008201</v>
      </c>
      <c r="Z30">
        <v>873.74691489394695</v>
      </c>
      <c r="AA30">
        <v>183</v>
      </c>
      <c r="AB30" s="1">
        <v>1.4793854444805499E-90</v>
      </c>
      <c r="AD30" s="7" t="str">
        <f t="shared" si="5"/>
        <v>F1,183=0.84, p=0.36</v>
      </c>
      <c r="AE30" t="str">
        <f>CONCATENATE("Q",AA30,"=",ROUND(Z30,2),", p=", ROUND(AB30,3))</f>
        <v>Q183=873.75, p=0</v>
      </c>
      <c r="AF30" s="8" t="str">
        <f>J30</f>
        <v>F1,217=1.69, p=0.196</v>
      </c>
      <c r="AG30" s="8" t="str">
        <f>T30</f>
        <v>F1,111=0, p=0.969</v>
      </c>
      <c r="AH30" s="8" t="str">
        <f>AD30</f>
        <v>F1,183=0.84, p=0.36</v>
      </c>
    </row>
    <row r="31" spans="1:35" x14ac:dyDescent="0.25">
      <c r="A31">
        <v>13</v>
      </c>
      <c r="B31" t="s">
        <v>20</v>
      </c>
      <c r="C31">
        <v>0.48862085427668001</v>
      </c>
      <c r="D31">
        <v>1</v>
      </c>
      <c r="E31">
        <v>0.485271560511016</v>
      </c>
      <c r="F31">
        <v>3278.6203542917301</v>
      </c>
      <c r="G31">
        <v>223</v>
      </c>
      <c r="H31">
        <v>0</v>
      </c>
      <c r="I31" s="3">
        <v>4</v>
      </c>
      <c r="J31" s="4" t="str">
        <f t="shared" si="3"/>
        <v>F1,223=0.49, p=0.485</v>
      </c>
      <c r="K31" t="str">
        <f>CONCATENATE("Q",G31,"=",ROUND(F31,2),", p=", ROUND(H31,3))</f>
        <v>Q223=3278.62, p=0</v>
      </c>
      <c r="L31" t="s">
        <v>20</v>
      </c>
      <c r="M31">
        <v>0.42982685049201003</v>
      </c>
      <c r="N31">
        <v>1</v>
      </c>
      <c r="O31">
        <v>0.51336102666025096</v>
      </c>
      <c r="P31">
        <v>763.51616861086995</v>
      </c>
      <c r="Q31">
        <v>117</v>
      </c>
      <c r="R31" s="1">
        <v>1.7359395171394299E-95</v>
      </c>
      <c r="T31" s="6" t="str">
        <f t="shared" si="4"/>
        <v>F1,117=0.43, p=0.513</v>
      </c>
      <c r="U31" t="str">
        <f>CONCATENATE("Q",Q31,"=",ROUND(P31,2),", p=", ROUND(R31,3))</f>
        <v>Q117=763.52, p=0</v>
      </c>
      <c r="V31" t="s">
        <v>20</v>
      </c>
      <c r="W31">
        <v>0.10194899388367699</v>
      </c>
      <c r="X31">
        <v>1</v>
      </c>
      <c r="Y31">
        <v>0.74985581473190199</v>
      </c>
      <c r="Z31">
        <v>934.86387981949804</v>
      </c>
      <c r="AA31">
        <v>189</v>
      </c>
      <c r="AB31" s="1">
        <v>4.6021403491295103E-99</v>
      </c>
      <c r="AD31" s="7" t="str">
        <f t="shared" si="5"/>
        <v>F1,189=0.1, p=0.75</v>
      </c>
      <c r="AE31" t="str">
        <f>CONCATENATE("Q",AA31,"=",ROUND(Z31,2),", p=", ROUND(AB31,3))</f>
        <v>Q189=934.86, p=0</v>
      </c>
      <c r="AF31" s="8" t="str">
        <f>J31</f>
        <v>F1,223=0.49, p=0.485</v>
      </c>
      <c r="AG31" s="8" t="str">
        <f>T31</f>
        <v>F1,117=0.43, p=0.513</v>
      </c>
      <c r="AH31" s="8" t="str">
        <f>AD31</f>
        <v>F1,189=0.1, p=0.75</v>
      </c>
    </row>
    <row r="32" spans="1:35" x14ac:dyDescent="0.25">
      <c r="A32">
        <v>14</v>
      </c>
      <c r="B32" t="s">
        <v>21</v>
      </c>
      <c r="C32">
        <v>0.33436776550967201</v>
      </c>
      <c r="D32">
        <v>1</v>
      </c>
      <c r="E32">
        <v>0.56372396750164599</v>
      </c>
      <c r="F32">
        <v>3650.6317163746498</v>
      </c>
      <c r="G32">
        <v>208</v>
      </c>
      <c r="H32">
        <v>0</v>
      </c>
      <c r="I32" s="3">
        <v>5</v>
      </c>
      <c r="J32" s="4" t="str">
        <f t="shared" si="3"/>
        <v>F1,208=0.33, p=0.564</v>
      </c>
      <c r="K32" t="str">
        <f>CONCATENATE("Q",G32,"=",ROUND(F32,2),", p=", ROUND(H32,3))</f>
        <v>Q208=3650.63, p=0</v>
      </c>
      <c r="L32" t="s">
        <v>21</v>
      </c>
      <c r="M32">
        <v>2.3160397218883301E-3</v>
      </c>
      <c r="N32">
        <v>1</v>
      </c>
      <c r="O32">
        <v>0.96171145864575602</v>
      </c>
      <c r="P32">
        <v>193.62279912012499</v>
      </c>
      <c r="Q32">
        <v>101</v>
      </c>
      <c r="R32" s="1">
        <v>8.4793313075416301E-8</v>
      </c>
      <c r="T32" s="6" t="str">
        <f t="shared" si="4"/>
        <v>F1,101=0, p=0.962</v>
      </c>
      <c r="U32" t="str">
        <f>CONCATENATE("Q",Q32,"=",ROUND(P32,2),", p=", ROUND(R32,3))</f>
        <v>Q101=193.62, p=0</v>
      </c>
      <c r="V32" t="s">
        <v>21</v>
      </c>
      <c r="W32">
        <v>0.12503193998866999</v>
      </c>
      <c r="X32">
        <v>1</v>
      </c>
      <c r="Y32">
        <v>0.72411412929082097</v>
      </c>
      <c r="Z32">
        <v>431.87031626276598</v>
      </c>
      <c r="AA32">
        <v>157</v>
      </c>
      <c r="AB32" s="1">
        <v>1.6394849039647499E-27</v>
      </c>
      <c r="AD32" s="7" t="str">
        <f t="shared" si="5"/>
        <v>F1,157=0.13, p=0.724</v>
      </c>
      <c r="AE32" t="str">
        <f>CONCATENATE("Q",AA32,"=",ROUND(Z32,2),", p=", ROUND(AB32,3))</f>
        <v>Q157=431.87, p=0</v>
      </c>
      <c r="AF32" s="8" t="str">
        <f>J32</f>
        <v>F1,208=0.33, p=0.564</v>
      </c>
      <c r="AG32" s="8" t="str">
        <f>T32</f>
        <v>F1,101=0, p=0.962</v>
      </c>
      <c r="AH32" s="8" t="str">
        <f>AD32</f>
        <v>F1,157=0.13, p=0.724</v>
      </c>
    </row>
    <row r="33" spans="1:34" x14ac:dyDescent="0.25">
      <c r="A33">
        <v>15</v>
      </c>
      <c r="B33" t="s">
        <v>22</v>
      </c>
      <c r="C33">
        <v>1.35215839485444</v>
      </c>
      <c r="D33">
        <v>1</v>
      </c>
      <c r="E33">
        <v>0.246037129410452</v>
      </c>
      <c r="F33">
        <v>3613.90424000039</v>
      </c>
      <c r="G33">
        <v>244</v>
      </c>
      <c r="H33">
        <v>0</v>
      </c>
      <c r="I33" s="3">
        <v>6</v>
      </c>
      <c r="J33" s="4" t="str">
        <f t="shared" si="3"/>
        <v>F1,244=1.35, p=0.246</v>
      </c>
      <c r="K33" t="str">
        <f>CONCATENATE("Q",G33,"=",ROUND(F33,2),", p=", ROUND(H33,3))</f>
        <v>Q244=3613.9, p=0</v>
      </c>
      <c r="L33" t="s">
        <v>22</v>
      </c>
      <c r="M33">
        <v>0.92122370712468304</v>
      </c>
      <c r="N33">
        <v>1</v>
      </c>
      <c r="O33">
        <v>0.33911642223516603</v>
      </c>
      <c r="P33">
        <v>243.49496184606701</v>
      </c>
      <c r="Q33">
        <v>118</v>
      </c>
      <c r="R33" s="1">
        <v>9.6921414797285105E-11</v>
      </c>
      <c r="T33" s="6" t="str">
        <f t="shared" si="4"/>
        <v>F1,118=0.92, p=0.339</v>
      </c>
      <c r="U33" t="str">
        <f>CONCATENATE("Q",Q33,"=",ROUND(P33,2),", p=", ROUND(R33,3))</f>
        <v>Q118=243.49, p=0</v>
      </c>
      <c r="V33" t="s">
        <v>22</v>
      </c>
      <c r="W33">
        <v>8.2322071797285207E-2</v>
      </c>
      <c r="X33">
        <v>1</v>
      </c>
      <c r="Y33">
        <v>0.77447345013583502</v>
      </c>
      <c r="Z33">
        <v>723.05082271356196</v>
      </c>
      <c r="AA33">
        <v>199</v>
      </c>
      <c r="AB33" s="1">
        <v>1.36168070367229E-60</v>
      </c>
      <c r="AD33" s="7" t="str">
        <f t="shared" si="5"/>
        <v>F1,199=0.08, p=0.774</v>
      </c>
      <c r="AE33" t="str">
        <f>CONCATENATE("Q",AA33,"=",ROUND(Z33,2),", p=", ROUND(AB33,3))</f>
        <v>Q199=723.05, p=0</v>
      </c>
      <c r="AF33" s="8" t="str">
        <f>J33</f>
        <v>F1,244=1.35, p=0.246</v>
      </c>
      <c r="AG33" s="8" t="str">
        <f>T33</f>
        <v>F1,118=0.92, p=0.339</v>
      </c>
      <c r="AH33" s="8" t="str">
        <f>AD33</f>
        <v>F1,199=0.08, p=0.774</v>
      </c>
    </row>
    <row r="34" spans="1:34" x14ac:dyDescent="0.25">
      <c r="A34">
        <v>3</v>
      </c>
      <c r="B34" t="s">
        <v>10</v>
      </c>
      <c r="C34">
        <v>6.9164903818054002</v>
      </c>
      <c r="D34">
        <v>4</v>
      </c>
      <c r="E34" s="1">
        <v>2.3394709011498201E-5</v>
      </c>
      <c r="F34">
        <v>4181.13132231089</v>
      </c>
      <c r="G34">
        <v>331</v>
      </c>
      <c r="H34">
        <v>0</v>
      </c>
      <c r="I34" s="3">
        <v>7</v>
      </c>
      <c r="J34" s="4" t="str">
        <f t="shared" si="3"/>
        <v>F4,331=6.92, p=0</v>
      </c>
      <c r="K34" t="str">
        <f>CONCATENATE("Q",G34,"=",ROUND(F34,2),", p=", ROUND(H34,3))</f>
        <v>Q331=4181.13, p=0</v>
      </c>
      <c r="L34" t="s">
        <v>10</v>
      </c>
      <c r="M34">
        <v>9.6527677763306095</v>
      </c>
      <c r="N34">
        <v>3</v>
      </c>
      <c r="O34" s="1">
        <v>6.2920276329082103E-6</v>
      </c>
      <c r="P34">
        <v>952.27904121072902</v>
      </c>
      <c r="Q34">
        <v>174</v>
      </c>
      <c r="R34" s="1">
        <v>1.5934797021805701E-107</v>
      </c>
      <c r="T34" s="6" t="str">
        <f t="shared" si="4"/>
        <v>F3,174=9.65, p=0</v>
      </c>
      <c r="U34" t="str">
        <f>CONCATENATE("Q",Q34,"=",ROUND(P34,2),", p=", ROUND(R34,3))</f>
        <v>Q174=952.28, p=0</v>
      </c>
      <c r="V34" t="s">
        <v>10</v>
      </c>
      <c r="W34">
        <v>6.1808069602053504</v>
      </c>
      <c r="X34">
        <v>4</v>
      </c>
      <c r="Y34" s="1">
        <v>8.3900158477514294E-5</v>
      </c>
      <c r="Z34">
        <v>1191.3818702464</v>
      </c>
      <c r="AA34">
        <v>322</v>
      </c>
      <c r="AB34" s="1">
        <v>5.7556603935509698E-100</v>
      </c>
      <c r="AD34" s="7" t="str">
        <f t="shared" si="5"/>
        <v>F4,322=6.18, p=0</v>
      </c>
      <c r="AE34" t="str">
        <f>CONCATENATE("Q",AA34,"=",ROUND(Z34,2),", p=", ROUND(AB34,3))</f>
        <v>Q322=1191.38, p=0</v>
      </c>
      <c r="AF34" s="8" t="str">
        <f>J34</f>
        <v>F4,331=6.92, p=0</v>
      </c>
      <c r="AG34" s="8" t="str">
        <f>T34</f>
        <v>F3,174=9.65, p=0</v>
      </c>
      <c r="AH34" s="8" t="str">
        <f>AD34</f>
        <v>F4,322=6.18, p=0</v>
      </c>
    </row>
    <row r="35" spans="1:34" x14ac:dyDescent="0.25">
      <c r="A35">
        <v>6</v>
      </c>
      <c r="B35" t="s">
        <v>13</v>
      </c>
      <c r="C35">
        <v>6.3494543850876202</v>
      </c>
      <c r="D35">
        <v>2</v>
      </c>
      <c r="E35">
        <v>1.9667376773933199E-3</v>
      </c>
      <c r="F35">
        <v>4967.5976480201298</v>
      </c>
      <c r="G35">
        <v>333</v>
      </c>
      <c r="H35">
        <v>0</v>
      </c>
      <c r="I35" s="3">
        <v>8</v>
      </c>
      <c r="J35" s="4" t="str">
        <f t="shared" si="3"/>
        <v>F2,333=6.35, p=0.002</v>
      </c>
      <c r="K35" t="str">
        <f>CONCATENATE("Q",G35,"=",ROUND(F35,2),", p=", ROUND(H35,3))</f>
        <v>Q333=4967.6, p=0</v>
      </c>
      <c r="L35" t="s">
        <v>13</v>
      </c>
      <c r="M35">
        <v>1.7379492201100499</v>
      </c>
      <c r="N35">
        <v>2</v>
      </c>
      <c r="O35">
        <v>0.178902448768502</v>
      </c>
      <c r="P35">
        <v>769.86611752956401</v>
      </c>
      <c r="Q35">
        <v>175</v>
      </c>
      <c r="R35" s="1">
        <v>1.6527253363593E-75</v>
      </c>
      <c r="T35" s="6" t="str">
        <f t="shared" si="4"/>
        <v>F2,175=1.74, p=0.179</v>
      </c>
      <c r="U35" t="str">
        <f>CONCATENATE("Q",Q35,"=",ROUND(P35,2),", p=", ROUND(R35,3))</f>
        <v>Q175=769.87, p=0</v>
      </c>
      <c r="V35" t="s">
        <v>13</v>
      </c>
      <c r="W35">
        <v>5.8035383802106102</v>
      </c>
      <c r="X35">
        <v>2</v>
      </c>
      <c r="Y35">
        <v>3.33927231347935E-3</v>
      </c>
      <c r="Z35">
        <v>1391.8741510464899</v>
      </c>
      <c r="AA35">
        <v>324</v>
      </c>
      <c r="AB35" s="1">
        <v>4.4246221866628403E-132</v>
      </c>
      <c r="AD35" s="7" t="str">
        <f t="shared" si="5"/>
        <v>F2,324=5.8, p=0.003</v>
      </c>
      <c r="AE35" t="str">
        <f>CONCATENATE("Q",AA35,"=",ROUND(Z35,2),", p=", ROUND(AB35,3))</f>
        <v>Q324=1391.87, p=0</v>
      </c>
      <c r="AF35" s="8" t="str">
        <f>J35</f>
        <v>F2,333=6.35, p=0.002</v>
      </c>
      <c r="AG35" s="8" t="str">
        <f>T35</f>
        <v>F2,175=1.74, p=0.179</v>
      </c>
      <c r="AH35" s="8" t="str">
        <f>AD35</f>
        <v>F2,324=5.8, p=0.003</v>
      </c>
    </row>
    <row r="36" spans="1:34" x14ac:dyDescent="0.25">
      <c r="A36">
        <v>4</v>
      </c>
      <c r="B36" t="s">
        <v>11</v>
      </c>
      <c r="C36">
        <v>4.04151676468042</v>
      </c>
      <c r="D36">
        <v>5</v>
      </c>
      <c r="E36">
        <v>1.42153023323676E-3</v>
      </c>
      <c r="F36">
        <v>4760.9441883927202</v>
      </c>
      <c r="G36">
        <v>330</v>
      </c>
      <c r="H36">
        <v>0</v>
      </c>
      <c r="I36" s="3">
        <v>9</v>
      </c>
      <c r="J36" s="4" t="str">
        <f t="shared" si="3"/>
        <v>F5,330=4.04, p=0.001</v>
      </c>
      <c r="K36" t="str">
        <f>CONCATENATE("Q",G36,"=",ROUND(F36,2),", p=", ROUND(H36,3))</f>
        <v>Q330=4760.94, p=0</v>
      </c>
      <c r="L36" t="s">
        <v>11</v>
      </c>
      <c r="M36">
        <v>4.5019080546118202</v>
      </c>
      <c r="N36">
        <v>3</v>
      </c>
      <c r="O36">
        <v>4.5418533671255602E-3</v>
      </c>
      <c r="P36">
        <v>985.24103282189503</v>
      </c>
      <c r="Q36">
        <v>174</v>
      </c>
      <c r="R36" s="1">
        <v>2.0535249766979301E-113</v>
      </c>
      <c r="T36" s="6" t="str">
        <f t="shared" si="4"/>
        <v>F3,174=4.5, p=0.005</v>
      </c>
      <c r="U36" t="str">
        <f>CONCATENATE("Q",Q36,"=",ROUND(P36,2),", p=", ROUND(R36,3))</f>
        <v>Q174=985.24, p=0</v>
      </c>
      <c r="V36" t="s">
        <v>11</v>
      </c>
      <c r="W36">
        <v>5.5425823822563096</v>
      </c>
      <c r="X36">
        <v>5</v>
      </c>
      <c r="Y36" s="1">
        <v>6.5120532676559803E-5</v>
      </c>
      <c r="Z36">
        <v>1166.1846989251401</v>
      </c>
      <c r="AA36">
        <v>321</v>
      </c>
      <c r="AB36" s="1">
        <v>2.94215337669916E-96</v>
      </c>
      <c r="AD36" s="7" t="str">
        <f t="shared" si="5"/>
        <v>F5,321=5.54, p=0</v>
      </c>
      <c r="AE36" t="str">
        <f>CONCATENATE("Q",AA36,"=",ROUND(Z36,2),", p=", ROUND(AB36,3))</f>
        <v>Q321=1166.18, p=0</v>
      </c>
      <c r="AF36" s="8" t="str">
        <f>J36</f>
        <v>F5,330=4.04, p=0.001</v>
      </c>
      <c r="AG36" s="8" t="str">
        <f>T36</f>
        <v>F3,174=4.5, p=0.005</v>
      </c>
      <c r="AH36" s="8" t="str">
        <f>AD36</f>
        <v>F5,321=5.54, p=0</v>
      </c>
    </row>
    <row r="37" spans="1:34" x14ac:dyDescent="0.25">
      <c r="A37">
        <v>5</v>
      </c>
      <c r="B37" t="s">
        <v>12</v>
      </c>
      <c r="C37">
        <v>6.2101590203449204</v>
      </c>
      <c r="D37">
        <v>5</v>
      </c>
      <c r="E37" s="1">
        <v>1.6080123004251701E-5</v>
      </c>
      <c r="F37">
        <v>4007.3752105761801</v>
      </c>
      <c r="G37">
        <v>330</v>
      </c>
      <c r="H37">
        <v>0</v>
      </c>
      <c r="I37" s="3">
        <v>10</v>
      </c>
      <c r="J37" s="4" t="str">
        <f t="shared" si="3"/>
        <v>F5,330=6.21, p=0</v>
      </c>
      <c r="K37" t="str">
        <f>CONCATENATE("Q",G37,"=",ROUND(F37,2),", p=", ROUND(H37,3))</f>
        <v>Q330=4007.38, p=0</v>
      </c>
      <c r="L37" t="s">
        <v>12</v>
      </c>
      <c r="M37">
        <v>2.2843361511725302</v>
      </c>
      <c r="N37">
        <v>4</v>
      </c>
      <c r="O37">
        <v>6.2226139062392598E-2</v>
      </c>
      <c r="P37">
        <v>817.39725395226196</v>
      </c>
      <c r="Q37">
        <v>173</v>
      </c>
      <c r="R37" s="1">
        <v>2.91456348540545E-84</v>
      </c>
      <c r="T37" s="6" t="str">
        <f t="shared" si="4"/>
        <v>F4,173=2.28, p=0.062</v>
      </c>
      <c r="U37" t="str">
        <f>CONCATENATE("Q",Q37,"=",ROUND(P37,2),", p=", ROUND(R37,3))</f>
        <v>Q173=817.4, p=0</v>
      </c>
      <c r="V37" t="s">
        <v>12</v>
      </c>
      <c r="W37">
        <v>6.3450896881182697</v>
      </c>
      <c r="X37">
        <v>5</v>
      </c>
      <c r="Y37" s="1">
        <v>1.2335941177038401E-5</v>
      </c>
      <c r="Z37">
        <v>1234.44436829561</v>
      </c>
      <c r="AA37">
        <v>321</v>
      </c>
      <c r="AB37" s="1">
        <v>3.7817160076956501E-107</v>
      </c>
      <c r="AD37" s="7" t="str">
        <f t="shared" si="5"/>
        <v>F5,321=6.35, p=0</v>
      </c>
      <c r="AE37" t="str">
        <f>CONCATENATE("Q",AA37,"=",ROUND(Z37,2),", p=", ROUND(AB37,3))</f>
        <v>Q321=1234.44, p=0</v>
      </c>
      <c r="AF37" s="8" t="str">
        <f>J37</f>
        <v>F5,330=6.21, p=0</v>
      </c>
      <c r="AG37" s="8" t="str">
        <f>T37</f>
        <v>F4,173=2.28, p=0.062</v>
      </c>
      <c r="AH37" s="8" t="str">
        <f>AD37</f>
        <v>F5,321=6.35, p=0</v>
      </c>
    </row>
    <row r="38" spans="1:34" x14ac:dyDescent="0.25">
      <c r="A38">
        <v>7</v>
      </c>
      <c r="B38" t="s">
        <v>14</v>
      </c>
      <c r="C38">
        <v>2.8504599735448499</v>
      </c>
      <c r="D38">
        <v>1</v>
      </c>
      <c r="E38">
        <v>9.2883375326101705E-2</v>
      </c>
      <c r="F38">
        <v>3017.4462386926002</v>
      </c>
      <c r="G38">
        <v>203</v>
      </c>
      <c r="H38">
        <v>0</v>
      </c>
      <c r="I38" s="3">
        <v>11</v>
      </c>
      <c r="J38" s="4" t="str">
        <f t="shared" si="3"/>
        <v>F1,203=2.85, p=0.093</v>
      </c>
      <c r="K38" t="str">
        <f>CONCATENATE("Q",G38,"=",ROUND(F38,2),", p=", ROUND(H38,3))</f>
        <v>Q203=3017.45, p=0</v>
      </c>
      <c r="L38" t="s">
        <v>14</v>
      </c>
      <c r="M38">
        <v>5.9856646513061504E-3</v>
      </c>
      <c r="N38">
        <v>1</v>
      </c>
      <c r="O38">
        <v>0.93847601780248702</v>
      </c>
      <c r="P38">
        <v>629.35562930643096</v>
      </c>
      <c r="Q38">
        <v>107</v>
      </c>
      <c r="R38" s="1">
        <v>6.1138198839632601E-75</v>
      </c>
      <c r="T38" s="6" t="str">
        <f t="shared" si="4"/>
        <v>F1,107=0.01, p=0.938</v>
      </c>
      <c r="U38" t="str">
        <f>CONCATENATE("Q",Q38,"=",ROUND(P38,2),", p=", ROUND(R38,3))</f>
        <v>Q107=629.36, p=0</v>
      </c>
      <c r="V38" t="s">
        <v>14</v>
      </c>
      <c r="W38">
        <v>0.73870241062568298</v>
      </c>
      <c r="X38">
        <v>1</v>
      </c>
      <c r="Y38">
        <v>0.39107592667227098</v>
      </c>
      <c r="Z38">
        <v>873.74385614657501</v>
      </c>
      <c r="AA38">
        <v>206</v>
      </c>
      <c r="AB38" s="1">
        <v>5.2145031093095602E-83</v>
      </c>
      <c r="AD38" s="7" t="str">
        <f t="shared" si="5"/>
        <v>F1,206=0.74, p=0.391</v>
      </c>
      <c r="AE38" t="str">
        <f>CONCATENATE("Q",AA38,"=",ROUND(Z38,2),", p=", ROUND(AB38,3))</f>
        <v>Q206=873.74, p=0</v>
      </c>
      <c r="AF38" s="8" t="str">
        <f>J38</f>
        <v>F1,203=2.85, p=0.093</v>
      </c>
      <c r="AG38" s="8" t="str">
        <f>T38</f>
        <v>F1,107=0.01, p=0.938</v>
      </c>
      <c r="AH38" s="8" t="str">
        <f>AD38</f>
        <v>F1,206=0.74, p=0.391</v>
      </c>
    </row>
    <row r="39" spans="1:34" x14ac:dyDescent="0.25">
      <c r="A39">
        <v>8</v>
      </c>
      <c r="B39" t="s">
        <v>15</v>
      </c>
      <c r="C39">
        <v>9.7096283340622396</v>
      </c>
      <c r="D39">
        <v>1</v>
      </c>
      <c r="E39">
        <v>2.3020671097291399E-3</v>
      </c>
      <c r="F39">
        <v>1852.3920248910499</v>
      </c>
      <c r="G39">
        <v>118</v>
      </c>
      <c r="H39" s="1">
        <v>0</v>
      </c>
      <c r="I39" s="3">
        <v>12</v>
      </c>
      <c r="J39" s="4" t="str">
        <f t="shared" si="3"/>
        <v>F1,118=9.71, p=0.002</v>
      </c>
      <c r="K39" t="str">
        <f>CONCATENATE("Q",G39,"=",ROUND(F39,2),", p=", ROUND(H39,3))</f>
        <v>Q118=1852.39, p=0</v>
      </c>
      <c r="L39" t="s">
        <v>15</v>
      </c>
      <c r="M39">
        <v>18.969206264037702</v>
      </c>
      <c r="N39">
        <v>1</v>
      </c>
      <c r="O39" s="1">
        <v>3.7306428506311101E-5</v>
      </c>
      <c r="P39">
        <v>108.646297192021</v>
      </c>
      <c r="Q39">
        <v>84</v>
      </c>
      <c r="R39">
        <v>3.6538337190726598E-2</v>
      </c>
      <c r="T39" s="6" t="str">
        <f t="shared" si="4"/>
        <v>F1,84=18.97, p=0</v>
      </c>
      <c r="U39" t="str">
        <f>CONCATENATE("Q",Q39,"=",ROUND(P39,2),", p=", ROUND(R39,3))</f>
        <v>Q84=108.65, p=0.037</v>
      </c>
      <c r="V39" t="s">
        <v>15</v>
      </c>
      <c r="W39">
        <v>18.169297850642401</v>
      </c>
      <c r="X39">
        <v>1</v>
      </c>
      <c r="Y39" s="1">
        <v>3.3068582438179801E-5</v>
      </c>
      <c r="Z39">
        <v>437.18104820533102</v>
      </c>
      <c r="AA39">
        <v>174</v>
      </c>
      <c r="AB39" s="1">
        <v>1.27756942622506E-24</v>
      </c>
      <c r="AD39" s="7" t="str">
        <f t="shared" si="5"/>
        <v>F1,174=18.17, p=0</v>
      </c>
      <c r="AE39" t="str">
        <f>CONCATENATE("Q",AA39,"=",ROUND(Z39,2),", p=", ROUND(AB39,3))</f>
        <v>Q174=437.18, p=0</v>
      </c>
      <c r="AF39" s="8" t="str">
        <f>J39</f>
        <v>F1,118=9.71, p=0.002</v>
      </c>
      <c r="AG39" s="8" t="str">
        <f>T39</f>
        <v>F1,84=18.97, p=0</v>
      </c>
      <c r="AH39" s="8" t="str">
        <f>AD39</f>
        <v>F1,174=18.17, p=0</v>
      </c>
    </row>
    <row r="40" spans="1:34" x14ac:dyDescent="0.25">
      <c r="A40">
        <v>9</v>
      </c>
      <c r="B40" t="s">
        <v>16</v>
      </c>
      <c r="C40">
        <v>0.24072034339345599</v>
      </c>
      <c r="D40">
        <v>1</v>
      </c>
      <c r="E40">
        <v>0.62400947056168599</v>
      </c>
      <c r="F40">
        <v>4818.5676489574798</v>
      </c>
      <c r="G40">
        <v>333</v>
      </c>
      <c r="H40">
        <v>0</v>
      </c>
      <c r="I40" s="3">
        <v>13</v>
      </c>
      <c r="J40" s="4" t="str">
        <f t="shared" si="3"/>
        <v>F1,333=0.24, p=0.624</v>
      </c>
      <c r="K40" t="str">
        <f>CONCATENATE("Q",G40,"=",ROUND(F40,2),", p=", ROUND(H40,3))</f>
        <v>Q333=4818.57, p=0</v>
      </c>
      <c r="L40" t="s">
        <v>16</v>
      </c>
      <c r="M40">
        <v>2.3205161874837299</v>
      </c>
      <c r="N40">
        <v>1</v>
      </c>
      <c r="O40">
        <v>0.12948267034695199</v>
      </c>
      <c r="P40">
        <v>824.63581320300796</v>
      </c>
      <c r="Q40">
        <v>175</v>
      </c>
      <c r="R40" s="1">
        <v>7.9188584788634796E-85</v>
      </c>
      <c r="T40" s="6" t="str">
        <f t="shared" si="4"/>
        <v>F1,175=2.32, p=0.129</v>
      </c>
      <c r="U40" t="str">
        <f>CONCATENATE("Q",Q40,"=",ROUND(P40,2),", p=", ROUND(R40,3))</f>
        <v>Q175=824.64, p=0</v>
      </c>
      <c r="V40" t="s">
        <v>16</v>
      </c>
      <c r="W40">
        <v>1.64712846020726</v>
      </c>
      <c r="X40">
        <v>1</v>
      </c>
      <c r="Y40">
        <v>0.20026738270957101</v>
      </c>
      <c r="Z40">
        <v>1241.3851897091199</v>
      </c>
      <c r="AA40">
        <v>324</v>
      </c>
      <c r="AB40" s="1">
        <v>2.1855262078118701E-107</v>
      </c>
      <c r="AD40" s="7" t="str">
        <f t="shared" si="5"/>
        <v>F1,324=1.65, p=0.2</v>
      </c>
      <c r="AE40" t="str">
        <f>CONCATENATE("Q",AA40,"=",ROUND(Z40,2),", p=", ROUND(AB40,3))</f>
        <v>Q324=1241.39, p=0</v>
      </c>
      <c r="AF40" s="8" t="str">
        <f>J40</f>
        <v>F1,333=0.24, p=0.624</v>
      </c>
      <c r="AG40" s="8" t="str">
        <f>T40</f>
        <v>F1,175=2.32, p=0.129</v>
      </c>
      <c r="AH40" s="8" t="str">
        <f>AD40</f>
        <v>F1,324=1.65, p=0.2</v>
      </c>
    </row>
    <row r="41" spans="1:34" x14ac:dyDescent="0.25">
      <c r="A41">
        <v>10</v>
      </c>
      <c r="B41" t="s">
        <v>17</v>
      </c>
      <c r="C41">
        <v>0.92181272556635896</v>
      </c>
      <c r="D41">
        <v>1</v>
      </c>
      <c r="E41">
        <v>0.33770452004135298</v>
      </c>
      <c r="F41">
        <v>4646.8697530939398</v>
      </c>
      <c r="G41">
        <v>329</v>
      </c>
      <c r="H41">
        <v>0</v>
      </c>
      <c r="I41" s="3">
        <v>14</v>
      </c>
      <c r="J41" s="4" t="str">
        <f t="shared" si="3"/>
        <v>F1,329=0.92, p=0.338</v>
      </c>
      <c r="K41" t="str">
        <f>CONCATENATE("Q",G41,"=",ROUND(F41,2),", p=", ROUND(H41,3))</f>
        <v>Q329=4646.87, p=0</v>
      </c>
      <c r="L41" t="s">
        <v>17</v>
      </c>
      <c r="M41">
        <v>5.9349674219222201E-2</v>
      </c>
      <c r="N41">
        <v>1</v>
      </c>
      <c r="O41">
        <v>0.807818793605662</v>
      </c>
      <c r="P41">
        <v>880.06200519451704</v>
      </c>
      <c r="Q41">
        <v>171</v>
      </c>
      <c r="R41" s="1">
        <v>7.5711756621089092E-96</v>
      </c>
      <c r="T41" s="6" t="str">
        <f t="shared" si="4"/>
        <v>F1,171=0.06, p=0.808</v>
      </c>
      <c r="U41" t="str">
        <f>CONCATENATE("Q",Q41,"=",ROUND(P41,2),", p=", ROUND(R41,3))</f>
        <v>Q171=880.06, p=0</v>
      </c>
      <c r="V41" t="s">
        <v>17</v>
      </c>
      <c r="W41">
        <v>0.278399015845056</v>
      </c>
      <c r="X41">
        <v>1</v>
      </c>
      <c r="Y41">
        <v>0.59811812942157305</v>
      </c>
      <c r="Z41">
        <v>1279.7217502491201</v>
      </c>
      <c r="AA41">
        <v>320</v>
      </c>
      <c r="AB41" s="1">
        <v>8.5899186977129091E-115</v>
      </c>
      <c r="AD41" s="7" t="str">
        <f t="shared" si="5"/>
        <v>F1,320=0.28, p=0.598</v>
      </c>
      <c r="AE41" t="str">
        <f>CONCATENATE("Q",AA41,"=",ROUND(Z41,2),", p=", ROUND(AB41,3))</f>
        <v>Q320=1279.72, p=0</v>
      </c>
      <c r="AF41" s="8" t="str">
        <f>J41</f>
        <v>F1,329=0.92, p=0.338</v>
      </c>
      <c r="AG41" s="8" t="str">
        <f>T41</f>
        <v>F1,171=0.06, p=0.808</v>
      </c>
      <c r="AH41" s="8" t="str">
        <f>AD41</f>
        <v>F1,320=0.28, p=0.598</v>
      </c>
    </row>
    <row r="42" spans="1:34" x14ac:dyDescent="0.25">
      <c r="A42">
        <v>17</v>
      </c>
      <c r="B42" t="s">
        <v>24</v>
      </c>
      <c r="C42">
        <v>2.0849403580697699</v>
      </c>
      <c r="D42">
        <v>1</v>
      </c>
      <c r="E42">
        <v>0.14969818042390101</v>
      </c>
      <c r="F42">
        <v>4826.6314575227698</v>
      </c>
      <c r="G42">
        <v>333</v>
      </c>
      <c r="H42">
        <v>0</v>
      </c>
      <c r="I42" s="3">
        <v>15</v>
      </c>
      <c r="J42" s="4" t="str">
        <f t="shared" si="3"/>
        <v>F1,333=2.08, p=0.15</v>
      </c>
      <c r="K42" t="str">
        <f>CONCATENATE("Q",G42,"=",ROUND(F42,2),", p=", ROUND(H42,3))</f>
        <v>Q333=4826.63, p=0</v>
      </c>
      <c r="L42" t="s">
        <v>24</v>
      </c>
      <c r="M42">
        <v>0.73290906344902795</v>
      </c>
      <c r="N42">
        <v>1</v>
      </c>
      <c r="O42">
        <v>0.39311255686779201</v>
      </c>
      <c r="P42">
        <v>907.46799345880697</v>
      </c>
      <c r="Q42">
        <v>175</v>
      </c>
      <c r="R42" s="1">
        <v>3.1425922864793899E-99</v>
      </c>
      <c r="T42" s="6" t="str">
        <f t="shared" si="4"/>
        <v>F1,175=0.73, p=0.393</v>
      </c>
      <c r="U42" t="str">
        <f>CONCATENATE("Q",Q42,"=",ROUND(P42,2),", p=", ROUND(R42,3))</f>
        <v>Q175=907.47, p=0</v>
      </c>
      <c r="V42" t="s">
        <v>24</v>
      </c>
      <c r="W42">
        <v>0.84786432694862901</v>
      </c>
      <c r="X42">
        <v>1</v>
      </c>
      <c r="Y42">
        <v>0.35784229164452702</v>
      </c>
      <c r="Z42">
        <v>1285.39500400478</v>
      </c>
      <c r="AA42">
        <v>324</v>
      </c>
      <c r="AB42" s="1">
        <v>1.6358232697076301E-114</v>
      </c>
      <c r="AD42" s="7" t="str">
        <f t="shared" si="5"/>
        <v>F1,324=0.85, p=0.358</v>
      </c>
      <c r="AE42" t="str">
        <f>CONCATENATE("Q",AA42,"=",ROUND(Z42,2),", p=", ROUND(AB42,3))</f>
        <v>Q324=1285.4, p=0</v>
      </c>
      <c r="AF42" s="8" t="str">
        <f>J42</f>
        <v>F1,333=2.08, p=0.15</v>
      </c>
      <c r="AG42" s="8" t="str">
        <f>T42</f>
        <v>F1,175=0.73, p=0.393</v>
      </c>
      <c r="AH42" s="8" t="str">
        <f>AD42</f>
        <v>F1,324=0.85, p=0.358</v>
      </c>
    </row>
    <row r="43" spans="1:34" x14ac:dyDescent="0.25">
      <c r="A43">
        <v>16</v>
      </c>
      <c r="B43" t="s">
        <v>23</v>
      </c>
      <c r="C43">
        <v>2.77739431267399</v>
      </c>
      <c r="D43">
        <v>1</v>
      </c>
      <c r="E43">
        <v>9.6543852015916795E-2</v>
      </c>
      <c r="F43">
        <v>4826.3245215321604</v>
      </c>
      <c r="G43">
        <v>333</v>
      </c>
      <c r="H43">
        <v>0</v>
      </c>
      <c r="I43" s="3">
        <v>16</v>
      </c>
      <c r="J43" s="4" t="str">
        <f t="shared" si="3"/>
        <v>F1,333=2.78, p=0.097</v>
      </c>
      <c r="K43" t="str">
        <f>CONCATENATE("Q",G43,"=",ROUND(F43,2),", p=", ROUND(H43,3))</f>
        <v>Q333=4826.32, p=0</v>
      </c>
      <c r="L43" t="s">
        <v>23</v>
      </c>
      <c r="M43">
        <v>0.384326035905801</v>
      </c>
      <c r="N43">
        <v>1</v>
      </c>
      <c r="O43">
        <v>0.53610344261473397</v>
      </c>
      <c r="P43">
        <v>895.25748565025901</v>
      </c>
      <c r="Q43">
        <v>175</v>
      </c>
      <c r="R43" s="1">
        <v>4.3776795147407099E-97</v>
      </c>
      <c r="T43" s="6" t="str">
        <f t="shared" si="4"/>
        <v>F1,175=0.38, p=0.536</v>
      </c>
      <c r="U43" t="str">
        <f>CONCATENATE("Q",Q43,"=",ROUND(P43,2),", p=", ROUND(R43,3))</f>
        <v>Q175=895.26, p=0</v>
      </c>
      <c r="V43" t="s">
        <v>23</v>
      </c>
      <c r="W43">
        <v>5.2925223296200796</v>
      </c>
      <c r="X43">
        <v>1</v>
      </c>
      <c r="Y43">
        <v>2.20520124396602E-2</v>
      </c>
      <c r="Z43">
        <v>1254.6327579961201</v>
      </c>
      <c r="AA43">
        <v>324</v>
      </c>
      <c r="AB43" s="1">
        <v>1.5977520279472501E-109</v>
      </c>
      <c r="AD43" s="7" t="str">
        <f t="shared" si="5"/>
        <v>F1,324=5.29, p=0.022</v>
      </c>
      <c r="AE43" t="str">
        <f>CONCATENATE("Q",AA43,"=",ROUND(Z43,2),", p=", ROUND(AB43,3))</f>
        <v>Q324=1254.63, p=0</v>
      </c>
      <c r="AF43" s="8" t="str">
        <f>J43</f>
        <v>F1,333=2.78, p=0.097</v>
      </c>
      <c r="AG43" s="8" t="str">
        <f>T43</f>
        <v>F1,175=0.38, p=0.536</v>
      </c>
      <c r="AH43" s="8" t="str">
        <f>AD43</f>
        <v>F1,324=5.29, p=0.022</v>
      </c>
    </row>
    <row r="44" spans="1:34" x14ac:dyDescent="0.25">
      <c r="A44">
        <v>19</v>
      </c>
      <c r="B44" t="s">
        <v>26</v>
      </c>
      <c r="C44">
        <v>5.6089013079685497</v>
      </c>
      <c r="D44">
        <v>4</v>
      </c>
      <c r="E44">
        <v>2.2237813773517799E-4</v>
      </c>
      <c r="F44">
        <v>4816.9106526533797</v>
      </c>
      <c r="G44">
        <v>331</v>
      </c>
      <c r="H44">
        <v>0</v>
      </c>
      <c r="I44" s="3">
        <v>17</v>
      </c>
      <c r="J44" s="4" t="str">
        <f t="shared" si="3"/>
        <v>F4,331=5.61, p=0</v>
      </c>
      <c r="K44" t="str">
        <f>CONCATENATE("Q",G44,"=",ROUND(F44,2),", p=", ROUND(H44,3))</f>
        <v>Q331=4816.91, p=0</v>
      </c>
      <c r="L44" t="s">
        <v>26</v>
      </c>
      <c r="M44">
        <v>2.7499447645654298</v>
      </c>
      <c r="N44">
        <v>2</v>
      </c>
      <c r="O44">
        <v>6.6695567372877698E-2</v>
      </c>
      <c r="P44">
        <v>792.53877814264501</v>
      </c>
      <c r="Q44">
        <v>175</v>
      </c>
      <c r="R44" s="1">
        <v>2.4082320100765101E-79</v>
      </c>
      <c r="T44" s="6" t="str">
        <f t="shared" si="4"/>
        <v>F2,175=2.75, p=0.067</v>
      </c>
      <c r="U44" t="str">
        <f>CONCATENATE("Q",Q44,"=",ROUND(P44,2),", p=", ROUND(R44,3))</f>
        <v>Q175=792.54, p=0</v>
      </c>
      <c r="V44" t="s">
        <v>26</v>
      </c>
      <c r="W44">
        <v>7.1042204233575399</v>
      </c>
      <c r="X44">
        <v>3</v>
      </c>
      <c r="Y44">
        <v>1.2322177233877401E-4</v>
      </c>
      <c r="Z44">
        <v>1384.3527431713201</v>
      </c>
      <c r="AA44">
        <v>323</v>
      </c>
      <c r="AB44" s="1">
        <v>3.83888403772681E-131</v>
      </c>
      <c r="AD44" s="7" t="str">
        <f t="shared" si="5"/>
        <v>F3,323=7.1, p=0</v>
      </c>
      <c r="AE44" t="str">
        <f>CONCATENATE("Q",AA44,"=",ROUND(Z44,2),", p=", ROUND(AB44,3))</f>
        <v>Q323=1384.35, p=0</v>
      </c>
      <c r="AF44" s="8" t="str">
        <f>J44</f>
        <v>F4,331=5.61, p=0</v>
      </c>
      <c r="AG44" s="8" t="str">
        <f>T44</f>
        <v>F2,175=2.75, p=0.067</v>
      </c>
      <c r="AH44" s="8" t="str">
        <f>AD44</f>
        <v>F3,323=7.1, p=0</v>
      </c>
    </row>
    <row r="45" spans="1:34" x14ac:dyDescent="0.25">
      <c r="A45">
        <v>22</v>
      </c>
      <c r="B45" t="s">
        <v>29</v>
      </c>
      <c r="C45">
        <v>6.7387492065257</v>
      </c>
      <c r="D45">
        <v>3</v>
      </c>
      <c r="E45">
        <v>2.00200779948057E-4</v>
      </c>
      <c r="F45">
        <v>4728.4673252253797</v>
      </c>
      <c r="G45">
        <v>332</v>
      </c>
      <c r="H45">
        <v>0</v>
      </c>
      <c r="I45" s="3">
        <v>18</v>
      </c>
      <c r="J45" s="4" t="str">
        <f t="shared" si="3"/>
        <v>F3,332=6.74, p=0</v>
      </c>
      <c r="K45" t="str">
        <f>CONCATENATE("Q",G45,"=",ROUND(F45,2),", p=", ROUND(H45,3))</f>
        <v>Q332=4728.47, p=0</v>
      </c>
      <c r="L45" t="s">
        <v>29</v>
      </c>
      <c r="M45">
        <v>2.4148521219320398</v>
      </c>
      <c r="N45">
        <v>3</v>
      </c>
      <c r="O45">
        <v>6.8227919841941806E-2</v>
      </c>
      <c r="P45">
        <v>964.48882981715496</v>
      </c>
      <c r="Q45">
        <v>174</v>
      </c>
      <c r="R45" s="1">
        <v>1.06085927527718E-109</v>
      </c>
      <c r="T45" s="6" t="str">
        <f t="shared" si="4"/>
        <v>F3,174=2.41, p=0.068</v>
      </c>
      <c r="U45" t="str">
        <f>CONCATENATE("Q",Q45,"=",ROUND(P45,2),", p=", ROUND(R45,3))</f>
        <v>Q174=964.49, p=0</v>
      </c>
      <c r="V45" t="s">
        <v>29</v>
      </c>
      <c r="W45">
        <v>6.1641991669033498</v>
      </c>
      <c r="X45">
        <v>3</v>
      </c>
      <c r="Y45">
        <v>4.37709611184226E-4</v>
      </c>
      <c r="Z45">
        <v>1308.7430678820399</v>
      </c>
      <c r="AA45">
        <v>323</v>
      </c>
      <c r="AB45" s="1">
        <v>1.2452711411271999E-118</v>
      </c>
      <c r="AD45" s="7" t="str">
        <f t="shared" si="5"/>
        <v>F3,323=6.16, p=0</v>
      </c>
      <c r="AE45" t="str">
        <f>CONCATENATE("Q",AA45,"=",ROUND(Z45,2),", p=", ROUND(AB45,3))</f>
        <v>Q323=1308.74, p=0</v>
      </c>
      <c r="AF45" s="8" t="str">
        <f>J45</f>
        <v>F3,332=6.74, p=0</v>
      </c>
      <c r="AG45" s="8" t="str">
        <f>T45</f>
        <v>F3,174=2.41, p=0.068</v>
      </c>
      <c r="AH45" s="8" t="str">
        <f>AD45</f>
        <v>F3,323=6.16, p=0</v>
      </c>
    </row>
    <row r="46" spans="1:34" x14ac:dyDescent="0.25">
      <c r="A46">
        <v>21</v>
      </c>
      <c r="B46" t="s">
        <v>28</v>
      </c>
      <c r="C46">
        <v>23.0705296916028</v>
      </c>
      <c r="D46">
        <v>1</v>
      </c>
      <c r="E46" s="1">
        <v>2.3620682245593201E-6</v>
      </c>
      <c r="F46">
        <v>4424.4613332814897</v>
      </c>
      <c r="G46">
        <v>334</v>
      </c>
      <c r="H46">
        <v>0</v>
      </c>
      <c r="I46" s="3">
        <v>19</v>
      </c>
      <c r="J46" s="4" t="str">
        <f t="shared" si="3"/>
        <v>F1,334=23.07, p=0</v>
      </c>
      <c r="K46" t="str">
        <f>CONCATENATE("Q",G46,"=",ROUND(F46,2),", p=", ROUND(H46,3))</f>
        <v>Q334=4424.46, p=0</v>
      </c>
      <c r="L46" t="s">
        <v>28</v>
      </c>
      <c r="M46">
        <v>4.9013421998089903</v>
      </c>
      <c r="N46">
        <v>1</v>
      </c>
      <c r="O46">
        <v>2.81206921957502E-2</v>
      </c>
      <c r="P46">
        <v>1106.2881751227301</v>
      </c>
      <c r="Q46">
        <v>176</v>
      </c>
      <c r="R46" s="1">
        <v>1.4119830744463199E-134</v>
      </c>
      <c r="T46" s="6" t="str">
        <f t="shared" si="4"/>
        <v>F1,176=4.9, p=0.028</v>
      </c>
      <c r="U46" t="str">
        <f>CONCATENATE("Q",Q46,"=",ROUND(P46,2),", p=", ROUND(R46,3))</f>
        <v>Q176=1106.29, p=0</v>
      </c>
      <c r="V46" t="s">
        <v>28</v>
      </c>
      <c r="W46">
        <v>18.1664352894968</v>
      </c>
      <c r="X46">
        <v>1</v>
      </c>
      <c r="Y46" s="1">
        <v>2.65539996740183E-5</v>
      </c>
      <c r="Z46">
        <v>1379.9878993489499</v>
      </c>
      <c r="AA46">
        <v>325</v>
      </c>
      <c r="AB46" s="1">
        <v>8.7861612956725907E-130</v>
      </c>
      <c r="AD46" s="7" t="str">
        <f t="shared" si="5"/>
        <v>F1,325=18.17, p=0</v>
      </c>
      <c r="AE46" t="str">
        <f>CONCATENATE("Q",AA46,"=",ROUND(Z46,2),", p=", ROUND(AB46,3))</f>
        <v>Q325=1379.99, p=0</v>
      </c>
      <c r="AF46" s="8" t="str">
        <f>J46</f>
        <v>F1,334=23.07, p=0</v>
      </c>
      <c r="AG46" s="8" t="str">
        <f>T46</f>
        <v>F1,176=4.9, p=0.028</v>
      </c>
      <c r="AH46" s="8" t="str">
        <f>AD46</f>
        <v>F1,325=18.17, p=0</v>
      </c>
    </row>
    <row r="47" spans="1:34" x14ac:dyDescent="0.25">
      <c r="A47">
        <v>23</v>
      </c>
      <c r="B47" t="s">
        <v>30</v>
      </c>
      <c r="C47">
        <v>10.235073484705699</v>
      </c>
      <c r="D47">
        <v>2</v>
      </c>
      <c r="E47" s="1">
        <v>4.8554958871487199E-5</v>
      </c>
      <c r="F47">
        <v>4788.0655247295999</v>
      </c>
      <c r="G47">
        <v>333</v>
      </c>
      <c r="H47">
        <v>0</v>
      </c>
      <c r="I47" s="3">
        <v>20</v>
      </c>
      <c r="J47" s="4" t="str">
        <f t="shared" si="3"/>
        <v>F2,333=10.24, p=0</v>
      </c>
      <c r="K47" t="str">
        <f>CONCATENATE("Q",G47,"=",ROUND(F47,2),", p=", ROUND(H47,3))</f>
        <v>Q333=4788.07, p=0</v>
      </c>
      <c r="L47" t="s">
        <v>30</v>
      </c>
      <c r="M47">
        <v>4.4393485258748102</v>
      </c>
      <c r="N47">
        <v>2</v>
      </c>
      <c r="O47">
        <v>1.3162252255756301E-2</v>
      </c>
      <c r="P47">
        <v>1005.60836694413</v>
      </c>
      <c r="Q47">
        <v>175</v>
      </c>
      <c r="R47" s="1">
        <v>1.08207316999895E-116</v>
      </c>
      <c r="T47" s="6" t="str">
        <f t="shared" si="4"/>
        <v>F2,175=4.44, p=0.013</v>
      </c>
      <c r="U47" t="str">
        <f>CONCATENATE("Q",Q47,"=",ROUND(P47,2),", p=", ROUND(R47,3))</f>
        <v>Q175=1005.61, p=0</v>
      </c>
      <c r="V47" t="s">
        <v>30</v>
      </c>
      <c r="W47">
        <v>20.021507360707801</v>
      </c>
      <c r="X47">
        <v>1</v>
      </c>
      <c r="Y47" s="1">
        <v>1.0604634722231001E-5</v>
      </c>
      <c r="Z47">
        <v>1288.7780715574099</v>
      </c>
      <c r="AA47">
        <v>325</v>
      </c>
      <c r="AB47" s="1">
        <v>9.1858592307523204E-115</v>
      </c>
      <c r="AD47" s="7" t="str">
        <f t="shared" si="5"/>
        <v>F1,325=20.02, p=0</v>
      </c>
      <c r="AE47" t="str">
        <f>CONCATENATE("Q",AA47,"=",ROUND(Z47,2),", p=", ROUND(AB47,3))</f>
        <v>Q325=1288.78, p=0</v>
      </c>
      <c r="AF47" s="8" t="str">
        <f>J47</f>
        <v>F2,333=10.24, p=0</v>
      </c>
      <c r="AG47" s="8" t="str">
        <f>T47</f>
        <v>F2,175=4.44, p=0.013</v>
      </c>
      <c r="AH47" s="8" t="str">
        <f>AD47</f>
        <v>F1,325=20.02, p=0</v>
      </c>
    </row>
    <row r="48" spans="1:34" x14ac:dyDescent="0.25">
      <c r="A48">
        <v>20</v>
      </c>
      <c r="B48" t="s">
        <v>27</v>
      </c>
      <c r="C48">
        <v>3.8824920564046801</v>
      </c>
      <c r="D48">
        <v>4</v>
      </c>
      <c r="E48">
        <v>4.2617468807687204E-3</v>
      </c>
      <c r="F48">
        <v>4553.1155628412098</v>
      </c>
      <c r="G48">
        <v>331</v>
      </c>
      <c r="H48">
        <v>0</v>
      </c>
      <c r="I48" s="3">
        <v>21</v>
      </c>
      <c r="J48" s="4" t="str">
        <f t="shared" si="3"/>
        <v>F4,331=3.88, p=0.004</v>
      </c>
      <c r="K48" t="str">
        <f>CONCATENATE("Q",G48,"=",ROUND(F48,2),", p=", ROUND(H48,3))</f>
        <v>Q331=4553.12, p=0</v>
      </c>
      <c r="L48" t="s">
        <v>27</v>
      </c>
      <c r="M48">
        <v>4.0900685191464499</v>
      </c>
      <c r="N48">
        <v>3</v>
      </c>
      <c r="O48">
        <v>7.7671630011063404E-3</v>
      </c>
      <c r="P48">
        <v>640.62061348014504</v>
      </c>
      <c r="Q48">
        <v>174</v>
      </c>
      <c r="R48" s="1">
        <v>1.32100969425673E-54</v>
      </c>
      <c r="T48" s="6" t="str">
        <f t="shared" si="4"/>
        <v>F3,174=4.09, p=0.008</v>
      </c>
      <c r="U48" t="str">
        <f>CONCATENATE("Q",Q48,"=",ROUND(P48,2),", p=", ROUND(R48,3))</f>
        <v>Q174=640.62, p=0</v>
      </c>
      <c r="V48" t="s">
        <v>27</v>
      </c>
      <c r="W48">
        <v>2.4560055260465901</v>
      </c>
      <c r="X48">
        <v>3</v>
      </c>
      <c r="Y48">
        <v>6.3024976467907695E-2</v>
      </c>
      <c r="Z48">
        <v>1364.6084938746801</v>
      </c>
      <c r="AA48">
        <v>323</v>
      </c>
      <c r="AB48" s="1">
        <v>7.4506703786867204E-128</v>
      </c>
      <c r="AD48" s="7" t="str">
        <f t="shared" si="5"/>
        <v>F3,323=2.46, p=0.063</v>
      </c>
      <c r="AE48" t="str">
        <f>CONCATENATE("Q",AA48,"=",ROUND(Z48,2),", p=", ROUND(AB48,3))</f>
        <v>Q323=1364.61, p=0</v>
      </c>
      <c r="AF48" s="8" t="str">
        <f>J48</f>
        <v>F4,331=3.88, p=0.004</v>
      </c>
      <c r="AG48" s="8" t="str">
        <f>T48</f>
        <v>F3,174=4.09, p=0.008</v>
      </c>
      <c r="AH48" s="8" t="str">
        <f>AD48</f>
        <v>F3,323=2.46, p=0.063</v>
      </c>
    </row>
    <row r="49" spans="1:34" x14ac:dyDescent="0.25">
      <c r="A49">
        <v>18</v>
      </c>
      <c r="B49" t="s">
        <v>25</v>
      </c>
      <c r="C49">
        <v>6.9591643511920998</v>
      </c>
      <c r="D49">
        <v>5</v>
      </c>
      <c r="E49" s="1">
        <v>3.3880573732401699E-6</v>
      </c>
      <c r="F49">
        <v>3618.6001431018899</v>
      </c>
      <c r="G49">
        <v>330</v>
      </c>
      <c r="H49">
        <v>0</v>
      </c>
      <c r="I49" s="3">
        <v>22</v>
      </c>
      <c r="J49" s="4" t="str">
        <f t="shared" si="3"/>
        <v>F5,330=6.96, p=0</v>
      </c>
      <c r="K49" t="str">
        <f>CONCATENATE("Q",G49,"=",ROUND(F49,2),", p=", ROUND(H49,3))</f>
        <v>Q330=3618.6, p=0</v>
      </c>
      <c r="L49" t="s">
        <v>25</v>
      </c>
      <c r="M49">
        <v>0.873625505320758</v>
      </c>
      <c r="N49">
        <v>2</v>
      </c>
      <c r="O49">
        <v>0.41924783039972102</v>
      </c>
      <c r="P49">
        <v>1045.25172548258</v>
      </c>
      <c r="Q49">
        <v>175</v>
      </c>
      <c r="R49" s="1">
        <v>7.4977338985964498E-124</v>
      </c>
      <c r="T49" s="6" t="str">
        <f t="shared" si="4"/>
        <v>F2,175=0.87, p=0.419</v>
      </c>
      <c r="U49" t="str">
        <f>CONCATENATE("Q",Q49,"=",ROUND(P49,2),", p=", ROUND(R49,3))</f>
        <v>Q175=1045.25, p=0</v>
      </c>
      <c r="V49" t="s">
        <v>25</v>
      </c>
      <c r="W49">
        <v>4.2120056077996999</v>
      </c>
      <c r="X49">
        <v>5</v>
      </c>
      <c r="Y49">
        <v>1.0097519622071999E-3</v>
      </c>
      <c r="Z49">
        <v>1251.41913145174</v>
      </c>
      <c r="AA49">
        <v>321</v>
      </c>
      <c r="AB49" s="1">
        <v>6.8496271624892301E-110</v>
      </c>
      <c r="AD49" s="7" t="str">
        <f t="shared" si="5"/>
        <v>F5,321=4.21, p=0.001</v>
      </c>
      <c r="AE49" t="str">
        <f>CONCATENATE("Q",AA49,"=",ROUND(Z49,2),", p=", ROUND(AB49,3))</f>
        <v>Q321=1251.42, p=0</v>
      </c>
      <c r="AF49" s="8" t="str">
        <f>J49</f>
        <v>F5,330=6.96, p=0</v>
      </c>
      <c r="AG49" s="8" t="str">
        <f>T49</f>
        <v>F2,175=0.87, p=0.419</v>
      </c>
      <c r="AH49" s="8" t="str">
        <f>AD49</f>
        <v>F5,321=4.21, p=0.001</v>
      </c>
    </row>
    <row r="50" spans="1:34" x14ac:dyDescent="0.25">
      <c r="A50">
        <v>1</v>
      </c>
      <c r="B50" t="s">
        <v>7</v>
      </c>
      <c r="C50" t="s">
        <v>8</v>
      </c>
      <c r="D50" t="s">
        <v>8</v>
      </c>
      <c r="E50" t="s">
        <v>8</v>
      </c>
      <c r="F50">
        <v>4830.96027758125</v>
      </c>
      <c r="G50">
        <v>334</v>
      </c>
      <c r="H50">
        <v>0</v>
      </c>
      <c r="J50" s="4"/>
      <c r="L50" t="s">
        <v>7</v>
      </c>
      <c r="M50" t="s">
        <v>8</v>
      </c>
      <c r="N50" t="s">
        <v>8</v>
      </c>
      <c r="O50" t="s">
        <v>8</v>
      </c>
      <c r="P50">
        <v>1007.37176283424</v>
      </c>
      <c r="Q50">
        <v>176</v>
      </c>
      <c r="R50" s="1">
        <v>1.25376405191376E-116</v>
      </c>
      <c r="T50" s="5"/>
      <c r="V50" t="s">
        <v>7</v>
      </c>
      <c r="W50" t="s">
        <v>8</v>
      </c>
      <c r="X50" t="s">
        <v>8</v>
      </c>
      <c r="Y50" t="s">
        <v>8</v>
      </c>
      <c r="Z50">
        <v>1288.7780715574099</v>
      </c>
      <c r="AA50">
        <v>325</v>
      </c>
      <c r="AB50" s="1">
        <v>9.1858592307523204E-115</v>
      </c>
      <c r="AD50" s="7"/>
      <c r="AF50" s="8">
        <f>J50</f>
        <v>0</v>
      </c>
      <c r="AG50" s="8">
        <f>T50</f>
        <v>0</v>
      </c>
      <c r="AH50" s="8">
        <f>AD50</f>
        <v>0</v>
      </c>
    </row>
  </sheetData>
  <sortState xmlns:xlrd2="http://schemas.microsoft.com/office/spreadsheetml/2017/richdata2" ref="A28:AH50">
    <sortCondition ref="I28:I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stats-by-category_POC_no-nitrog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2022-06-22T19:35:42Z</dcterms:created>
  <dcterms:modified xsi:type="dcterms:W3CDTF">2022-10-12T18:00:38Z</dcterms:modified>
</cp:coreProperties>
</file>