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ortham\Documents\Bath\University\Arduino Robot\Docs\"/>
    </mc:Choice>
  </mc:AlternateContent>
  <bookViews>
    <workbookView xWindow="90" yWindow="45" windowWidth="22845" windowHeight="11205" activeTab="1"/>
  </bookViews>
  <sheets>
    <sheet name="Hardware" sheetId="1" r:id="rId1"/>
    <sheet name="Connections" sheetId="4" r:id="rId2"/>
    <sheet name="IR Sensor Calibration" sheetId="6" r:id="rId3"/>
  </sheets>
  <calcPr calcId="152511"/>
</workbook>
</file>

<file path=xl/calcChain.xml><?xml version="1.0" encoding="utf-8"?>
<calcChain xmlns="http://schemas.openxmlformats.org/spreadsheetml/2006/main">
  <c r="E9" i="1" l="1"/>
  <c r="D85" i="6" l="1"/>
  <c r="D104" i="6" s="1"/>
  <c r="H104" i="6" s="1"/>
  <c r="D84" i="6"/>
  <c r="D103" i="6" s="1"/>
  <c r="H103" i="6" s="1"/>
  <c r="D83" i="6"/>
  <c r="D82" i="6"/>
  <c r="D101" i="6" s="1"/>
  <c r="H101" i="6" s="1"/>
  <c r="D81" i="6"/>
  <c r="D100" i="6" s="1"/>
  <c r="D80" i="6"/>
  <c r="D99" i="6" s="1"/>
  <c r="D79" i="6"/>
  <c r="D78" i="6"/>
  <c r="D97" i="6" s="1"/>
  <c r="D77" i="6"/>
  <c r="D96" i="6" s="1"/>
  <c r="H96" i="6" s="1"/>
  <c r="D76" i="6"/>
  <c r="D95" i="6" s="1"/>
  <c r="D75" i="6"/>
  <c r="D74" i="6"/>
  <c r="D93" i="6" s="1"/>
  <c r="H93" i="6" s="1"/>
  <c r="D73" i="6"/>
  <c r="D92" i="6" s="1"/>
  <c r="D72" i="6"/>
  <c r="E72" i="6" s="1"/>
  <c r="D71" i="6"/>
  <c r="D70" i="6"/>
  <c r="D89" i="6" s="1"/>
  <c r="D102" i="6"/>
  <c r="D98" i="6"/>
  <c r="H98" i="6" s="1"/>
  <c r="D94" i="6"/>
  <c r="D90" i="6"/>
  <c r="H90" i="6" s="1"/>
  <c r="C85" i="6"/>
  <c r="C84" i="6"/>
  <c r="C81" i="6"/>
  <c r="C80" i="6"/>
  <c r="C77" i="6"/>
  <c r="E76" i="6"/>
  <c r="C74" i="6"/>
  <c r="C73" i="6"/>
  <c r="C70" i="6"/>
  <c r="E98" i="6"/>
  <c r="E90" i="6"/>
  <c r="E89" i="6"/>
  <c r="D63" i="6"/>
  <c r="E103" i="6" s="1"/>
  <c r="D62" i="6"/>
  <c r="E102" i="6" s="1"/>
  <c r="D61" i="6"/>
  <c r="E101" i="6" s="1"/>
  <c r="D60" i="6"/>
  <c r="E100" i="6" s="1"/>
  <c r="D59" i="6"/>
  <c r="E99" i="6" s="1"/>
  <c r="D58" i="6"/>
  <c r="D57" i="6"/>
  <c r="E97" i="6" s="1"/>
  <c r="D56" i="6"/>
  <c r="E96" i="6" s="1"/>
  <c r="D55" i="6"/>
  <c r="E95" i="6" s="1"/>
  <c r="D54" i="6"/>
  <c r="E94" i="6" s="1"/>
  <c r="D53" i="6"/>
  <c r="E93" i="6" s="1"/>
  <c r="D52" i="6"/>
  <c r="E92" i="6" s="1"/>
  <c r="D51" i="6"/>
  <c r="E91" i="6" s="1"/>
  <c r="D50" i="6"/>
  <c r="D49" i="6"/>
  <c r="D64" i="6"/>
  <c r="E104" i="6" s="1"/>
  <c r="C43" i="6"/>
  <c r="C64" i="6" s="1"/>
  <c r="C42" i="6"/>
  <c r="C63" i="6" s="1"/>
  <c r="C41" i="6"/>
  <c r="C62" i="6" s="1"/>
  <c r="C83" i="6" s="1"/>
  <c r="C40" i="6"/>
  <c r="C61" i="6" s="1"/>
  <c r="C82" i="6" s="1"/>
  <c r="C39" i="6"/>
  <c r="C60" i="6" s="1"/>
  <c r="C38" i="6"/>
  <c r="C59" i="6" s="1"/>
  <c r="C37" i="6"/>
  <c r="C58" i="6" s="1"/>
  <c r="C79" i="6" s="1"/>
  <c r="C36" i="6"/>
  <c r="C57" i="6" s="1"/>
  <c r="C78" i="6" s="1"/>
  <c r="C35" i="6"/>
  <c r="C56" i="6" s="1"/>
  <c r="C34" i="6"/>
  <c r="C55" i="6" s="1"/>
  <c r="C76" i="6" s="1"/>
  <c r="C33" i="6"/>
  <c r="C54" i="6" s="1"/>
  <c r="C75" i="6" s="1"/>
  <c r="C32" i="6"/>
  <c r="C53" i="6" s="1"/>
  <c r="C31" i="6"/>
  <c r="C52" i="6" s="1"/>
  <c r="C30" i="6"/>
  <c r="C51" i="6" s="1"/>
  <c r="C72" i="6" s="1"/>
  <c r="C29" i="6"/>
  <c r="C50" i="6" s="1"/>
  <c r="C71" i="6" s="1"/>
  <c r="C28" i="6"/>
  <c r="C49" i="6" s="1"/>
  <c r="D43" i="6"/>
  <c r="F104" i="6" s="1"/>
  <c r="D42" i="6"/>
  <c r="F103" i="6" s="1"/>
  <c r="D41" i="6"/>
  <c r="D40" i="6"/>
  <c r="F101" i="6" s="1"/>
  <c r="D39" i="6"/>
  <c r="D38" i="6"/>
  <c r="D37" i="6"/>
  <c r="F98" i="6" s="1"/>
  <c r="D36" i="6"/>
  <c r="F97" i="6" s="1"/>
  <c r="D35" i="6"/>
  <c r="F96" i="6" s="1"/>
  <c r="D34" i="6"/>
  <c r="D33" i="6"/>
  <c r="F94" i="6" s="1"/>
  <c r="D32" i="6"/>
  <c r="F93" i="6" s="1"/>
  <c r="D31" i="6"/>
  <c r="D30" i="6"/>
  <c r="D29" i="6"/>
  <c r="F90" i="6" s="1"/>
  <c r="D28" i="6"/>
  <c r="D17" i="6"/>
  <c r="G99" i="6" s="1"/>
  <c r="D19" i="6"/>
  <c r="G101" i="6" s="1"/>
  <c r="D21" i="6"/>
  <c r="G103" i="6" s="1"/>
  <c r="D7" i="6"/>
  <c r="D8" i="6"/>
  <c r="G90" i="6" s="1"/>
  <c r="D9" i="6"/>
  <c r="G91" i="6" s="1"/>
  <c r="D10" i="6"/>
  <c r="D15" i="6"/>
  <c r="D22" i="6"/>
  <c r="G104" i="6" s="1"/>
  <c r="D20" i="6"/>
  <c r="D18" i="6"/>
  <c r="G100" i="6" s="1"/>
  <c r="D16" i="6"/>
  <c r="G98" i="6" s="1"/>
  <c r="D14" i="6"/>
  <c r="G96" i="6" s="1"/>
  <c r="D13" i="6"/>
  <c r="G95" i="6" s="1"/>
  <c r="D12" i="6"/>
  <c r="D11" i="6"/>
  <c r="G93" i="6" s="1"/>
  <c r="H100" i="6" l="1"/>
  <c r="H95" i="6"/>
  <c r="H99" i="6"/>
  <c r="E20" i="6"/>
  <c r="E39" i="6"/>
  <c r="E29" i="6"/>
  <c r="D91" i="6"/>
  <c r="E82" i="6"/>
  <c r="E80" i="6"/>
  <c r="E84" i="6"/>
  <c r="E71" i="6"/>
  <c r="E73" i="6"/>
  <c r="E75" i="6"/>
  <c r="E78" i="6"/>
  <c r="E79" i="6"/>
  <c r="E81" i="6"/>
  <c r="E83" i="6"/>
  <c r="E85" i="6"/>
  <c r="E74" i="6"/>
  <c r="E77" i="6"/>
  <c r="E22" i="6"/>
  <c r="E8" i="6"/>
  <c r="E9" i="6"/>
  <c r="E13" i="6"/>
  <c r="E10" i="6"/>
  <c r="E14" i="6"/>
  <c r="G102" i="6"/>
  <c r="F89" i="6"/>
  <c r="H89" i="6" s="1"/>
  <c r="C89" i="6"/>
  <c r="C93" i="6"/>
  <c r="C97" i="6"/>
  <c r="C101" i="6"/>
  <c r="G94" i="6"/>
  <c r="H94" i="6" s="1"/>
  <c r="E11" i="6"/>
  <c r="E18" i="6"/>
  <c r="E43" i="6"/>
  <c r="F102" i="6"/>
  <c r="H102" i="6" s="1"/>
  <c r="C90" i="6"/>
  <c r="C94" i="6"/>
  <c r="C98" i="6"/>
  <c r="C102" i="6"/>
  <c r="E12" i="6"/>
  <c r="E19" i="6"/>
  <c r="E31" i="6"/>
  <c r="E35" i="6"/>
  <c r="E38" i="6"/>
  <c r="F91" i="6"/>
  <c r="F95" i="6"/>
  <c r="F99" i="6"/>
  <c r="C91" i="6"/>
  <c r="C95" i="6"/>
  <c r="C99" i="6"/>
  <c r="C103" i="6"/>
  <c r="G92" i="6"/>
  <c r="H92" i="6" s="1"/>
  <c r="E50" i="6"/>
  <c r="E54" i="6"/>
  <c r="E61" i="6"/>
  <c r="E16" i="6"/>
  <c r="E17" i="6"/>
  <c r="E32" i="6"/>
  <c r="F92" i="6"/>
  <c r="F100" i="6"/>
  <c r="G89" i="6"/>
  <c r="C92" i="6"/>
  <c r="C96" i="6"/>
  <c r="C100" i="6"/>
  <c r="C104" i="6"/>
  <c r="G97" i="6"/>
  <c r="H97" i="6" s="1"/>
  <c r="E52" i="6"/>
  <c r="E56" i="6"/>
  <c r="E58" i="6"/>
  <c r="E60" i="6"/>
  <c r="E62" i="6"/>
  <c r="E64" i="6"/>
  <c r="E51" i="6"/>
  <c r="E55" i="6"/>
  <c r="E59" i="6"/>
  <c r="E63" i="6"/>
  <c r="E53" i="6"/>
  <c r="E57" i="6"/>
  <c r="E33" i="6"/>
  <c r="E41" i="6"/>
  <c r="E34" i="6"/>
  <c r="E40" i="6"/>
  <c r="E30" i="6"/>
  <c r="E37" i="6"/>
  <c r="E42" i="6"/>
  <c r="E36" i="6"/>
  <c r="E21" i="6"/>
  <c r="E15" i="6"/>
  <c r="H91" i="6" l="1"/>
  <c r="E20" i="1" l="1"/>
</calcChain>
</file>

<file path=xl/comments1.xml><?xml version="1.0" encoding="utf-8"?>
<comments xmlns="http://schemas.openxmlformats.org/spreadsheetml/2006/main">
  <authors>
    <author>Rob Wortham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Rob Wortham:</t>
        </r>
        <r>
          <rPr>
            <sz val="8"/>
            <color indexed="81"/>
            <rFont val="Tahoma"/>
            <family val="2"/>
          </rPr>
          <t xml:space="preserve">
Serial Peripheral Interface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Rob Wortham:</t>
        </r>
        <r>
          <rPr>
            <sz val="8"/>
            <color indexed="81"/>
            <rFont val="Tahoma"/>
            <family val="2"/>
          </rPr>
          <t xml:space="preserve">
Inter-Integrated Circuit</t>
        </r>
      </text>
    </comment>
  </commentList>
</comments>
</file>

<file path=xl/sharedStrings.xml><?xml version="1.0" encoding="utf-8"?>
<sst xmlns="http://schemas.openxmlformats.org/spreadsheetml/2006/main" count="237" uniqueCount="190">
  <si>
    <t>Equipment</t>
  </si>
  <si>
    <t>Manufacturer</t>
  </si>
  <si>
    <t>Supplier</t>
  </si>
  <si>
    <t>EasyVR</t>
  </si>
  <si>
    <t>http://www.veear.eu/products/easyvr-arduino-shield/</t>
  </si>
  <si>
    <t>http://robosavvy.com/store/index.php?manufacturers_id=30</t>
  </si>
  <si>
    <t>Speech to text</t>
  </si>
  <si>
    <t>Text to speech</t>
  </si>
  <si>
    <t>http://www.adafruit.com/products/924</t>
  </si>
  <si>
    <t>Emic 2</t>
  </si>
  <si>
    <t>WiFi</t>
  </si>
  <si>
    <t>Dagu Rover 5 Tracked Robot Chassis with Encoders</t>
  </si>
  <si>
    <t>http://www.parallax.com/product/28190</t>
  </si>
  <si>
    <t>Dagu Explorer PCB for Rover 5</t>
  </si>
  <si>
    <t>Arduino Mega2560 Rev3</t>
  </si>
  <si>
    <t>Bigger Microcontroller</t>
  </si>
  <si>
    <t>http://store.arduino.cc/eu/index.php?main_page=product_info&amp;cPath=11_12&amp;products_id=196</t>
  </si>
  <si>
    <t>RTC shield for Arduino</t>
  </si>
  <si>
    <t>Emic 2 Text-to-Speech module</t>
  </si>
  <si>
    <t>Seeduino WIFI Shield</t>
  </si>
  <si>
    <t>Ultrasonic Rangefinder</t>
  </si>
  <si>
    <t>PIR</t>
  </si>
  <si>
    <t>Seeduino</t>
  </si>
  <si>
    <t>Reset</t>
  </si>
  <si>
    <t>3.3V</t>
  </si>
  <si>
    <t>3.3V Source</t>
  </si>
  <si>
    <t>5V</t>
  </si>
  <si>
    <t>5V Source</t>
  </si>
  <si>
    <t>Gnd</t>
  </si>
  <si>
    <t>Ground</t>
  </si>
  <si>
    <t>Vin</t>
  </si>
  <si>
    <t>0~7</t>
  </si>
  <si>
    <t>ADC / GPIO:PF0-PF7</t>
  </si>
  <si>
    <t>GND</t>
  </si>
  <si>
    <t>AREF</t>
  </si>
  <si>
    <t>GPIO:PE0/RX0</t>
  </si>
  <si>
    <t>Receive channel for USART0</t>
  </si>
  <si>
    <t>GPIO:PE1/TX0</t>
  </si>
  <si>
    <t>Transmit channel for USART0</t>
  </si>
  <si>
    <t>ICSP</t>
  </si>
  <si>
    <t>8~15</t>
  </si>
  <si>
    <t>ADC / GPIO:PK0-PK7</t>
  </si>
  <si>
    <t>RXD1 / GPIO:PD2</t>
  </si>
  <si>
    <t>TXD1 / GPIO:PD3 </t>
  </si>
  <si>
    <t>RXD2 / GPIO:PH0</t>
  </si>
  <si>
    <t>TXD2 / GPIO:PH1</t>
  </si>
  <si>
    <t>RXD3 / GPIO:PJ0 </t>
  </si>
  <si>
    <t>TXD3 / GPIO:PJ1</t>
  </si>
  <si>
    <t>I2C</t>
  </si>
  <si>
    <t>Vcc</t>
  </si>
  <si>
    <t>SCL / GPIO:PD0</t>
  </si>
  <si>
    <t>I2C-Clock</t>
  </si>
  <si>
    <t>SDA / GPIO:PD1</t>
  </si>
  <si>
    <t>I2C-Serial Data</t>
  </si>
  <si>
    <t>46~49</t>
  </si>
  <si>
    <t>SPI</t>
  </si>
  <si>
    <t>50  </t>
  </si>
  <si>
    <t>MISO / GPIO:PB3</t>
  </si>
  <si>
    <t>SPI - Master In Slave Out</t>
  </si>
  <si>
    <t>MOSI / GPIO:PB2</t>
  </si>
  <si>
    <t>SPI - Master Out Slave In</t>
  </si>
  <si>
    <t>SCK / GPIO:PB1</t>
  </si>
  <si>
    <t>SPI - Clock</t>
  </si>
  <si>
    <t>GPIO:PB0</t>
  </si>
  <si>
    <t>PH2</t>
  </si>
  <si>
    <t>GPIO:PH2</t>
  </si>
  <si>
    <t>PH7</t>
  </si>
  <si>
    <t>GPIO:PH7</t>
  </si>
  <si>
    <t>PJ2~PJ7</t>
  </si>
  <si>
    <t>GPIO:PJ2-PJ7</t>
  </si>
  <si>
    <t>PD4~PD6</t>
  </si>
  <si>
    <t>GPIO:PD4-PD6</t>
  </si>
  <si>
    <t>PG4~PG3</t>
  </si>
  <si>
    <t>GPIO:PG4-PG3</t>
  </si>
  <si>
    <t>PE7</t>
  </si>
  <si>
    <t>GPIO:PE7</t>
  </si>
  <si>
    <t>PE6</t>
  </si>
  <si>
    <t>GPIO:PE6</t>
  </si>
  <si>
    <t>PE2</t>
  </si>
  <si>
    <t>GPIO:PE2</t>
  </si>
  <si>
    <t>Comment</t>
  </si>
  <si>
    <t>Main power source</t>
  </si>
  <si>
    <t>General Purpose Digital IO</t>
  </si>
  <si>
    <t>The analog ref for the Seeeduino Mega’s ADC channels</t>
  </si>
  <si>
    <t>Pin</t>
  </si>
  <si>
    <t>Power</t>
  </si>
  <si>
    <t>Analogue In #1</t>
  </si>
  <si>
    <t>Connector 10</t>
  </si>
  <si>
    <t>Connector 11</t>
  </si>
  <si>
    <t>Connector 18</t>
  </si>
  <si>
    <t>General Purpose Digital IO 8-13</t>
  </si>
  <si>
    <t>D8-13</t>
  </si>
  <si>
    <t>Connector 13</t>
  </si>
  <si>
    <t>Digital Out</t>
  </si>
  <si>
    <t>8~13</t>
  </si>
  <si>
    <t>USART &amp; DIO</t>
  </si>
  <si>
    <t>2~7</t>
  </si>
  <si>
    <t>D2-7</t>
  </si>
  <si>
    <t>Connector 16</t>
  </si>
  <si>
    <t>8 A-D channels multiplexed with Port-F</t>
  </si>
  <si>
    <t>8 A-D channels multiplexed with Port-K</t>
  </si>
  <si>
    <t>Analogue In #2</t>
  </si>
  <si>
    <t>Connector 19</t>
  </si>
  <si>
    <t>Connector 20</t>
  </si>
  <si>
    <t>Connector 21</t>
  </si>
  <si>
    <t>D30-37</t>
  </si>
  <si>
    <t>38~45</t>
  </si>
  <si>
    <t>30~37</t>
  </si>
  <si>
    <t>Connector 22</t>
  </si>
  <si>
    <t>D38-45</t>
  </si>
  <si>
    <t>D46-49</t>
  </si>
  <si>
    <t>Connector 15</t>
  </si>
  <si>
    <t>Audio Shield for Arduino</t>
  </si>
  <si>
    <t>RTC</t>
  </si>
  <si>
    <t>4~5</t>
  </si>
  <si>
    <t>MISO</t>
  </si>
  <si>
    <t>MOSI</t>
  </si>
  <si>
    <t>CLK</t>
  </si>
  <si>
    <t>Connector 12</t>
  </si>
  <si>
    <t>D10 Chip Select</t>
  </si>
  <si>
    <t>SCL (wire link)</t>
  </si>
  <si>
    <t>SDA (wire link)</t>
  </si>
  <si>
    <t>Comms Method</t>
  </si>
  <si>
    <t>Library Needed</t>
  </si>
  <si>
    <t>Wire</t>
  </si>
  <si>
    <t>SoftwareSerial</t>
  </si>
  <si>
    <t>WiFly</t>
  </si>
  <si>
    <t>D12 - RX D13 - TX</t>
  </si>
  <si>
    <t>Sensors</t>
  </si>
  <si>
    <t>A0-A3 Corner sensors</t>
  </si>
  <si>
    <t>Connector 17</t>
  </si>
  <si>
    <t>D19 - Left Quadrature Interrupt</t>
  </si>
  <si>
    <t>D18 - Right Quadrature Interrupt</t>
  </si>
  <si>
    <t>Receive channel for USART1 / D19</t>
  </si>
  <si>
    <t>Transmit channel for USART1 / D18</t>
  </si>
  <si>
    <t>Receive channel for USART2  / D17</t>
  </si>
  <si>
    <t>Receive channel for USART3 / D15</t>
  </si>
  <si>
    <t>Transmit channel for USART3 / D14</t>
  </si>
  <si>
    <t>Transmit channel for USART2  / D16</t>
  </si>
  <si>
    <t>D22 - Right D23 - Left Quadrature</t>
  </si>
  <si>
    <t>24~29</t>
  </si>
  <si>
    <t>D24-29</t>
  </si>
  <si>
    <t>22~23</t>
  </si>
  <si>
    <t>D22-23</t>
  </si>
  <si>
    <t xml:space="preserve">D5 - Right Motor, D4 - Left Motor D6 - H-Head D7 - V-Head  </t>
  </si>
  <si>
    <t>D24-D27 Corner LEDS D28 Right D29 Left Motor Dir</t>
  </si>
  <si>
    <t>Sensor</t>
  </si>
  <si>
    <t>Distance</t>
  </si>
  <si>
    <t>Infinity</t>
  </si>
  <si>
    <t>Reading</t>
  </si>
  <si>
    <t>Reflection</t>
  </si>
  <si>
    <t>Sensor 3</t>
  </si>
  <si>
    <t>Sensor 3 - 45' to robot</t>
  </si>
  <si>
    <t>Diff</t>
  </si>
  <si>
    <t>Sensor 2 - 45' to robot</t>
  </si>
  <si>
    <t>Sensor 2</t>
  </si>
  <si>
    <t>Sensor 1 - 45' to robot</t>
  </si>
  <si>
    <t>Sensor 1</t>
  </si>
  <si>
    <t>Sensor 0</t>
  </si>
  <si>
    <t>Sensor 0 - 45' to robot</t>
  </si>
  <si>
    <t>Mean</t>
  </si>
  <si>
    <t>Simplified Levels</t>
  </si>
  <si>
    <t>D8 - Ultrasonic Ranger</t>
  </si>
  <si>
    <t>D9 - PIR Sensor</t>
  </si>
  <si>
    <t>D10 - Neopixel</t>
  </si>
  <si>
    <t>Seeeduino Mega - Pinouts and usage</t>
  </si>
  <si>
    <t>Audio Recorder</t>
  </si>
  <si>
    <t>R5 Robot Main Hardware Components</t>
  </si>
  <si>
    <t>Total</t>
  </si>
  <si>
    <t>http://www.seeedstudio.com/wiki/Wifi_Shield</t>
  </si>
  <si>
    <t>https://www.adafruit.com/products/924</t>
  </si>
  <si>
    <t>https://store.open-electronics.org/index.php?_route_=Arduino/Shield/RTC%20shield</t>
  </si>
  <si>
    <t>https://store.open-electronics.org/index.php?_route_=Arduino/Shield/AUDIO_SHIELD</t>
  </si>
  <si>
    <t>http://www.seeedstudio.com/wiki/index.php?title=Ultra_Sonic_range_measurement_module</t>
  </si>
  <si>
    <t>Recorder/playback</t>
  </si>
  <si>
    <t>Real Time Clock</t>
  </si>
  <si>
    <t>Wifi</t>
  </si>
  <si>
    <t>Main head sensor</t>
  </si>
  <si>
    <t>Also head mounted</t>
  </si>
  <si>
    <t>http://www.tandyonline.co.uk/pir-motion-sensor-module.html</t>
  </si>
  <si>
    <t>Version 1.0 May 2016 - Rob Wortham</t>
  </si>
  <si>
    <t>Cost Estimate GBP</t>
  </si>
  <si>
    <t>R5 Robot - Infrared Sensor Calibration</t>
  </si>
  <si>
    <t>Measurements using white paper to reflect IR light from active IR Corner Sensors. This data was used to build the lookup table in the R5CornerSensors Library</t>
  </si>
  <si>
    <t>This is a list of the main components of R5. It is provided on a best efforts basis and no endorsement or warranty is given or should be implied. Cost estimates are for illustrative purposes only.</t>
  </si>
  <si>
    <t>This sheet gives some information on the wiring of the Seeeduino IO to the peripheral devices</t>
  </si>
  <si>
    <t>R5 Library</t>
  </si>
  <si>
    <t>Serial2</t>
  </si>
  <si>
    <t>RX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</si>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</sst>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£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165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1" xfId="0" applyNumberFormat="1" applyFont="1" applyBorder="1"/>
    <xf numFmtId="0" fontId="9" fillId="0" borderId="0" xfId="0" applyFont="1"/>
    <xf numFmtId="0" fontId="4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 Sensor Calibration'!$D$6</c:f>
              <c:strCache>
                <c:ptCount val="1"/>
                <c:pt idx="0">
                  <c:v>Reflection</c:v>
                </c:pt>
              </c:strCache>
            </c:strRef>
          </c:tx>
          <c:xVal>
            <c:numRef>
              <c:f>'IR Sensor Calibration'!$C$7:$C$22</c:f>
              <c:numCache>
                <c:formatCode>General</c:formatCode>
                <c:ptCount val="16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90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</c:numCache>
            </c:numRef>
          </c:xVal>
          <c:yVal>
            <c:numRef>
              <c:f>'IR Sensor Calibration'!$D$7:$D$22</c:f>
              <c:numCache>
                <c:formatCode>General</c:formatCode>
                <c:ptCount val="16"/>
                <c:pt idx="0">
                  <c:v>19</c:v>
                </c:pt>
                <c:pt idx="1">
                  <c:v>22</c:v>
                </c:pt>
                <c:pt idx="2">
                  <c:v>28</c:v>
                </c:pt>
                <c:pt idx="3">
                  <c:v>36</c:v>
                </c:pt>
                <c:pt idx="4">
                  <c:v>43</c:v>
                </c:pt>
                <c:pt idx="5">
                  <c:v>69</c:v>
                </c:pt>
                <c:pt idx="6">
                  <c:v>116</c:v>
                </c:pt>
                <c:pt idx="7">
                  <c:v>206</c:v>
                </c:pt>
                <c:pt idx="8">
                  <c:v>316</c:v>
                </c:pt>
                <c:pt idx="9">
                  <c:v>473</c:v>
                </c:pt>
                <c:pt idx="10">
                  <c:v>567</c:v>
                </c:pt>
                <c:pt idx="11">
                  <c:v>603</c:v>
                </c:pt>
                <c:pt idx="12">
                  <c:v>607</c:v>
                </c:pt>
                <c:pt idx="13">
                  <c:v>609</c:v>
                </c:pt>
                <c:pt idx="14">
                  <c:v>614</c:v>
                </c:pt>
                <c:pt idx="15">
                  <c:v>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338672"/>
        <c:axId val="335339760"/>
      </c:scatterChart>
      <c:valAx>
        <c:axId val="33533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5339760"/>
        <c:crosses val="autoZero"/>
        <c:crossBetween val="midCat"/>
      </c:valAx>
      <c:valAx>
        <c:axId val="335339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338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 Sensor Calibration'!$D$27</c:f>
              <c:strCache>
                <c:ptCount val="1"/>
                <c:pt idx="0">
                  <c:v>Reflection</c:v>
                </c:pt>
              </c:strCache>
            </c:strRef>
          </c:tx>
          <c:xVal>
            <c:numRef>
              <c:f>'IR Sensor Calibration'!$C$28:$C$43</c:f>
              <c:numCache>
                <c:formatCode>General</c:formatCode>
                <c:ptCount val="16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90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</c:numCache>
            </c:numRef>
          </c:xVal>
          <c:yVal>
            <c:numRef>
              <c:f>'IR Sensor Calibration'!$D$28:$D$43</c:f>
              <c:numCache>
                <c:formatCode>General</c:formatCode>
                <c:ptCount val="16"/>
                <c:pt idx="0">
                  <c:v>11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30</c:v>
                </c:pt>
                <c:pt idx="5">
                  <c:v>50</c:v>
                </c:pt>
                <c:pt idx="6">
                  <c:v>86</c:v>
                </c:pt>
                <c:pt idx="7">
                  <c:v>134</c:v>
                </c:pt>
                <c:pt idx="8">
                  <c:v>191</c:v>
                </c:pt>
                <c:pt idx="9">
                  <c:v>310</c:v>
                </c:pt>
                <c:pt idx="10">
                  <c:v>372</c:v>
                </c:pt>
                <c:pt idx="11">
                  <c:v>445</c:v>
                </c:pt>
                <c:pt idx="12">
                  <c:v>479</c:v>
                </c:pt>
                <c:pt idx="13">
                  <c:v>536</c:v>
                </c:pt>
                <c:pt idx="14">
                  <c:v>717</c:v>
                </c:pt>
                <c:pt idx="15">
                  <c:v>730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333232"/>
        <c:axId val="335338128"/>
      </c:scatterChart>
      <c:valAx>
        <c:axId val="33533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5338128"/>
        <c:crosses val="autoZero"/>
        <c:crossBetween val="midCat"/>
      </c:valAx>
      <c:valAx>
        <c:axId val="33533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333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v>Sensor 0</c:v>
          </c:tx>
          <c:xVal>
            <c:numRef>
              <c:f>'IR Sensor Calibration'!$C$89:$C$104</c:f>
              <c:numCache>
                <c:formatCode>General</c:formatCode>
                <c:ptCount val="16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90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</c:numCache>
            </c:numRef>
          </c:xVal>
          <c:yVal>
            <c:numRef>
              <c:f>'IR Sensor Calibration'!$D$89:$D$104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19</c:v>
                </c:pt>
                <c:pt idx="5">
                  <c:v>29</c:v>
                </c:pt>
                <c:pt idx="6">
                  <c:v>50</c:v>
                </c:pt>
                <c:pt idx="7">
                  <c:v>102</c:v>
                </c:pt>
                <c:pt idx="8">
                  <c:v>187</c:v>
                </c:pt>
                <c:pt idx="9">
                  <c:v>289</c:v>
                </c:pt>
                <c:pt idx="10">
                  <c:v>370</c:v>
                </c:pt>
                <c:pt idx="11">
                  <c:v>471</c:v>
                </c:pt>
                <c:pt idx="12">
                  <c:v>530</c:v>
                </c:pt>
                <c:pt idx="13">
                  <c:v>622</c:v>
                </c:pt>
                <c:pt idx="14">
                  <c:v>766</c:v>
                </c:pt>
                <c:pt idx="15">
                  <c:v>780</c:v>
                </c:pt>
              </c:numCache>
            </c:numRef>
          </c:yVal>
          <c:smooth val="1"/>
        </c:ser>
        <c:ser>
          <c:idx val="2"/>
          <c:order val="1"/>
          <c:tx>
            <c:v>Sensor 1</c:v>
          </c:tx>
          <c:xVal>
            <c:numRef>
              <c:f>'IR Sensor Calibration'!$C$89:$C$104</c:f>
              <c:numCache>
                <c:formatCode>General</c:formatCode>
                <c:ptCount val="16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90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</c:numCache>
            </c:numRef>
          </c:xVal>
          <c:yVal>
            <c:numRef>
              <c:f>'IR Sensor Calibration'!$E$89:$E$104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13</c:v>
                </c:pt>
                <c:pt idx="3">
                  <c:v>18</c:v>
                </c:pt>
                <c:pt idx="4">
                  <c:v>25</c:v>
                </c:pt>
                <c:pt idx="5">
                  <c:v>35</c:v>
                </c:pt>
                <c:pt idx="6">
                  <c:v>54</c:v>
                </c:pt>
                <c:pt idx="7">
                  <c:v>105</c:v>
                </c:pt>
                <c:pt idx="8">
                  <c:v>158</c:v>
                </c:pt>
                <c:pt idx="9">
                  <c:v>258</c:v>
                </c:pt>
                <c:pt idx="10">
                  <c:v>324</c:v>
                </c:pt>
                <c:pt idx="11">
                  <c:v>425</c:v>
                </c:pt>
                <c:pt idx="12">
                  <c:v>493</c:v>
                </c:pt>
                <c:pt idx="13">
                  <c:v>544</c:v>
                </c:pt>
                <c:pt idx="14">
                  <c:v>612</c:v>
                </c:pt>
                <c:pt idx="15">
                  <c:v>623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'IR Sensor Calibration'!$F$88</c:f>
              <c:strCache>
                <c:ptCount val="1"/>
                <c:pt idx="0">
                  <c:v>Sensor 2</c:v>
                </c:pt>
              </c:strCache>
            </c:strRef>
          </c:tx>
          <c:xVal>
            <c:numRef>
              <c:f>'IR Sensor Calibration'!$C$89:$C$104</c:f>
              <c:numCache>
                <c:formatCode>General</c:formatCode>
                <c:ptCount val="16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90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</c:numCache>
            </c:numRef>
          </c:xVal>
          <c:yVal>
            <c:numRef>
              <c:f>'IR Sensor Calibration'!$F$89:$F$104</c:f>
              <c:numCache>
                <c:formatCode>General</c:formatCode>
                <c:ptCount val="16"/>
                <c:pt idx="0">
                  <c:v>11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30</c:v>
                </c:pt>
                <c:pt idx="5">
                  <c:v>50</c:v>
                </c:pt>
                <c:pt idx="6">
                  <c:v>86</c:v>
                </c:pt>
                <c:pt idx="7">
                  <c:v>134</c:v>
                </c:pt>
                <c:pt idx="8">
                  <c:v>191</c:v>
                </c:pt>
                <c:pt idx="9">
                  <c:v>310</c:v>
                </c:pt>
                <c:pt idx="10">
                  <c:v>372</c:v>
                </c:pt>
                <c:pt idx="11">
                  <c:v>445</c:v>
                </c:pt>
                <c:pt idx="12">
                  <c:v>479</c:v>
                </c:pt>
                <c:pt idx="13">
                  <c:v>536</c:v>
                </c:pt>
                <c:pt idx="14">
                  <c:v>717</c:v>
                </c:pt>
                <c:pt idx="15">
                  <c:v>730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'IR Sensor Calibration'!$G$88</c:f>
              <c:strCache>
                <c:ptCount val="1"/>
                <c:pt idx="0">
                  <c:v>Sensor 3</c:v>
                </c:pt>
              </c:strCache>
            </c:strRef>
          </c:tx>
          <c:xVal>
            <c:numRef>
              <c:f>'IR Sensor Calibration'!$C$89:$C$104</c:f>
              <c:numCache>
                <c:formatCode>General</c:formatCode>
                <c:ptCount val="16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90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</c:numCache>
            </c:numRef>
          </c:xVal>
          <c:yVal>
            <c:numRef>
              <c:f>'IR Sensor Calibration'!$G$89:$G$104</c:f>
              <c:numCache>
                <c:formatCode>General</c:formatCode>
                <c:ptCount val="16"/>
                <c:pt idx="0">
                  <c:v>19</c:v>
                </c:pt>
                <c:pt idx="1">
                  <c:v>22</c:v>
                </c:pt>
                <c:pt idx="2">
                  <c:v>28</c:v>
                </c:pt>
                <c:pt idx="3">
                  <c:v>36</c:v>
                </c:pt>
                <c:pt idx="4">
                  <c:v>43</c:v>
                </c:pt>
                <c:pt idx="5">
                  <c:v>69</c:v>
                </c:pt>
                <c:pt idx="6">
                  <c:v>116</c:v>
                </c:pt>
                <c:pt idx="7">
                  <c:v>206</c:v>
                </c:pt>
                <c:pt idx="8">
                  <c:v>316</c:v>
                </c:pt>
                <c:pt idx="9">
                  <c:v>473</c:v>
                </c:pt>
                <c:pt idx="10">
                  <c:v>567</c:v>
                </c:pt>
                <c:pt idx="11">
                  <c:v>603</c:v>
                </c:pt>
                <c:pt idx="12">
                  <c:v>607</c:v>
                </c:pt>
                <c:pt idx="13">
                  <c:v>609</c:v>
                </c:pt>
                <c:pt idx="14">
                  <c:v>614</c:v>
                </c:pt>
                <c:pt idx="15">
                  <c:v>616</c:v>
                </c:pt>
              </c:numCache>
            </c:numRef>
          </c:yVal>
          <c:smooth val="1"/>
        </c:ser>
        <c:ser>
          <c:idx val="4"/>
          <c:order val="4"/>
          <c:tx>
            <c:v>Mean</c:v>
          </c:tx>
          <c:xVal>
            <c:numRef>
              <c:f>'IR Sensor Calibration'!$C$89:$C$104</c:f>
              <c:numCache>
                <c:formatCode>General</c:formatCode>
                <c:ptCount val="16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90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</c:numCache>
            </c:numRef>
          </c:xVal>
          <c:yVal>
            <c:numRef>
              <c:f>'IR Sensor Calibration'!$H$89:$H$104</c:f>
              <c:numCache>
                <c:formatCode>General</c:formatCode>
                <c:ptCount val="16"/>
                <c:pt idx="0">
                  <c:v>10.5</c:v>
                </c:pt>
                <c:pt idx="1">
                  <c:v>13</c:v>
                </c:pt>
                <c:pt idx="2">
                  <c:v>17.25</c:v>
                </c:pt>
                <c:pt idx="3">
                  <c:v>22.25</c:v>
                </c:pt>
                <c:pt idx="4">
                  <c:v>29.25</c:v>
                </c:pt>
                <c:pt idx="5">
                  <c:v>45.75</c:v>
                </c:pt>
                <c:pt idx="6">
                  <c:v>76.5</c:v>
                </c:pt>
                <c:pt idx="7">
                  <c:v>136.75</c:v>
                </c:pt>
                <c:pt idx="8">
                  <c:v>213</c:v>
                </c:pt>
                <c:pt idx="9">
                  <c:v>332.5</c:v>
                </c:pt>
                <c:pt idx="10">
                  <c:v>408.25</c:v>
                </c:pt>
                <c:pt idx="11">
                  <c:v>486</c:v>
                </c:pt>
                <c:pt idx="12">
                  <c:v>527.25</c:v>
                </c:pt>
                <c:pt idx="13">
                  <c:v>577.75</c:v>
                </c:pt>
                <c:pt idx="14">
                  <c:v>677.25</c:v>
                </c:pt>
                <c:pt idx="15">
                  <c:v>687.25</c:v>
                </c:pt>
              </c:numCache>
            </c:numRef>
          </c:yVal>
          <c:smooth val="1"/>
        </c:ser>
        <c:ser>
          <c:idx val="5"/>
          <c:order val="5"/>
          <c:tx>
            <c:v>Simplified</c:v>
          </c:tx>
          <c:xVal>
            <c:numRef>
              <c:f>'IR Sensor Calibration'!$C$108:$C$116</c:f>
              <c:numCache>
                <c:formatCode>General</c:formatCode>
                <c:ptCount val="9"/>
                <c:pt idx="0">
                  <c:v>600</c:v>
                </c:pt>
                <c:pt idx="1">
                  <c:v>500</c:v>
                </c:pt>
                <c:pt idx="2">
                  <c:v>400</c:v>
                </c:pt>
                <c:pt idx="3">
                  <c:v>300</c:v>
                </c:pt>
                <c:pt idx="4">
                  <c:v>200</c:v>
                </c:pt>
                <c:pt idx="5">
                  <c:v>150</c:v>
                </c:pt>
                <c:pt idx="6">
                  <c:v>100</c:v>
                </c:pt>
                <c:pt idx="7">
                  <c:v>60</c:v>
                </c:pt>
                <c:pt idx="8">
                  <c:v>50</c:v>
                </c:pt>
              </c:numCache>
            </c:numRef>
          </c:xVal>
          <c:yVal>
            <c:numRef>
              <c:f>'IR Sensor Calibration'!$D$108:$D$116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17</c:v>
                </c:pt>
                <c:pt idx="3">
                  <c:v>29</c:v>
                </c:pt>
                <c:pt idx="4">
                  <c:v>76</c:v>
                </c:pt>
                <c:pt idx="5">
                  <c:v>137</c:v>
                </c:pt>
                <c:pt idx="6">
                  <c:v>332</c:v>
                </c:pt>
                <c:pt idx="7">
                  <c:v>677</c:v>
                </c:pt>
                <c:pt idx="8">
                  <c:v>690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337584"/>
        <c:axId val="335345200"/>
      </c:scatterChart>
      <c:valAx>
        <c:axId val="33533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5345200"/>
        <c:crosses val="autoZero"/>
        <c:crossBetween val="midCat"/>
      </c:valAx>
      <c:valAx>
        <c:axId val="33534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337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7212402235058425E-2"/>
          <c:y val="0.16350550924410731"/>
          <c:w val="0.93105790501630514"/>
          <c:h val="0.7537959317585302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'IR Sensor Calibration'!$D$48</c:f>
              <c:strCache>
                <c:ptCount val="1"/>
                <c:pt idx="0">
                  <c:v>Reflection</c:v>
                </c:pt>
              </c:strCache>
            </c:strRef>
          </c:tx>
          <c:xVal>
            <c:numRef>
              <c:f>'IR Sensor Calibration'!$C$49:$C$64</c:f>
              <c:numCache>
                <c:formatCode>General</c:formatCode>
                <c:ptCount val="16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90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</c:numCache>
            </c:numRef>
          </c:xVal>
          <c:yVal>
            <c:numRef>
              <c:f>'IR Sensor Calibration'!$D$49:$D$64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13</c:v>
                </c:pt>
                <c:pt idx="3">
                  <c:v>18</c:v>
                </c:pt>
                <c:pt idx="4">
                  <c:v>25</c:v>
                </c:pt>
                <c:pt idx="5">
                  <c:v>35</c:v>
                </c:pt>
                <c:pt idx="6">
                  <c:v>54</c:v>
                </c:pt>
                <c:pt idx="7">
                  <c:v>105</c:v>
                </c:pt>
                <c:pt idx="8">
                  <c:v>158</c:v>
                </c:pt>
                <c:pt idx="9">
                  <c:v>258</c:v>
                </c:pt>
                <c:pt idx="10">
                  <c:v>324</c:v>
                </c:pt>
                <c:pt idx="11">
                  <c:v>425</c:v>
                </c:pt>
                <c:pt idx="12">
                  <c:v>493</c:v>
                </c:pt>
                <c:pt idx="13">
                  <c:v>544</c:v>
                </c:pt>
                <c:pt idx="14">
                  <c:v>612</c:v>
                </c:pt>
                <c:pt idx="15">
                  <c:v>623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336496"/>
        <c:axId val="335341392"/>
      </c:scatterChart>
      <c:valAx>
        <c:axId val="33533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5341392"/>
        <c:crosses val="autoZero"/>
        <c:crossBetween val="midCat"/>
      </c:valAx>
      <c:valAx>
        <c:axId val="33534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336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 Sensor Calibration'!$D$69</c:f>
              <c:strCache>
                <c:ptCount val="1"/>
                <c:pt idx="0">
                  <c:v>Reflection</c:v>
                </c:pt>
              </c:strCache>
            </c:strRef>
          </c:tx>
          <c:xVal>
            <c:numRef>
              <c:f>'IR Sensor Calibration'!$C$70:$C$85</c:f>
              <c:numCache>
                <c:formatCode>General</c:formatCode>
                <c:ptCount val="16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90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</c:numCache>
            </c:numRef>
          </c:xVal>
          <c:yVal>
            <c:numRef>
              <c:f>'IR Sensor Calibration'!$D$70:$D$85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19</c:v>
                </c:pt>
                <c:pt idx="5">
                  <c:v>29</c:v>
                </c:pt>
                <c:pt idx="6">
                  <c:v>50</c:v>
                </c:pt>
                <c:pt idx="7">
                  <c:v>102</c:v>
                </c:pt>
                <c:pt idx="8">
                  <c:v>187</c:v>
                </c:pt>
                <c:pt idx="9">
                  <c:v>289</c:v>
                </c:pt>
                <c:pt idx="10">
                  <c:v>370</c:v>
                </c:pt>
                <c:pt idx="11">
                  <c:v>471</c:v>
                </c:pt>
                <c:pt idx="12">
                  <c:v>530</c:v>
                </c:pt>
                <c:pt idx="13">
                  <c:v>622</c:v>
                </c:pt>
                <c:pt idx="14">
                  <c:v>766</c:v>
                </c:pt>
                <c:pt idx="15">
                  <c:v>780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342480"/>
        <c:axId val="336652048"/>
      </c:scatterChart>
      <c:valAx>
        <c:axId val="33534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52048"/>
        <c:crosses val="autoZero"/>
        <c:crossBetween val="midCat"/>
      </c:valAx>
      <c:valAx>
        <c:axId val="33665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342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5</xdr:row>
      <xdr:rowOff>15240</xdr:rowOff>
    </xdr:from>
    <xdr:to>
      <xdr:col>18</xdr:col>
      <xdr:colOff>571500</xdr:colOff>
      <xdr:row>22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</xdr:colOff>
      <xdr:row>26</xdr:row>
      <xdr:rowOff>0</xdr:rowOff>
    </xdr:from>
    <xdr:to>
      <xdr:col>19</xdr:col>
      <xdr:colOff>7620</xdr:colOff>
      <xdr:row>42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274320</xdr:colOff>
      <xdr:row>87</xdr:row>
      <xdr:rowOff>7620</xdr:rowOff>
    </xdr:from>
    <xdr:to>
      <xdr:col>21</xdr:col>
      <xdr:colOff>167640</xdr:colOff>
      <xdr:row>117</xdr:row>
      <xdr:rowOff>129540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552450</xdr:colOff>
      <xdr:row>47</xdr:row>
      <xdr:rowOff>38100</xdr:rowOff>
    </xdr:from>
    <xdr:to>
      <xdr:col>18</xdr:col>
      <xdr:colOff>579120</xdr:colOff>
      <xdr:row>63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514350</xdr:colOff>
      <xdr:row>67</xdr:row>
      <xdr:rowOff>15240</xdr:rowOff>
    </xdr:from>
    <xdr:to>
      <xdr:col>18</xdr:col>
      <xdr:colOff>563880</xdr:colOff>
      <xdr:row>85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open-electronics.org/index.php?_route_=Arduino/Shield/RTC%20shield" TargetMode="External"/><Relationship Id="rId3" Type="http://schemas.openxmlformats.org/officeDocument/2006/relationships/hyperlink" Target="http://www.adafruit.com/products/924" TargetMode="External"/><Relationship Id="rId7" Type="http://schemas.openxmlformats.org/officeDocument/2006/relationships/hyperlink" Target="https://www.adafruit.com/products/92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robosavvy.com/store/index.php?manufacturers_id=30" TargetMode="External"/><Relationship Id="rId1" Type="http://schemas.openxmlformats.org/officeDocument/2006/relationships/hyperlink" Target="http://www.veear.eu/products/easyvr-arduino-shield/" TargetMode="External"/><Relationship Id="rId6" Type="http://schemas.openxmlformats.org/officeDocument/2006/relationships/hyperlink" Target="http://www.seeedstudio.com/wiki/Wifi_Shield" TargetMode="External"/><Relationship Id="rId11" Type="http://schemas.openxmlformats.org/officeDocument/2006/relationships/hyperlink" Target="http://www.tandyonline.co.uk/pir-motion-sensor-module.html" TargetMode="External"/><Relationship Id="rId5" Type="http://schemas.openxmlformats.org/officeDocument/2006/relationships/hyperlink" Target="http://store.arduino.cc/eu/index.php?main_page=product_info&amp;cPath=11_12&amp;products_id=196" TargetMode="External"/><Relationship Id="rId10" Type="http://schemas.openxmlformats.org/officeDocument/2006/relationships/hyperlink" Target="http://www.seeedstudio.com/wiki/index.php?title=Ultra_Sonic_range_measurement_module" TargetMode="External"/><Relationship Id="rId4" Type="http://schemas.openxmlformats.org/officeDocument/2006/relationships/hyperlink" Target="http://www.parallax.com/product/28190" TargetMode="External"/><Relationship Id="rId9" Type="http://schemas.openxmlformats.org/officeDocument/2006/relationships/hyperlink" Target="https://store.open-electronics.org/index.php?_route_=Arduino/Shield/AUDIO_SHIEL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"/>
    </sheetView>
  </sheetViews>
  <sheetFormatPr defaultRowHeight="15" x14ac:dyDescent="0.25"/>
  <cols>
    <col min="1" max="1" width="34" bestFit="1" customWidth="1"/>
    <col min="2" max="2" width="21" bestFit="1" customWidth="1"/>
    <col min="3" max="3" width="47.28515625" customWidth="1"/>
    <col min="4" max="4" width="56.7109375" bestFit="1" customWidth="1"/>
    <col min="5" max="5" width="16.42578125" style="19" customWidth="1"/>
  </cols>
  <sheetData>
    <row r="1" spans="1:5" ht="18.75" x14ac:dyDescent="0.3">
      <c r="A1" s="11" t="s">
        <v>167</v>
      </c>
    </row>
    <row r="2" spans="1:5" s="17" customFormat="1" ht="15.75" x14ac:dyDescent="0.25">
      <c r="A2" s="23" t="s">
        <v>180</v>
      </c>
      <c r="E2" s="19"/>
    </row>
    <row r="3" spans="1:5" s="17" customFormat="1" x14ac:dyDescent="0.25">
      <c r="A3" s="13" t="s">
        <v>184</v>
      </c>
      <c r="E3" s="19"/>
    </row>
    <row r="4" spans="1:5" s="17" customFormat="1" x14ac:dyDescent="0.25">
      <c r="A4" s="2"/>
      <c r="E4" s="19"/>
    </row>
    <row r="5" spans="1:5" s="2" customFormat="1" x14ac:dyDescent="0.25">
      <c r="A5" s="2" t="s">
        <v>0</v>
      </c>
      <c r="C5" s="2" t="s">
        <v>1</v>
      </c>
      <c r="D5" s="2" t="s">
        <v>2</v>
      </c>
      <c r="E5" s="20" t="s">
        <v>181</v>
      </c>
    </row>
    <row r="6" spans="1:5" x14ac:dyDescent="0.25">
      <c r="A6" t="s">
        <v>14</v>
      </c>
      <c r="B6" t="s">
        <v>15</v>
      </c>
      <c r="C6" s="1" t="s">
        <v>16</v>
      </c>
      <c r="E6" s="18">
        <v>39</v>
      </c>
    </row>
    <row r="7" spans="1:5" x14ac:dyDescent="0.25">
      <c r="A7" t="s">
        <v>3</v>
      </c>
      <c r="B7" t="s">
        <v>6</v>
      </c>
      <c r="C7" s="1" t="s">
        <v>4</v>
      </c>
      <c r="D7" s="1" t="s">
        <v>5</v>
      </c>
      <c r="E7" s="18">
        <v>37</v>
      </c>
    </row>
    <row r="8" spans="1:5" x14ac:dyDescent="0.25">
      <c r="A8" t="s">
        <v>9</v>
      </c>
      <c r="B8" t="s">
        <v>7</v>
      </c>
      <c r="D8" s="1" t="s">
        <v>8</v>
      </c>
      <c r="E8" s="18">
        <v>40</v>
      </c>
    </row>
    <row r="9" spans="1:5" x14ac:dyDescent="0.25">
      <c r="A9" t="s">
        <v>11</v>
      </c>
      <c r="C9" s="1" t="s">
        <v>12</v>
      </c>
      <c r="D9" s="1"/>
      <c r="E9" s="18">
        <f>33</f>
        <v>33</v>
      </c>
    </row>
    <row r="10" spans="1:5" x14ac:dyDescent="0.25">
      <c r="A10" t="s">
        <v>13</v>
      </c>
      <c r="D10" s="1"/>
      <c r="E10" s="18">
        <v>46</v>
      </c>
    </row>
    <row r="11" spans="1:5" x14ac:dyDescent="0.25">
      <c r="E11" s="18"/>
    </row>
    <row r="12" spans="1:5" x14ac:dyDescent="0.25">
      <c r="A12" s="17" t="s">
        <v>112</v>
      </c>
      <c r="B12" s="17" t="s">
        <v>174</v>
      </c>
      <c r="C12" s="1" t="s">
        <v>172</v>
      </c>
      <c r="D12" s="17"/>
      <c r="E12" s="18">
        <v>13</v>
      </c>
    </row>
    <row r="13" spans="1:5" x14ac:dyDescent="0.25">
      <c r="A13" s="17" t="s">
        <v>17</v>
      </c>
      <c r="B13" s="17" t="s">
        <v>175</v>
      </c>
      <c r="C13" s="1" t="s">
        <v>171</v>
      </c>
      <c r="D13" s="17"/>
      <c r="E13" s="18">
        <v>8</v>
      </c>
    </row>
    <row r="14" spans="1:5" x14ac:dyDescent="0.25">
      <c r="A14" s="17" t="s">
        <v>18</v>
      </c>
      <c r="B14" s="17" t="s">
        <v>7</v>
      </c>
      <c r="C14" s="1" t="s">
        <v>170</v>
      </c>
      <c r="D14" s="17"/>
      <c r="E14" s="18">
        <v>40</v>
      </c>
    </row>
    <row r="15" spans="1:5" x14ac:dyDescent="0.25">
      <c r="A15" s="17" t="s">
        <v>19</v>
      </c>
      <c r="B15" s="17" t="s">
        <v>176</v>
      </c>
      <c r="C15" s="1" t="s">
        <v>169</v>
      </c>
      <c r="D15" s="17"/>
      <c r="E15" s="18"/>
    </row>
    <row r="16" spans="1:5" x14ac:dyDescent="0.25">
      <c r="A16" s="17"/>
      <c r="B16" s="17"/>
      <c r="C16" s="17"/>
      <c r="D16" s="17"/>
      <c r="E16" s="18"/>
    </row>
    <row r="17" spans="1:5" x14ac:dyDescent="0.25">
      <c r="A17" s="17" t="s">
        <v>20</v>
      </c>
      <c r="B17" s="17" t="s">
        <v>177</v>
      </c>
      <c r="C17" s="1" t="s">
        <v>173</v>
      </c>
      <c r="D17" s="17"/>
      <c r="E17" s="18">
        <v>15</v>
      </c>
    </row>
    <row r="18" spans="1:5" x14ac:dyDescent="0.25">
      <c r="A18" s="17" t="s">
        <v>21</v>
      </c>
      <c r="B18" s="17" t="s">
        <v>178</v>
      </c>
      <c r="C18" s="1" t="s">
        <v>179</v>
      </c>
      <c r="D18" s="17"/>
      <c r="E18" s="18">
        <v>3</v>
      </c>
    </row>
    <row r="19" spans="1:5" ht="15.75" thickBot="1" x14ac:dyDescent="0.3">
      <c r="E19" s="18"/>
    </row>
    <row r="20" spans="1:5" x14ac:dyDescent="0.25">
      <c r="D20" s="21" t="s">
        <v>168</v>
      </c>
      <c r="E20" s="22">
        <f>SUM(E6:E19)</f>
        <v>274</v>
      </c>
    </row>
  </sheetData>
  <hyperlinks>
    <hyperlink ref="C7" r:id="rId1"/>
    <hyperlink ref="D7" r:id="rId2"/>
    <hyperlink ref="D8" r:id="rId3"/>
    <hyperlink ref="C9" r:id="rId4"/>
    <hyperlink ref="C6" r:id="rId5"/>
    <hyperlink ref="C15" r:id="rId6"/>
    <hyperlink ref="C14" r:id="rId7"/>
    <hyperlink ref="C13" r:id="rId8"/>
    <hyperlink ref="C12" r:id="rId9"/>
    <hyperlink ref="C17" r:id="rId10"/>
    <hyperlink ref="C18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D27" sqref="D27:D28"/>
    </sheetView>
  </sheetViews>
  <sheetFormatPr defaultRowHeight="15" x14ac:dyDescent="0.25"/>
  <cols>
    <col min="1" max="1" width="15.42578125" style="3" customWidth="1"/>
    <col min="2" max="2" width="18.85546875" customWidth="1"/>
    <col min="3" max="3" width="46.140625" style="4" customWidth="1"/>
    <col min="4" max="4" width="18.140625" customWidth="1"/>
    <col min="5" max="5" width="18.7109375" customWidth="1"/>
    <col min="6" max="6" width="21.7109375" customWidth="1"/>
    <col min="7" max="7" width="22.5703125" customWidth="1"/>
    <col min="8" max="8" width="26.85546875" customWidth="1"/>
  </cols>
  <sheetData>
    <row r="1" spans="1:8" ht="21" x14ac:dyDescent="0.35">
      <c r="A1" s="7" t="s">
        <v>165</v>
      </c>
    </row>
    <row r="2" spans="1:8" s="17" customFormat="1" ht="16.5" customHeight="1" x14ac:dyDescent="0.35">
      <c r="A2" s="7"/>
      <c r="C2" s="4"/>
    </row>
    <row r="3" spans="1:8" s="17" customFormat="1" ht="16.5" customHeight="1" x14ac:dyDescent="0.35">
      <c r="A3" s="7" t="s">
        <v>185</v>
      </c>
      <c r="C3" s="4"/>
    </row>
    <row r="5" spans="1:8" s="11" customFormat="1" ht="18.75" x14ac:dyDescent="0.3">
      <c r="A5" s="10" t="s">
        <v>84</v>
      </c>
      <c r="B5" s="11" t="s">
        <v>22</v>
      </c>
      <c r="C5" s="12" t="s">
        <v>80</v>
      </c>
      <c r="D5" s="11" t="s">
        <v>10</v>
      </c>
      <c r="E5" s="11" t="s">
        <v>166</v>
      </c>
      <c r="F5" s="11" t="s">
        <v>113</v>
      </c>
      <c r="G5" s="11" t="s">
        <v>3</v>
      </c>
      <c r="H5" s="11" t="s">
        <v>128</v>
      </c>
    </row>
    <row r="6" spans="1:8" s="2" customFormat="1" x14ac:dyDescent="0.25">
      <c r="A6" s="6" t="s">
        <v>122</v>
      </c>
      <c r="C6" s="8"/>
      <c r="D6" s="13" t="s">
        <v>187</v>
      </c>
      <c r="E6" s="13" t="s">
        <v>55</v>
      </c>
      <c r="F6" s="13" t="s">
        <v>48</v>
      </c>
      <c r="G6" s="13" t="s">
        <v>125</v>
      </c>
    </row>
    <row r="7" spans="1:8" s="2" customFormat="1" x14ac:dyDescent="0.25">
      <c r="A7" s="6" t="s">
        <v>123</v>
      </c>
      <c r="C7" s="8"/>
      <c r="D7" s="13" t="s">
        <v>126</v>
      </c>
      <c r="E7" s="13" t="s">
        <v>55</v>
      </c>
      <c r="F7" s="13" t="s">
        <v>124</v>
      </c>
      <c r="G7" s="13" t="s">
        <v>3</v>
      </c>
      <c r="H7" s="13" t="s">
        <v>186</v>
      </c>
    </row>
    <row r="8" spans="1:8" s="2" customFormat="1" x14ac:dyDescent="0.25">
      <c r="A8" s="6" t="s">
        <v>85</v>
      </c>
      <c r="B8" s="2" t="s">
        <v>87</v>
      </c>
      <c r="C8" s="8"/>
    </row>
    <row r="9" spans="1:8" x14ac:dyDescent="0.25">
      <c r="A9" s="3">
        <v>1</v>
      </c>
      <c r="B9" t="s">
        <v>23</v>
      </c>
    </row>
    <row r="10" spans="1:8" x14ac:dyDescent="0.25">
      <c r="A10" s="3">
        <v>2</v>
      </c>
      <c r="B10" t="s">
        <v>24</v>
      </c>
      <c r="C10" s="4" t="s">
        <v>25</v>
      </c>
    </row>
    <row r="11" spans="1:8" x14ac:dyDescent="0.25">
      <c r="A11" s="3">
        <v>3</v>
      </c>
      <c r="B11" t="s">
        <v>26</v>
      </c>
      <c r="C11" s="4" t="s">
        <v>27</v>
      </c>
      <c r="D11" t="s">
        <v>26</v>
      </c>
      <c r="E11" t="s">
        <v>26</v>
      </c>
      <c r="F11" t="s">
        <v>26</v>
      </c>
      <c r="G11" t="s">
        <v>26</v>
      </c>
    </row>
    <row r="12" spans="1:8" x14ac:dyDescent="0.25">
      <c r="A12" s="3" t="s">
        <v>114</v>
      </c>
      <c r="B12" t="s">
        <v>28</v>
      </c>
      <c r="C12" s="4" t="s">
        <v>29</v>
      </c>
      <c r="D12" t="s">
        <v>28</v>
      </c>
      <c r="E12" t="s">
        <v>28</v>
      </c>
      <c r="F12" t="s">
        <v>28</v>
      </c>
      <c r="G12" t="s">
        <v>28</v>
      </c>
    </row>
    <row r="13" spans="1:8" x14ac:dyDescent="0.25">
      <c r="A13" s="3">
        <v>6</v>
      </c>
      <c r="B13" t="s">
        <v>30</v>
      </c>
      <c r="C13" s="4" t="s">
        <v>81</v>
      </c>
    </row>
    <row r="14" spans="1:8" x14ac:dyDescent="0.25">
      <c r="A14" s="6" t="s">
        <v>86</v>
      </c>
      <c r="B14" s="2" t="s">
        <v>88</v>
      </c>
    </row>
    <row r="15" spans="1:8" x14ac:dyDescent="0.25">
      <c r="A15" s="3" t="s">
        <v>31</v>
      </c>
      <c r="B15" t="s">
        <v>32</v>
      </c>
      <c r="C15" s="4" t="s">
        <v>99</v>
      </c>
      <c r="H15" t="s">
        <v>129</v>
      </c>
    </row>
    <row r="16" spans="1:8" x14ac:dyDescent="0.25">
      <c r="A16" s="6" t="s">
        <v>93</v>
      </c>
      <c r="B16" s="2" t="s">
        <v>118</v>
      </c>
    </row>
    <row r="17" spans="1:8" x14ac:dyDescent="0.25">
      <c r="A17" s="9" t="s">
        <v>94</v>
      </c>
      <c r="B17" t="s">
        <v>91</v>
      </c>
      <c r="C17" s="4" t="s">
        <v>90</v>
      </c>
      <c r="E17" t="s">
        <v>119</v>
      </c>
      <c r="G17" t="s">
        <v>127</v>
      </c>
      <c r="H17" t="s">
        <v>162</v>
      </c>
    </row>
    <row r="18" spans="1:8" x14ac:dyDescent="0.25">
      <c r="A18" s="3">
        <v>14</v>
      </c>
      <c r="B18" t="s">
        <v>33</v>
      </c>
      <c r="C18" s="4" t="s">
        <v>29</v>
      </c>
      <c r="H18" t="s">
        <v>163</v>
      </c>
    </row>
    <row r="19" spans="1:8" ht="30" x14ac:dyDescent="0.25">
      <c r="A19" s="3">
        <v>15</v>
      </c>
      <c r="B19" t="s">
        <v>34</v>
      </c>
      <c r="C19" s="4" t="s">
        <v>83</v>
      </c>
      <c r="H19" t="s">
        <v>164</v>
      </c>
    </row>
    <row r="20" spans="1:8" x14ac:dyDescent="0.25">
      <c r="A20" s="6" t="s">
        <v>95</v>
      </c>
      <c r="B20" s="2" t="s">
        <v>92</v>
      </c>
    </row>
    <row r="21" spans="1:8" x14ac:dyDescent="0.25">
      <c r="A21" s="3">
        <v>0</v>
      </c>
      <c r="B21" t="s">
        <v>35</v>
      </c>
      <c r="C21" s="4" t="s">
        <v>36</v>
      </c>
    </row>
    <row r="22" spans="1:8" x14ac:dyDescent="0.25">
      <c r="A22" s="3">
        <v>1</v>
      </c>
      <c r="B22" t="s">
        <v>37</v>
      </c>
      <c r="C22" s="4" t="s">
        <v>38</v>
      </c>
    </row>
    <row r="23" spans="1:8" s="15" customFormat="1" ht="45" x14ac:dyDescent="0.25">
      <c r="A23" s="14" t="s">
        <v>96</v>
      </c>
      <c r="B23" s="15" t="s">
        <v>97</v>
      </c>
      <c r="C23" s="16" t="s">
        <v>82</v>
      </c>
      <c r="H23" s="16" t="s">
        <v>144</v>
      </c>
    </row>
    <row r="24" spans="1:8" x14ac:dyDescent="0.25">
      <c r="A24" s="6" t="s">
        <v>101</v>
      </c>
      <c r="B24" s="2" t="s">
        <v>98</v>
      </c>
    </row>
    <row r="25" spans="1:8" x14ac:dyDescent="0.25">
      <c r="A25" s="3" t="s">
        <v>40</v>
      </c>
      <c r="B25" t="s">
        <v>41</v>
      </c>
      <c r="C25" s="4" t="s">
        <v>100</v>
      </c>
    </row>
    <row r="26" spans="1:8" x14ac:dyDescent="0.25">
      <c r="A26" s="5" t="s">
        <v>39</v>
      </c>
      <c r="B26" s="2" t="s">
        <v>130</v>
      </c>
    </row>
    <row r="27" spans="1:8" x14ac:dyDescent="0.25">
      <c r="A27" s="3">
        <v>1</v>
      </c>
      <c r="B27" t="s">
        <v>42</v>
      </c>
      <c r="C27" s="4" t="s">
        <v>133</v>
      </c>
      <c r="D27" s="25" t="s">
        <v>188</v>
      </c>
      <c r="H27" s="25" t="s">
        <v>131</v>
      </c>
    </row>
    <row r="28" spans="1:8" x14ac:dyDescent="0.25">
      <c r="A28" s="3">
        <v>2</v>
      </c>
      <c r="B28" t="s">
        <v>43</v>
      </c>
      <c r="C28" s="4" t="s">
        <v>134</v>
      </c>
      <c r="D28" s="25" t="s">
        <v>189</v>
      </c>
      <c r="H28" s="25" t="s">
        <v>132</v>
      </c>
    </row>
    <row r="29" spans="1:8" x14ac:dyDescent="0.25">
      <c r="A29" s="3">
        <v>3</v>
      </c>
      <c r="B29" t="s">
        <v>44</v>
      </c>
      <c r="C29" s="4" t="s">
        <v>135</v>
      </c>
    </row>
    <row r="30" spans="1:8" x14ac:dyDescent="0.25">
      <c r="A30" s="3">
        <v>4</v>
      </c>
      <c r="B30" t="s">
        <v>45</v>
      </c>
      <c r="C30" s="4" t="s">
        <v>138</v>
      </c>
    </row>
    <row r="31" spans="1:8" x14ac:dyDescent="0.25">
      <c r="A31" s="3">
        <v>5</v>
      </c>
      <c r="B31" t="s">
        <v>46</v>
      </c>
      <c r="C31" s="4" t="s">
        <v>136</v>
      </c>
    </row>
    <row r="32" spans="1:8" x14ac:dyDescent="0.25">
      <c r="A32" s="3">
        <v>6</v>
      </c>
      <c r="B32" t="s">
        <v>47</v>
      </c>
      <c r="C32" s="4" t="s">
        <v>137</v>
      </c>
    </row>
    <row r="33" spans="1:8" x14ac:dyDescent="0.25">
      <c r="A33" s="6" t="s">
        <v>48</v>
      </c>
      <c r="B33" s="2" t="s">
        <v>89</v>
      </c>
    </row>
    <row r="34" spans="1:8" x14ac:dyDescent="0.25">
      <c r="A34" s="3">
        <v>1</v>
      </c>
      <c r="B34" t="s">
        <v>49</v>
      </c>
    </row>
    <row r="35" spans="1:8" x14ac:dyDescent="0.25">
      <c r="A35" s="3">
        <v>2</v>
      </c>
      <c r="B35" t="s">
        <v>33</v>
      </c>
    </row>
    <row r="36" spans="1:8" x14ac:dyDescent="0.25">
      <c r="A36" s="3">
        <v>3</v>
      </c>
      <c r="B36" t="s">
        <v>50</v>
      </c>
      <c r="C36" s="4" t="s">
        <v>51</v>
      </c>
      <c r="F36" t="s">
        <v>120</v>
      </c>
    </row>
    <row r="37" spans="1:8" x14ac:dyDescent="0.25">
      <c r="A37" s="3">
        <v>4</v>
      </c>
      <c r="B37" t="s">
        <v>52</v>
      </c>
      <c r="C37" s="4" t="s">
        <v>53</v>
      </c>
      <c r="F37" t="s">
        <v>121</v>
      </c>
    </row>
    <row r="38" spans="1:8" x14ac:dyDescent="0.25">
      <c r="B38" s="2" t="s">
        <v>102</v>
      </c>
    </row>
    <row r="39" spans="1:8" x14ac:dyDescent="0.25">
      <c r="A39" s="3" t="s">
        <v>142</v>
      </c>
      <c r="B39" t="s">
        <v>143</v>
      </c>
      <c r="C39" s="4" t="s">
        <v>82</v>
      </c>
      <c r="H39" s="25" t="s">
        <v>139</v>
      </c>
    </row>
    <row r="40" spans="1:8" ht="30" x14ac:dyDescent="0.25">
      <c r="A40" s="3" t="s">
        <v>140</v>
      </c>
      <c r="B40" t="s">
        <v>141</v>
      </c>
      <c r="C40" s="4" t="s">
        <v>82</v>
      </c>
      <c r="H40" s="16" t="s">
        <v>145</v>
      </c>
    </row>
    <row r="41" spans="1:8" x14ac:dyDescent="0.25">
      <c r="B41" s="2" t="s">
        <v>103</v>
      </c>
    </row>
    <row r="42" spans="1:8" x14ac:dyDescent="0.25">
      <c r="A42" s="3" t="s">
        <v>107</v>
      </c>
      <c r="B42" t="s">
        <v>105</v>
      </c>
      <c r="C42" s="4" t="s">
        <v>82</v>
      </c>
    </row>
    <row r="43" spans="1:8" x14ac:dyDescent="0.25">
      <c r="B43" s="2" t="s">
        <v>104</v>
      </c>
    </row>
    <row r="44" spans="1:8" x14ac:dyDescent="0.25">
      <c r="A44" s="3" t="s">
        <v>106</v>
      </c>
      <c r="B44" t="s">
        <v>109</v>
      </c>
      <c r="C44" s="4" t="s">
        <v>82</v>
      </c>
    </row>
    <row r="45" spans="1:8" x14ac:dyDescent="0.25">
      <c r="B45" s="2" t="s">
        <v>108</v>
      </c>
    </row>
    <row r="46" spans="1:8" x14ac:dyDescent="0.25">
      <c r="A46" s="3" t="s">
        <v>54</v>
      </c>
      <c r="B46" t="s">
        <v>110</v>
      </c>
      <c r="C46" s="4" t="s">
        <v>82</v>
      </c>
    </row>
    <row r="47" spans="1:8" x14ac:dyDescent="0.25">
      <c r="A47" s="6" t="s">
        <v>55</v>
      </c>
      <c r="B47" s="2" t="s">
        <v>111</v>
      </c>
    </row>
    <row r="48" spans="1:8" x14ac:dyDescent="0.25">
      <c r="A48" s="3" t="s">
        <v>56</v>
      </c>
      <c r="B48" t="s">
        <v>57</v>
      </c>
      <c r="C48" s="4" t="s">
        <v>58</v>
      </c>
      <c r="E48" t="s">
        <v>115</v>
      </c>
    </row>
    <row r="49" spans="1:5" x14ac:dyDescent="0.25">
      <c r="A49" s="3">
        <v>51</v>
      </c>
      <c r="B49" t="s">
        <v>59</v>
      </c>
      <c r="C49" s="4" t="s">
        <v>60</v>
      </c>
      <c r="E49" t="s">
        <v>116</v>
      </c>
    </row>
    <row r="50" spans="1:5" x14ac:dyDescent="0.25">
      <c r="A50" s="3">
        <v>52</v>
      </c>
      <c r="B50" t="s">
        <v>61</v>
      </c>
      <c r="C50" s="4" t="s">
        <v>62</v>
      </c>
      <c r="E50" t="s">
        <v>117</v>
      </c>
    </row>
    <row r="51" spans="1:5" x14ac:dyDescent="0.25">
      <c r="A51" s="3">
        <v>53</v>
      </c>
      <c r="B51" t="s">
        <v>63</v>
      </c>
      <c r="C51" s="4" t="s">
        <v>82</v>
      </c>
    </row>
    <row r="52" spans="1:5" x14ac:dyDescent="0.25">
      <c r="A52" s="3" t="s">
        <v>64</v>
      </c>
      <c r="B52" t="s">
        <v>65</v>
      </c>
      <c r="C52" s="4" t="s">
        <v>82</v>
      </c>
    </row>
    <row r="53" spans="1:5" x14ac:dyDescent="0.25">
      <c r="A53" s="3" t="s">
        <v>66</v>
      </c>
      <c r="B53" t="s">
        <v>67</v>
      </c>
      <c r="C53" s="4" t="s">
        <v>82</v>
      </c>
    </row>
    <row r="54" spans="1:5" x14ac:dyDescent="0.25">
      <c r="A54" s="3" t="s">
        <v>68</v>
      </c>
      <c r="B54" t="s">
        <v>69</v>
      </c>
      <c r="C54" s="4" t="s">
        <v>82</v>
      </c>
    </row>
    <row r="55" spans="1:5" x14ac:dyDescent="0.25">
      <c r="A55" s="3" t="s">
        <v>70</v>
      </c>
      <c r="B55" t="s">
        <v>71</v>
      </c>
      <c r="C55" s="4" t="s">
        <v>82</v>
      </c>
    </row>
    <row r="56" spans="1:5" x14ac:dyDescent="0.25">
      <c r="A56" s="3" t="s">
        <v>72</v>
      </c>
      <c r="B56" t="s">
        <v>73</v>
      </c>
      <c r="C56" s="4" t="s">
        <v>82</v>
      </c>
    </row>
    <row r="57" spans="1:5" x14ac:dyDescent="0.25">
      <c r="A57" s="3" t="s">
        <v>74</v>
      </c>
      <c r="B57" t="s">
        <v>75</v>
      </c>
      <c r="C57" s="4" t="s">
        <v>82</v>
      </c>
    </row>
    <row r="58" spans="1:5" x14ac:dyDescent="0.25">
      <c r="A58" s="3" t="s">
        <v>76</v>
      </c>
      <c r="B58" t="s">
        <v>77</v>
      </c>
      <c r="C58" s="4" t="s">
        <v>82</v>
      </c>
    </row>
    <row r="59" spans="1:5" x14ac:dyDescent="0.25">
      <c r="A59" s="3" t="s">
        <v>78</v>
      </c>
      <c r="B59" t="s">
        <v>79</v>
      </c>
      <c r="C59" s="4" t="s">
        <v>82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A3" sqref="A3"/>
    </sheetView>
  </sheetViews>
  <sheetFormatPr defaultRowHeight="15" x14ac:dyDescent="0.25"/>
  <sheetData>
    <row r="1" spans="1:5" s="17" customFormat="1" ht="21" x14ac:dyDescent="0.35">
      <c r="A1" s="24" t="s">
        <v>182</v>
      </c>
    </row>
    <row r="2" spans="1:5" s="17" customFormat="1" x14ac:dyDescent="0.25">
      <c r="A2" s="17" t="s">
        <v>183</v>
      </c>
    </row>
    <row r="3" spans="1:5" s="17" customFormat="1" x14ac:dyDescent="0.25"/>
    <row r="4" spans="1:5" x14ac:dyDescent="0.25">
      <c r="A4" s="2" t="s">
        <v>152</v>
      </c>
    </row>
    <row r="5" spans="1:5" x14ac:dyDescent="0.25">
      <c r="B5">
        <v>370</v>
      </c>
      <c r="C5" t="s">
        <v>148</v>
      </c>
      <c r="D5">
        <v>0</v>
      </c>
    </row>
    <row r="6" spans="1:5" x14ac:dyDescent="0.25">
      <c r="B6" s="2" t="s">
        <v>149</v>
      </c>
      <c r="C6" s="2" t="s">
        <v>147</v>
      </c>
      <c r="D6" s="2" t="s">
        <v>150</v>
      </c>
      <c r="E6" s="2" t="s">
        <v>153</v>
      </c>
    </row>
    <row r="7" spans="1:5" s="17" customFormat="1" x14ac:dyDescent="0.25">
      <c r="B7" s="13">
        <v>389</v>
      </c>
      <c r="C7" s="13">
        <v>500</v>
      </c>
      <c r="D7" s="17">
        <f t="shared" ref="D7:D22" si="0">B7-B$5</f>
        <v>19</v>
      </c>
    </row>
    <row r="8" spans="1:5" s="17" customFormat="1" x14ac:dyDescent="0.25">
      <c r="B8" s="13">
        <v>392</v>
      </c>
      <c r="C8" s="13">
        <v>450</v>
      </c>
      <c r="D8" s="17">
        <f t="shared" si="0"/>
        <v>22</v>
      </c>
      <c r="E8" s="17">
        <f>D8-D7</f>
        <v>3</v>
      </c>
    </row>
    <row r="9" spans="1:5" s="17" customFormat="1" x14ac:dyDescent="0.25">
      <c r="B9" s="13">
        <v>398</v>
      </c>
      <c r="C9" s="13">
        <v>400</v>
      </c>
      <c r="D9" s="17">
        <f t="shared" si="0"/>
        <v>28</v>
      </c>
      <c r="E9" s="17">
        <f>D9-D8</f>
        <v>6</v>
      </c>
    </row>
    <row r="10" spans="1:5" s="17" customFormat="1" x14ac:dyDescent="0.25">
      <c r="B10" s="13">
        <v>406</v>
      </c>
      <c r="C10" s="13">
        <v>350</v>
      </c>
      <c r="D10" s="17">
        <f t="shared" si="0"/>
        <v>36</v>
      </c>
      <c r="E10" s="17">
        <f t="shared" ref="E10:E16" si="1">D10-D9</f>
        <v>8</v>
      </c>
    </row>
    <row r="11" spans="1:5" x14ac:dyDescent="0.25">
      <c r="B11">
        <v>413</v>
      </c>
      <c r="C11">
        <v>300</v>
      </c>
      <c r="D11">
        <f t="shared" si="0"/>
        <v>43</v>
      </c>
      <c r="E11" s="17">
        <f t="shared" si="1"/>
        <v>7</v>
      </c>
    </row>
    <row r="12" spans="1:5" x14ac:dyDescent="0.25">
      <c r="B12">
        <v>439</v>
      </c>
      <c r="C12">
        <v>250</v>
      </c>
      <c r="D12" s="17">
        <f t="shared" si="0"/>
        <v>69</v>
      </c>
      <c r="E12" s="17">
        <f t="shared" si="1"/>
        <v>26</v>
      </c>
    </row>
    <row r="13" spans="1:5" x14ac:dyDescent="0.25">
      <c r="B13">
        <v>486</v>
      </c>
      <c r="C13">
        <v>200</v>
      </c>
      <c r="D13" s="17">
        <f t="shared" si="0"/>
        <v>116</v>
      </c>
      <c r="E13" s="17">
        <f t="shared" si="1"/>
        <v>47</v>
      </c>
    </row>
    <row r="14" spans="1:5" x14ac:dyDescent="0.25">
      <c r="B14">
        <v>576</v>
      </c>
      <c r="C14">
        <v>150</v>
      </c>
      <c r="D14" s="17">
        <f t="shared" si="0"/>
        <v>206</v>
      </c>
      <c r="E14" s="17">
        <f t="shared" si="1"/>
        <v>90</v>
      </c>
    </row>
    <row r="15" spans="1:5" s="17" customFormat="1" x14ac:dyDescent="0.25">
      <c r="B15" s="17">
        <v>686</v>
      </c>
      <c r="C15" s="17">
        <v>125</v>
      </c>
      <c r="D15" s="17">
        <f t="shared" si="0"/>
        <v>316</v>
      </c>
      <c r="E15" s="17">
        <f t="shared" si="1"/>
        <v>110</v>
      </c>
    </row>
    <row r="16" spans="1:5" x14ac:dyDescent="0.25">
      <c r="B16">
        <v>843</v>
      </c>
      <c r="C16">
        <v>100</v>
      </c>
      <c r="D16" s="17">
        <f t="shared" si="0"/>
        <v>473</v>
      </c>
      <c r="E16" s="17">
        <f t="shared" si="1"/>
        <v>157</v>
      </c>
    </row>
    <row r="17" spans="1:5" s="17" customFormat="1" x14ac:dyDescent="0.25">
      <c r="B17" s="17">
        <v>937</v>
      </c>
      <c r="C17" s="17">
        <v>90</v>
      </c>
      <c r="D17" s="17">
        <f t="shared" si="0"/>
        <v>567</v>
      </c>
      <c r="E17" s="17">
        <f>D17-D15</f>
        <v>251</v>
      </c>
    </row>
    <row r="18" spans="1:5" x14ac:dyDescent="0.25">
      <c r="B18">
        <v>973</v>
      </c>
      <c r="C18">
        <v>80</v>
      </c>
      <c r="D18" s="17">
        <f t="shared" si="0"/>
        <v>603</v>
      </c>
      <c r="E18" s="17">
        <f>D18-D16</f>
        <v>130</v>
      </c>
    </row>
    <row r="19" spans="1:5" s="17" customFormat="1" x14ac:dyDescent="0.25">
      <c r="B19" s="17">
        <v>977</v>
      </c>
      <c r="C19" s="17">
        <v>75</v>
      </c>
      <c r="D19" s="17">
        <f t="shared" si="0"/>
        <v>607</v>
      </c>
      <c r="E19" s="17">
        <f>D19-D16</f>
        <v>134</v>
      </c>
    </row>
    <row r="20" spans="1:5" x14ac:dyDescent="0.25">
      <c r="B20" s="17">
        <v>979</v>
      </c>
      <c r="C20">
        <v>70</v>
      </c>
      <c r="D20" s="17">
        <f t="shared" si="0"/>
        <v>609</v>
      </c>
      <c r="E20" s="17">
        <f>D20-D18</f>
        <v>6</v>
      </c>
    </row>
    <row r="21" spans="1:5" s="17" customFormat="1" x14ac:dyDescent="0.25">
      <c r="B21" s="17">
        <v>984</v>
      </c>
      <c r="C21" s="17">
        <v>60</v>
      </c>
      <c r="D21" s="17">
        <f t="shared" si="0"/>
        <v>614</v>
      </c>
      <c r="E21" s="17">
        <f>D21-D19</f>
        <v>7</v>
      </c>
    </row>
    <row r="22" spans="1:5" x14ac:dyDescent="0.25">
      <c r="B22">
        <v>986</v>
      </c>
      <c r="C22">
        <v>50</v>
      </c>
      <c r="D22" s="17">
        <f t="shared" si="0"/>
        <v>616</v>
      </c>
      <c r="E22" s="17">
        <f>D22-D20</f>
        <v>7</v>
      </c>
    </row>
    <row r="25" spans="1:5" x14ac:dyDescent="0.25">
      <c r="A25" s="2" t="s">
        <v>154</v>
      </c>
    </row>
    <row r="26" spans="1:5" s="17" customFormat="1" x14ac:dyDescent="0.25">
      <c r="A26" s="2"/>
      <c r="B26" s="17">
        <v>249</v>
      </c>
      <c r="C26" s="17" t="s">
        <v>148</v>
      </c>
    </row>
    <row r="27" spans="1:5" x14ac:dyDescent="0.25">
      <c r="B27" s="2" t="s">
        <v>149</v>
      </c>
      <c r="C27" s="2" t="s">
        <v>147</v>
      </c>
      <c r="D27" s="2" t="s">
        <v>150</v>
      </c>
      <c r="E27" s="2" t="s">
        <v>153</v>
      </c>
    </row>
    <row r="28" spans="1:5" x14ac:dyDescent="0.25">
      <c r="B28" s="13">
        <v>260</v>
      </c>
      <c r="C28" s="13">
        <f>C7</f>
        <v>500</v>
      </c>
      <c r="D28" s="17">
        <f>B28-B$26</f>
        <v>11</v>
      </c>
      <c r="E28" s="17"/>
    </row>
    <row r="29" spans="1:5" x14ac:dyDescent="0.25">
      <c r="B29" s="13">
        <v>263</v>
      </c>
      <c r="C29" s="13">
        <f t="shared" ref="C29:C43" si="2">C8</f>
        <v>450</v>
      </c>
      <c r="D29" s="17">
        <f>B29-B$26</f>
        <v>14</v>
      </c>
      <c r="E29" s="17">
        <f>D29-D28</f>
        <v>3</v>
      </c>
    </row>
    <row r="30" spans="1:5" x14ac:dyDescent="0.25">
      <c r="B30" s="13">
        <v>267</v>
      </c>
      <c r="C30" s="13">
        <f t="shared" si="2"/>
        <v>400</v>
      </c>
      <c r="D30" s="17">
        <f t="shared" ref="D30:D43" si="3">B30-B$26</f>
        <v>18</v>
      </c>
      <c r="E30" s="17">
        <f>D30-D29</f>
        <v>4</v>
      </c>
    </row>
    <row r="31" spans="1:5" x14ac:dyDescent="0.25">
      <c r="B31" s="13">
        <v>271</v>
      </c>
      <c r="C31" s="13">
        <f t="shared" si="2"/>
        <v>350</v>
      </c>
      <c r="D31" s="17">
        <f t="shared" si="3"/>
        <v>22</v>
      </c>
      <c r="E31" s="17">
        <f t="shared" ref="E31:E37" si="4">D31-D30</f>
        <v>4</v>
      </c>
    </row>
    <row r="32" spans="1:5" x14ac:dyDescent="0.25">
      <c r="B32" s="17">
        <v>279</v>
      </c>
      <c r="C32" s="13">
        <f t="shared" si="2"/>
        <v>300</v>
      </c>
      <c r="D32" s="17">
        <f t="shared" si="3"/>
        <v>30</v>
      </c>
      <c r="E32" s="17">
        <f t="shared" si="4"/>
        <v>8</v>
      </c>
    </row>
    <row r="33" spans="1:5" x14ac:dyDescent="0.25">
      <c r="B33" s="17">
        <v>299</v>
      </c>
      <c r="C33" s="13">
        <f t="shared" si="2"/>
        <v>250</v>
      </c>
      <c r="D33" s="17">
        <f t="shared" si="3"/>
        <v>50</v>
      </c>
      <c r="E33" s="17">
        <f t="shared" si="4"/>
        <v>20</v>
      </c>
    </row>
    <row r="34" spans="1:5" x14ac:dyDescent="0.25">
      <c r="B34" s="17">
        <v>335</v>
      </c>
      <c r="C34" s="13">
        <f t="shared" si="2"/>
        <v>200</v>
      </c>
      <c r="D34" s="17">
        <f t="shared" si="3"/>
        <v>86</v>
      </c>
      <c r="E34" s="17">
        <f t="shared" si="4"/>
        <v>36</v>
      </c>
    </row>
    <row r="35" spans="1:5" x14ac:dyDescent="0.25">
      <c r="B35" s="17">
        <v>383</v>
      </c>
      <c r="C35" s="13">
        <f t="shared" si="2"/>
        <v>150</v>
      </c>
      <c r="D35" s="17">
        <f t="shared" si="3"/>
        <v>134</v>
      </c>
      <c r="E35" s="17">
        <f t="shared" si="4"/>
        <v>48</v>
      </c>
    </row>
    <row r="36" spans="1:5" x14ac:dyDescent="0.25">
      <c r="B36" s="17">
        <v>440</v>
      </c>
      <c r="C36" s="13">
        <f t="shared" si="2"/>
        <v>125</v>
      </c>
      <c r="D36" s="17">
        <f t="shared" si="3"/>
        <v>191</v>
      </c>
      <c r="E36" s="17">
        <f t="shared" si="4"/>
        <v>57</v>
      </c>
    </row>
    <row r="37" spans="1:5" x14ac:dyDescent="0.25">
      <c r="B37" s="17">
        <v>559</v>
      </c>
      <c r="C37" s="13">
        <f t="shared" si="2"/>
        <v>100</v>
      </c>
      <c r="D37" s="17">
        <f t="shared" si="3"/>
        <v>310</v>
      </c>
      <c r="E37" s="17">
        <f t="shared" si="4"/>
        <v>119</v>
      </c>
    </row>
    <row r="38" spans="1:5" x14ac:dyDescent="0.25">
      <c r="B38" s="17">
        <v>621</v>
      </c>
      <c r="C38" s="13">
        <f t="shared" si="2"/>
        <v>90</v>
      </c>
      <c r="D38" s="17">
        <f t="shared" si="3"/>
        <v>372</v>
      </c>
      <c r="E38" s="17">
        <f>D38-D36</f>
        <v>181</v>
      </c>
    </row>
    <row r="39" spans="1:5" x14ac:dyDescent="0.25">
      <c r="B39" s="17">
        <v>694</v>
      </c>
      <c r="C39" s="13">
        <f t="shared" si="2"/>
        <v>80</v>
      </c>
      <c r="D39" s="17">
        <f t="shared" si="3"/>
        <v>445</v>
      </c>
      <c r="E39" s="17">
        <f>D39-D37</f>
        <v>135</v>
      </c>
    </row>
    <row r="40" spans="1:5" x14ac:dyDescent="0.25">
      <c r="B40" s="17">
        <v>728</v>
      </c>
      <c r="C40" s="13">
        <f t="shared" si="2"/>
        <v>75</v>
      </c>
      <c r="D40" s="17">
        <f t="shared" si="3"/>
        <v>479</v>
      </c>
      <c r="E40" s="17">
        <f>D40-D37</f>
        <v>169</v>
      </c>
    </row>
    <row r="41" spans="1:5" x14ac:dyDescent="0.25">
      <c r="B41" s="17">
        <v>785</v>
      </c>
      <c r="C41" s="13">
        <f t="shared" si="2"/>
        <v>70</v>
      </c>
      <c r="D41" s="17">
        <f t="shared" si="3"/>
        <v>536</v>
      </c>
      <c r="E41" s="17">
        <f>D41-D39</f>
        <v>91</v>
      </c>
    </row>
    <row r="42" spans="1:5" x14ac:dyDescent="0.25">
      <c r="B42" s="17">
        <v>966</v>
      </c>
      <c r="C42" s="13">
        <f t="shared" si="2"/>
        <v>60</v>
      </c>
      <c r="D42" s="17">
        <f t="shared" si="3"/>
        <v>717</v>
      </c>
      <c r="E42" s="17">
        <f>D42-D40</f>
        <v>238</v>
      </c>
    </row>
    <row r="43" spans="1:5" x14ac:dyDescent="0.25">
      <c r="B43" s="17">
        <v>979</v>
      </c>
      <c r="C43" s="13">
        <f t="shared" si="2"/>
        <v>50</v>
      </c>
      <c r="D43" s="17">
        <f t="shared" si="3"/>
        <v>730</v>
      </c>
      <c r="E43" s="17">
        <f>D43-D41</f>
        <v>194</v>
      </c>
    </row>
    <row r="44" spans="1:5" s="17" customFormat="1" x14ac:dyDescent="0.25">
      <c r="C44" s="13"/>
    </row>
    <row r="45" spans="1:5" s="17" customFormat="1" x14ac:dyDescent="0.25">
      <c r="C45" s="13"/>
    </row>
    <row r="46" spans="1:5" s="17" customFormat="1" x14ac:dyDescent="0.25">
      <c r="A46" s="2" t="s">
        <v>156</v>
      </c>
    </row>
    <row r="47" spans="1:5" s="17" customFormat="1" x14ac:dyDescent="0.25">
      <c r="A47" s="2"/>
      <c r="B47" s="17">
        <v>356</v>
      </c>
      <c r="C47" s="17" t="s">
        <v>148</v>
      </c>
    </row>
    <row r="48" spans="1:5" s="17" customFormat="1" x14ac:dyDescent="0.25">
      <c r="B48" s="2" t="s">
        <v>149</v>
      </c>
      <c r="C48" s="2" t="s">
        <v>147</v>
      </c>
      <c r="D48" s="2" t="s">
        <v>150</v>
      </c>
      <c r="E48" s="2" t="s">
        <v>153</v>
      </c>
    </row>
    <row r="49" spans="2:5" s="17" customFormat="1" x14ac:dyDescent="0.25">
      <c r="B49" s="13">
        <v>362</v>
      </c>
      <c r="C49" s="13">
        <f>C28</f>
        <v>500</v>
      </c>
      <c r="D49" s="17">
        <f t="shared" ref="D49:D63" si="5">B49-B$47</f>
        <v>6</v>
      </c>
    </row>
    <row r="50" spans="2:5" s="17" customFormat="1" x14ac:dyDescent="0.25">
      <c r="B50" s="13">
        <v>364</v>
      </c>
      <c r="C50" s="13">
        <f t="shared" ref="C50:C64" si="6">C29</f>
        <v>450</v>
      </c>
      <c r="D50" s="17">
        <f t="shared" si="5"/>
        <v>8</v>
      </c>
      <c r="E50" s="17">
        <f>D50-D49</f>
        <v>2</v>
      </c>
    </row>
    <row r="51" spans="2:5" s="17" customFormat="1" x14ac:dyDescent="0.25">
      <c r="B51" s="13">
        <v>369</v>
      </c>
      <c r="C51" s="13">
        <f t="shared" si="6"/>
        <v>400</v>
      </c>
      <c r="D51" s="17">
        <f t="shared" si="5"/>
        <v>13</v>
      </c>
      <c r="E51" s="17">
        <f>D51-D50</f>
        <v>5</v>
      </c>
    </row>
    <row r="52" spans="2:5" s="17" customFormat="1" x14ac:dyDescent="0.25">
      <c r="B52" s="13">
        <v>374</v>
      </c>
      <c r="C52" s="13">
        <f t="shared" si="6"/>
        <v>350</v>
      </c>
      <c r="D52" s="17">
        <f t="shared" si="5"/>
        <v>18</v>
      </c>
      <c r="E52" s="17">
        <f t="shared" ref="E52:E58" si="7">D52-D51</f>
        <v>5</v>
      </c>
    </row>
    <row r="53" spans="2:5" s="17" customFormat="1" x14ac:dyDescent="0.25">
      <c r="B53" s="17">
        <v>381</v>
      </c>
      <c r="C53" s="13">
        <f t="shared" si="6"/>
        <v>300</v>
      </c>
      <c r="D53" s="17">
        <f t="shared" si="5"/>
        <v>25</v>
      </c>
      <c r="E53" s="17">
        <f t="shared" si="7"/>
        <v>7</v>
      </c>
    </row>
    <row r="54" spans="2:5" s="17" customFormat="1" x14ac:dyDescent="0.25">
      <c r="B54" s="17">
        <v>391</v>
      </c>
      <c r="C54" s="13">
        <f t="shared" si="6"/>
        <v>250</v>
      </c>
      <c r="D54" s="17">
        <f t="shared" si="5"/>
        <v>35</v>
      </c>
      <c r="E54" s="17">
        <f t="shared" si="7"/>
        <v>10</v>
      </c>
    </row>
    <row r="55" spans="2:5" s="17" customFormat="1" x14ac:dyDescent="0.25">
      <c r="B55" s="17">
        <v>410</v>
      </c>
      <c r="C55" s="13">
        <f t="shared" si="6"/>
        <v>200</v>
      </c>
      <c r="D55" s="17">
        <f t="shared" si="5"/>
        <v>54</v>
      </c>
      <c r="E55" s="17">
        <f t="shared" si="7"/>
        <v>19</v>
      </c>
    </row>
    <row r="56" spans="2:5" s="17" customFormat="1" x14ac:dyDescent="0.25">
      <c r="B56" s="17">
        <v>461</v>
      </c>
      <c r="C56" s="13">
        <f t="shared" si="6"/>
        <v>150</v>
      </c>
      <c r="D56" s="17">
        <f t="shared" si="5"/>
        <v>105</v>
      </c>
      <c r="E56" s="17">
        <f t="shared" si="7"/>
        <v>51</v>
      </c>
    </row>
    <row r="57" spans="2:5" s="17" customFormat="1" x14ac:dyDescent="0.25">
      <c r="B57" s="17">
        <v>514</v>
      </c>
      <c r="C57" s="13">
        <f t="shared" si="6"/>
        <v>125</v>
      </c>
      <c r="D57" s="17">
        <f t="shared" si="5"/>
        <v>158</v>
      </c>
      <c r="E57" s="17">
        <f t="shared" si="7"/>
        <v>53</v>
      </c>
    </row>
    <row r="58" spans="2:5" s="17" customFormat="1" x14ac:dyDescent="0.25">
      <c r="B58" s="17">
        <v>614</v>
      </c>
      <c r="C58" s="13">
        <f t="shared" si="6"/>
        <v>100</v>
      </c>
      <c r="D58" s="17">
        <f t="shared" si="5"/>
        <v>258</v>
      </c>
      <c r="E58" s="17">
        <f t="shared" si="7"/>
        <v>100</v>
      </c>
    </row>
    <row r="59" spans="2:5" s="17" customFormat="1" x14ac:dyDescent="0.25">
      <c r="B59" s="17">
        <v>680</v>
      </c>
      <c r="C59" s="13">
        <f t="shared" si="6"/>
        <v>90</v>
      </c>
      <c r="D59" s="17">
        <f t="shared" si="5"/>
        <v>324</v>
      </c>
      <c r="E59" s="17">
        <f>D59-D57</f>
        <v>166</v>
      </c>
    </row>
    <row r="60" spans="2:5" s="17" customFormat="1" x14ac:dyDescent="0.25">
      <c r="B60" s="17">
        <v>781</v>
      </c>
      <c r="C60" s="13">
        <f t="shared" si="6"/>
        <v>80</v>
      </c>
      <c r="D60" s="17">
        <f t="shared" si="5"/>
        <v>425</v>
      </c>
      <c r="E60" s="17">
        <f>D60-D58</f>
        <v>167</v>
      </c>
    </row>
    <row r="61" spans="2:5" s="17" customFormat="1" x14ac:dyDescent="0.25">
      <c r="B61" s="17">
        <v>849</v>
      </c>
      <c r="C61" s="13">
        <f t="shared" si="6"/>
        <v>75</v>
      </c>
      <c r="D61" s="17">
        <f t="shared" si="5"/>
        <v>493</v>
      </c>
      <c r="E61" s="17">
        <f>D61-D58</f>
        <v>235</v>
      </c>
    </row>
    <row r="62" spans="2:5" s="17" customFormat="1" x14ac:dyDescent="0.25">
      <c r="B62" s="17">
        <v>900</v>
      </c>
      <c r="C62" s="13">
        <f t="shared" si="6"/>
        <v>70</v>
      </c>
      <c r="D62" s="17">
        <f t="shared" si="5"/>
        <v>544</v>
      </c>
      <c r="E62" s="17">
        <f>D62-D60</f>
        <v>119</v>
      </c>
    </row>
    <row r="63" spans="2:5" s="17" customFormat="1" x14ac:dyDescent="0.25">
      <c r="B63" s="17">
        <v>968</v>
      </c>
      <c r="C63" s="13">
        <f t="shared" si="6"/>
        <v>60</v>
      </c>
      <c r="D63" s="17">
        <f t="shared" si="5"/>
        <v>612</v>
      </c>
      <c r="E63" s="17">
        <f>D63-D61</f>
        <v>119</v>
      </c>
    </row>
    <row r="64" spans="2:5" s="17" customFormat="1" x14ac:dyDescent="0.25">
      <c r="B64" s="17">
        <v>979</v>
      </c>
      <c r="C64" s="13">
        <f t="shared" si="6"/>
        <v>50</v>
      </c>
      <c r="D64" s="17">
        <f>B64-B$47</f>
        <v>623</v>
      </c>
      <c r="E64" s="17">
        <f>D64-D62</f>
        <v>79</v>
      </c>
    </row>
    <row r="66" spans="1:5" s="17" customFormat="1" x14ac:dyDescent="0.25"/>
    <row r="67" spans="1:5" s="17" customFormat="1" x14ac:dyDescent="0.25">
      <c r="A67" s="2" t="s">
        <v>159</v>
      </c>
    </row>
    <row r="68" spans="1:5" s="17" customFormat="1" x14ac:dyDescent="0.25">
      <c r="A68" s="2"/>
      <c r="B68" s="17">
        <v>201</v>
      </c>
      <c r="C68" s="17" t="s">
        <v>148</v>
      </c>
    </row>
    <row r="69" spans="1:5" s="17" customFormat="1" x14ac:dyDescent="0.25">
      <c r="B69" s="2" t="s">
        <v>149</v>
      </c>
      <c r="C69" s="2" t="s">
        <v>147</v>
      </c>
      <c r="D69" s="2" t="s">
        <v>150</v>
      </c>
      <c r="E69" s="2" t="s">
        <v>153</v>
      </c>
    </row>
    <row r="70" spans="1:5" s="17" customFormat="1" x14ac:dyDescent="0.25">
      <c r="B70" s="13">
        <v>207</v>
      </c>
      <c r="C70" s="13">
        <f>C49</f>
        <v>500</v>
      </c>
      <c r="D70" s="17">
        <f>B70-B$68</f>
        <v>6</v>
      </c>
    </row>
    <row r="71" spans="1:5" s="17" customFormat="1" ht="13.9" customHeight="1" x14ac:dyDescent="0.25">
      <c r="B71" s="13">
        <v>209</v>
      </c>
      <c r="C71" s="13">
        <f t="shared" ref="C71:C85" si="8">C50</f>
        <v>450</v>
      </c>
      <c r="D71" s="17">
        <f t="shared" ref="D71:D85" si="9">B71-B$68</f>
        <v>8</v>
      </c>
      <c r="E71" s="17">
        <f>D71-D70</f>
        <v>2</v>
      </c>
    </row>
    <row r="72" spans="1:5" s="17" customFormat="1" x14ac:dyDescent="0.25">
      <c r="B72" s="13">
        <v>211</v>
      </c>
      <c r="C72" s="13">
        <f t="shared" si="8"/>
        <v>400</v>
      </c>
      <c r="D72" s="17">
        <f t="shared" si="9"/>
        <v>10</v>
      </c>
      <c r="E72" s="17">
        <f>D72-D71</f>
        <v>2</v>
      </c>
    </row>
    <row r="73" spans="1:5" s="17" customFormat="1" x14ac:dyDescent="0.25">
      <c r="B73" s="13">
        <v>214</v>
      </c>
      <c r="C73" s="13">
        <f t="shared" si="8"/>
        <v>350</v>
      </c>
      <c r="D73" s="17">
        <f t="shared" si="9"/>
        <v>13</v>
      </c>
      <c r="E73" s="17">
        <f t="shared" ref="E73:E79" si="10">D73-D72</f>
        <v>3</v>
      </c>
    </row>
    <row r="74" spans="1:5" s="17" customFormat="1" x14ac:dyDescent="0.25">
      <c r="B74" s="17">
        <v>220</v>
      </c>
      <c r="C74" s="13">
        <f t="shared" si="8"/>
        <v>300</v>
      </c>
      <c r="D74" s="17">
        <f t="shared" si="9"/>
        <v>19</v>
      </c>
      <c r="E74" s="17">
        <f t="shared" si="10"/>
        <v>6</v>
      </c>
    </row>
    <row r="75" spans="1:5" s="17" customFormat="1" x14ac:dyDescent="0.25">
      <c r="B75" s="17">
        <v>230</v>
      </c>
      <c r="C75" s="13">
        <f t="shared" si="8"/>
        <v>250</v>
      </c>
      <c r="D75" s="17">
        <f t="shared" si="9"/>
        <v>29</v>
      </c>
      <c r="E75" s="17">
        <f t="shared" si="10"/>
        <v>10</v>
      </c>
    </row>
    <row r="76" spans="1:5" s="17" customFormat="1" x14ac:dyDescent="0.25">
      <c r="B76" s="17">
        <v>251</v>
      </c>
      <c r="C76" s="13">
        <f t="shared" si="8"/>
        <v>200</v>
      </c>
      <c r="D76" s="17">
        <f t="shared" si="9"/>
        <v>50</v>
      </c>
      <c r="E76" s="17">
        <f t="shared" si="10"/>
        <v>21</v>
      </c>
    </row>
    <row r="77" spans="1:5" s="17" customFormat="1" x14ac:dyDescent="0.25">
      <c r="B77" s="17">
        <v>303</v>
      </c>
      <c r="C77" s="13">
        <f t="shared" si="8"/>
        <v>150</v>
      </c>
      <c r="D77" s="17">
        <f t="shared" si="9"/>
        <v>102</v>
      </c>
      <c r="E77" s="17">
        <f t="shared" si="10"/>
        <v>52</v>
      </c>
    </row>
    <row r="78" spans="1:5" s="17" customFormat="1" x14ac:dyDescent="0.25">
      <c r="B78" s="17">
        <v>388</v>
      </c>
      <c r="C78" s="13">
        <f t="shared" si="8"/>
        <v>125</v>
      </c>
      <c r="D78" s="17">
        <f t="shared" si="9"/>
        <v>187</v>
      </c>
      <c r="E78" s="17">
        <f t="shared" si="10"/>
        <v>85</v>
      </c>
    </row>
    <row r="79" spans="1:5" s="17" customFormat="1" x14ac:dyDescent="0.25">
      <c r="B79" s="17">
        <v>490</v>
      </c>
      <c r="C79" s="13">
        <f t="shared" si="8"/>
        <v>100</v>
      </c>
      <c r="D79" s="17">
        <f t="shared" si="9"/>
        <v>289</v>
      </c>
      <c r="E79" s="17">
        <f t="shared" si="10"/>
        <v>102</v>
      </c>
    </row>
    <row r="80" spans="1:5" s="17" customFormat="1" x14ac:dyDescent="0.25">
      <c r="B80" s="17">
        <v>571</v>
      </c>
      <c r="C80" s="13">
        <f t="shared" si="8"/>
        <v>90</v>
      </c>
      <c r="D80" s="17">
        <f t="shared" si="9"/>
        <v>370</v>
      </c>
      <c r="E80" s="17">
        <f>D80-D78</f>
        <v>183</v>
      </c>
    </row>
    <row r="81" spans="1:8" s="17" customFormat="1" x14ac:dyDescent="0.25">
      <c r="B81" s="17">
        <v>672</v>
      </c>
      <c r="C81" s="13">
        <f t="shared" si="8"/>
        <v>80</v>
      </c>
      <c r="D81" s="17">
        <f t="shared" si="9"/>
        <v>471</v>
      </c>
      <c r="E81" s="17">
        <f>D81-D79</f>
        <v>182</v>
      </c>
    </row>
    <row r="82" spans="1:8" s="17" customFormat="1" x14ac:dyDescent="0.25">
      <c r="B82" s="17">
        <v>731</v>
      </c>
      <c r="C82" s="13">
        <f t="shared" si="8"/>
        <v>75</v>
      </c>
      <c r="D82" s="17">
        <f t="shared" si="9"/>
        <v>530</v>
      </c>
      <c r="E82" s="17">
        <f>D82-D79</f>
        <v>241</v>
      </c>
    </row>
    <row r="83" spans="1:8" s="17" customFormat="1" x14ac:dyDescent="0.25">
      <c r="B83" s="17">
        <v>823</v>
      </c>
      <c r="C83" s="13">
        <f t="shared" si="8"/>
        <v>70</v>
      </c>
      <c r="D83" s="17">
        <f t="shared" si="9"/>
        <v>622</v>
      </c>
      <c r="E83" s="17">
        <f>D83-D81</f>
        <v>151</v>
      </c>
    </row>
    <row r="84" spans="1:8" x14ac:dyDescent="0.25">
      <c r="A84" s="17"/>
      <c r="B84" s="17">
        <v>967</v>
      </c>
      <c r="C84" s="13">
        <f t="shared" si="8"/>
        <v>60</v>
      </c>
      <c r="D84" s="17">
        <f t="shared" si="9"/>
        <v>766</v>
      </c>
      <c r="E84" s="17">
        <f>D84-D82</f>
        <v>236</v>
      </c>
    </row>
    <row r="85" spans="1:8" x14ac:dyDescent="0.25">
      <c r="A85" s="17"/>
      <c r="B85" s="17">
        <v>981</v>
      </c>
      <c r="C85" s="13">
        <f t="shared" si="8"/>
        <v>50</v>
      </c>
      <c r="D85" s="17">
        <f t="shared" si="9"/>
        <v>780</v>
      </c>
      <c r="E85" s="17">
        <f>D85-D83</f>
        <v>158</v>
      </c>
    </row>
    <row r="88" spans="1:8" x14ac:dyDescent="0.25">
      <c r="C88" s="2" t="s">
        <v>147</v>
      </c>
      <c r="D88" s="2" t="s">
        <v>158</v>
      </c>
      <c r="E88" s="2" t="s">
        <v>157</v>
      </c>
      <c r="F88" s="2" t="s">
        <v>155</v>
      </c>
      <c r="G88" s="2" t="s">
        <v>151</v>
      </c>
      <c r="H88" s="2" t="s">
        <v>160</v>
      </c>
    </row>
    <row r="89" spans="1:8" x14ac:dyDescent="0.25">
      <c r="C89" s="13">
        <f>C28</f>
        <v>500</v>
      </c>
      <c r="D89" s="13">
        <f>D70</f>
        <v>6</v>
      </c>
      <c r="E89" s="13">
        <f>D49</f>
        <v>6</v>
      </c>
      <c r="F89">
        <f t="shared" ref="F89:F104" si="11">D28</f>
        <v>11</v>
      </c>
      <c r="G89">
        <f>D7</f>
        <v>19</v>
      </c>
      <c r="H89">
        <f>SUM(D89:G89)/4</f>
        <v>10.5</v>
      </c>
    </row>
    <row r="90" spans="1:8" x14ac:dyDescent="0.25">
      <c r="C90" s="13">
        <f t="shared" ref="C90:C104" si="12">C29</f>
        <v>450</v>
      </c>
      <c r="D90" s="13">
        <f t="shared" ref="D90:D104" si="13">D71</f>
        <v>8</v>
      </c>
      <c r="E90" s="13">
        <f t="shared" ref="E90:E104" si="14">D50</f>
        <v>8</v>
      </c>
      <c r="F90" s="17">
        <f t="shared" si="11"/>
        <v>14</v>
      </c>
      <c r="G90" s="17">
        <f t="shared" ref="G90:G104" si="15">D8</f>
        <v>22</v>
      </c>
      <c r="H90" s="17">
        <f t="shared" ref="H90:H104" si="16">SUM(D90:G90)/4</f>
        <v>13</v>
      </c>
    </row>
    <row r="91" spans="1:8" x14ac:dyDescent="0.25">
      <c r="C91" s="13">
        <f t="shared" si="12"/>
        <v>400</v>
      </c>
      <c r="D91" s="13">
        <f t="shared" si="13"/>
        <v>10</v>
      </c>
      <c r="E91" s="13">
        <f t="shared" si="14"/>
        <v>13</v>
      </c>
      <c r="F91" s="17">
        <f t="shared" si="11"/>
        <v>18</v>
      </c>
      <c r="G91" s="17">
        <f t="shared" si="15"/>
        <v>28</v>
      </c>
      <c r="H91" s="17">
        <f t="shared" si="16"/>
        <v>17.25</v>
      </c>
    </row>
    <row r="92" spans="1:8" x14ac:dyDescent="0.25">
      <c r="C92" s="13">
        <f t="shared" si="12"/>
        <v>350</v>
      </c>
      <c r="D92" s="13">
        <f t="shared" si="13"/>
        <v>13</v>
      </c>
      <c r="E92" s="13">
        <f t="shared" si="14"/>
        <v>18</v>
      </c>
      <c r="F92" s="17">
        <f t="shared" si="11"/>
        <v>22</v>
      </c>
      <c r="G92" s="17">
        <f t="shared" si="15"/>
        <v>36</v>
      </c>
      <c r="H92" s="17">
        <f t="shared" si="16"/>
        <v>22.25</v>
      </c>
    </row>
    <row r="93" spans="1:8" x14ac:dyDescent="0.25">
      <c r="C93" s="13">
        <f t="shared" si="12"/>
        <v>300</v>
      </c>
      <c r="D93" s="13">
        <f t="shared" si="13"/>
        <v>19</v>
      </c>
      <c r="E93" s="13">
        <f t="shared" si="14"/>
        <v>25</v>
      </c>
      <c r="F93" s="17">
        <f t="shared" si="11"/>
        <v>30</v>
      </c>
      <c r="G93" s="17">
        <f t="shared" si="15"/>
        <v>43</v>
      </c>
      <c r="H93" s="17">
        <f t="shared" si="16"/>
        <v>29.25</v>
      </c>
    </row>
    <row r="94" spans="1:8" x14ac:dyDescent="0.25">
      <c r="C94" s="13">
        <f t="shared" si="12"/>
        <v>250</v>
      </c>
      <c r="D94" s="13">
        <f t="shared" si="13"/>
        <v>29</v>
      </c>
      <c r="E94" s="13">
        <f t="shared" si="14"/>
        <v>35</v>
      </c>
      <c r="F94" s="17">
        <f t="shared" si="11"/>
        <v>50</v>
      </c>
      <c r="G94" s="17">
        <f t="shared" si="15"/>
        <v>69</v>
      </c>
      <c r="H94" s="17">
        <f t="shared" si="16"/>
        <v>45.75</v>
      </c>
    </row>
    <row r="95" spans="1:8" x14ac:dyDescent="0.25">
      <c r="C95" s="13">
        <f t="shared" si="12"/>
        <v>200</v>
      </c>
      <c r="D95" s="13">
        <f t="shared" si="13"/>
        <v>50</v>
      </c>
      <c r="E95" s="13">
        <f t="shared" si="14"/>
        <v>54</v>
      </c>
      <c r="F95" s="17">
        <f t="shared" si="11"/>
        <v>86</v>
      </c>
      <c r="G95" s="17">
        <f t="shared" si="15"/>
        <v>116</v>
      </c>
      <c r="H95" s="17">
        <f t="shared" si="16"/>
        <v>76.5</v>
      </c>
    </row>
    <row r="96" spans="1:8" x14ac:dyDescent="0.25">
      <c r="C96" s="13">
        <f t="shared" si="12"/>
        <v>150</v>
      </c>
      <c r="D96" s="13">
        <f t="shared" si="13"/>
        <v>102</v>
      </c>
      <c r="E96" s="13">
        <f t="shared" si="14"/>
        <v>105</v>
      </c>
      <c r="F96" s="17">
        <f t="shared" si="11"/>
        <v>134</v>
      </c>
      <c r="G96" s="17">
        <f t="shared" si="15"/>
        <v>206</v>
      </c>
      <c r="H96" s="17">
        <f t="shared" si="16"/>
        <v>136.75</v>
      </c>
    </row>
    <row r="97" spans="1:8" x14ac:dyDescent="0.25">
      <c r="C97" s="13">
        <f t="shared" si="12"/>
        <v>125</v>
      </c>
      <c r="D97" s="13">
        <f t="shared" si="13"/>
        <v>187</v>
      </c>
      <c r="E97" s="13">
        <f t="shared" si="14"/>
        <v>158</v>
      </c>
      <c r="F97" s="17">
        <f t="shared" si="11"/>
        <v>191</v>
      </c>
      <c r="G97" s="17">
        <f t="shared" si="15"/>
        <v>316</v>
      </c>
      <c r="H97" s="17">
        <f t="shared" si="16"/>
        <v>213</v>
      </c>
    </row>
    <row r="98" spans="1:8" x14ac:dyDescent="0.25">
      <c r="C98" s="13">
        <f t="shared" si="12"/>
        <v>100</v>
      </c>
      <c r="D98" s="13">
        <f t="shared" si="13"/>
        <v>289</v>
      </c>
      <c r="E98" s="13">
        <f t="shared" si="14"/>
        <v>258</v>
      </c>
      <c r="F98" s="17">
        <f t="shared" si="11"/>
        <v>310</v>
      </c>
      <c r="G98" s="17">
        <f t="shared" si="15"/>
        <v>473</v>
      </c>
      <c r="H98" s="17">
        <f t="shared" si="16"/>
        <v>332.5</v>
      </c>
    </row>
    <row r="99" spans="1:8" x14ac:dyDescent="0.25">
      <c r="C99" s="13">
        <f t="shared" si="12"/>
        <v>90</v>
      </c>
      <c r="D99" s="13">
        <f t="shared" si="13"/>
        <v>370</v>
      </c>
      <c r="E99" s="13">
        <f t="shared" si="14"/>
        <v>324</v>
      </c>
      <c r="F99" s="17">
        <f t="shared" si="11"/>
        <v>372</v>
      </c>
      <c r="G99" s="17">
        <f t="shared" si="15"/>
        <v>567</v>
      </c>
      <c r="H99" s="17">
        <f t="shared" si="16"/>
        <v>408.25</v>
      </c>
    </row>
    <row r="100" spans="1:8" x14ac:dyDescent="0.25">
      <c r="C100" s="13">
        <f t="shared" si="12"/>
        <v>80</v>
      </c>
      <c r="D100" s="13">
        <f t="shared" si="13"/>
        <v>471</v>
      </c>
      <c r="E100" s="13">
        <f t="shared" si="14"/>
        <v>425</v>
      </c>
      <c r="F100" s="17">
        <f t="shared" si="11"/>
        <v>445</v>
      </c>
      <c r="G100" s="17">
        <f t="shared" si="15"/>
        <v>603</v>
      </c>
      <c r="H100" s="17">
        <f t="shared" si="16"/>
        <v>486</v>
      </c>
    </row>
    <row r="101" spans="1:8" x14ac:dyDescent="0.25">
      <c r="C101" s="13">
        <f t="shared" si="12"/>
        <v>75</v>
      </c>
      <c r="D101" s="13">
        <f t="shared" si="13"/>
        <v>530</v>
      </c>
      <c r="E101" s="13">
        <f t="shared" si="14"/>
        <v>493</v>
      </c>
      <c r="F101" s="17">
        <f t="shared" si="11"/>
        <v>479</v>
      </c>
      <c r="G101" s="17">
        <f t="shared" si="15"/>
        <v>607</v>
      </c>
      <c r="H101" s="17">
        <f t="shared" si="16"/>
        <v>527.25</v>
      </c>
    </row>
    <row r="102" spans="1:8" x14ac:dyDescent="0.25">
      <c r="C102" s="13">
        <f t="shared" si="12"/>
        <v>70</v>
      </c>
      <c r="D102" s="13">
        <f t="shared" si="13"/>
        <v>622</v>
      </c>
      <c r="E102" s="13">
        <f t="shared" si="14"/>
        <v>544</v>
      </c>
      <c r="F102" s="17">
        <f t="shared" si="11"/>
        <v>536</v>
      </c>
      <c r="G102" s="17">
        <f t="shared" si="15"/>
        <v>609</v>
      </c>
      <c r="H102" s="17">
        <f t="shared" si="16"/>
        <v>577.75</v>
      </c>
    </row>
    <row r="103" spans="1:8" x14ac:dyDescent="0.25">
      <c r="C103" s="13">
        <f t="shared" si="12"/>
        <v>60</v>
      </c>
      <c r="D103" s="13">
        <f t="shared" si="13"/>
        <v>766</v>
      </c>
      <c r="E103" s="13">
        <f t="shared" si="14"/>
        <v>612</v>
      </c>
      <c r="F103" s="17">
        <f t="shared" si="11"/>
        <v>717</v>
      </c>
      <c r="G103" s="17">
        <f t="shared" si="15"/>
        <v>614</v>
      </c>
      <c r="H103" s="17">
        <f t="shared" si="16"/>
        <v>677.25</v>
      </c>
    </row>
    <row r="104" spans="1:8" x14ac:dyDescent="0.25">
      <c r="C104" s="13">
        <f t="shared" si="12"/>
        <v>50</v>
      </c>
      <c r="D104" s="13">
        <f t="shared" si="13"/>
        <v>780</v>
      </c>
      <c r="E104" s="13">
        <f t="shared" si="14"/>
        <v>623</v>
      </c>
      <c r="F104" s="17">
        <f t="shared" si="11"/>
        <v>730</v>
      </c>
      <c r="G104" s="17">
        <f t="shared" si="15"/>
        <v>616</v>
      </c>
      <c r="H104" s="17">
        <f t="shared" si="16"/>
        <v>687.25</v>
      </c>
    </row>
    <row r="106" spans="1:8" x14ac:dyDescent="0.25">
      <c r="A106" s="2" t="s">
        <v>161</v>
      </c>
    </row>
    <row r="107" spans="1:8" x14ac:dyDescent="0.25">
      <c r="C107" s="2" t="s">
        <v>147</v>
      </c>
      <c r="D107" s="2" t="s">
        <v>146</v>
      </c>
    </row>
    <row r="108" spans="1:8" x14ac:dyDescent="0.25">
      <c r="C108">
        <v>600</v>
      </c>
      <c r="D108">
        <v>0</v>
      </c>
      <c r="E108" s="17"/>
      <c r="F108" s="17"/>
    </row>
    <row r="109" spans="1:8" x14ac:dyDescent="0.25">
      <c r="C109">
        <v>500</v>
      </c>
      <c r="D109">
        <v>10</v>
      </c>
      <c r="E109" s="17"/>
      <c r="F109" s="17"/>
      <c r="G109" s="17"/>
    </row>
    <row r="110" spans="1:8" x14ac:dyDescent="0.25">
      <c r="C110">
        <v>400</v>
      </c>
      <c r="D110">
        <v>17</v>
      </c>
      <c r="E110" s="17"/>
      <c r="F110" s="17"/>
      <c r="G110" s="17"/>
      <c r="H110" s="17"/>
    </row>
    <row r="111" spans="1:8" x14ac:dyDescent="0.25">
      <c r="C111">
        <v>300</v>
      </c>
      <c r="D111">
        <v>29</v>
      </c>
      <c r="E111" s="17"/>
      <c r="F111" s="17"/>
      <c r="G111" s="17"/>
      <c r="H111" s="17"/>
    </row>
    <row r="112" spans="1:8" x14ac:dyDescent="0.25">
      <c r="C112">
        <v>200</v>
      </c>
      <c r="D112">
        <v>76</v>
      </c>
      <c r="E112" s="17"/>
      <c r="F112" s="17"/>
      <c r="G112" s="17"/>
      <c r="H112" s="17"/>
    </row>
    <row r="113" spans="3:8" x14ac:dyDescent="0.25">
      <c r="C113">
        <v>150</v>
      </c>
      <c r="D113">
        <v>137</v>
      </c>
      <c r="E113" s="17"/>
      <c r="F113" s="17"/>
      <c r="G113" s="17"/>
      <c r="H113" s="17"/>
    </row>
    <row r="114" spans="3:8" x14ac:dyDescent="0.25">
      <c r="C114">
        <v>100</v>
      </c>
      <c r="D114">
        <v>332</v>
      </c>
      <c r="E114" s="17"/>
      <c r="F114" s="17"/>
      <c r="G114" s="17"/>
      <c r="H114" s="17"/>
    </row>
    <row r="115" spans="3:8" x14ac:dyDescent="0.25">
      <c r="C115">
        <v>60</v>
      </c>
      <c r="D115">
        <v>677</v>
      </c>
      <c r="E115" s="17"/>
      <c r="F115" s="17"/>
      <c r="G115" s="17"/>
      <c r="H115" s="17"/>
    </row>
    <row r="116" spans="3:8" x14ac:dyDescent="0.25">
      <c r="C116">
        <v>50</v>
      </c>
      <c r="D116">
        <v>690</v>
      </c>
      <c r="E116" s="17"/>
      <c r="F116" s="17"/>
      <c r="G116" s="17"/>
      <c r="H116" s="1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Connections</vt:lpstr>
      <vt:lpstr>IR Sensor Calibration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Wortham</dc:creator>
  <cp:lastModifiedBy>Rob Wortham</cp:lastModifiedBy>
  <dcterms:created xsi:type="dcterms:W3CDTF">2013-09-05T14:11:10Z</dcterms:created>
  <dcterms:modified xsi:type="dcterms:W3CDTF">2016-05-17T16:51:37Z</dcterms:modified>
</cp:coreProperties>
</file>