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195" windowHeight="9285"/>
  </bookViews>
  <sheets>
    <sheet name="Action Based" sheetId="2" r:id="rId1"/>
    <sheet name="Time Based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9" i="1"/>
  <c r="A30" i="1"/>
  <c r="A28" i="1"/>
  <c r="I24" i="1"/>
  <c r="D10" i="1"/>
  <c r="E10" i="1" s="1"/>
  <c r="I10" i="1"/>
  <c r="J24" i="1"/>
  <c r="J25" i="1"/>
  <c r="J26" i="1"/>
  <c r="J23" i="1"/>
  <c r="I23" i="1"/>
  <c r="L22" i="1"/>
  <c r="K24" i="1"/>
  <c r="K25" i="1"/>
  <c r="K26" i="1"/>
  <c r="K27" i="1"/>
  <c r="K28" i="1"/>
  <c r="K29" i="1"/>
  <c r="K30" i="1"/>
  <c r="K23" i="1"/>
  <c r="G27" i="1"/>
  <c r="G28" i="1" s="1"/>
  <c r="G29" i="1" s="1"/>
  <c r="G30" i="1" s="1"/>
  <c r="F26" i="1"/>
  <c r="F27" i="1"/>
  <c r="H12" i="1"/>
  <c r="E24" i="1"/>
  <c r="E25" i="1" s="1"/>
  <c r="D23" i="1"/>
  <c r="D14" i="1"/>
  <c r="C13" i="1"/>
  <c r="D13" i="1" s="1"/>
  <c r="C12" i="1"/>
  <c r="D12" i="1" s="1"/>
  <c r="I9" i="1"/>
  <c r="D9" i="1"/>
  <c r="H9" i="1" s="1"/>
  <c r="J9" i="1" s="1"/>
  <c r="C17" i="1"/>
  <c r="E9" i="1"/>
  <c r="K32" i="1" l="1"/>
  <c r="H10" i="1"/>
  <c r="J10" i="1" s="1"/>
  <c r="E26" i="1"/>
  <c r="J29" i="1"/>
  <c r="L23" i="1"/>
  <c r="L24" i="1" s="1"/>
  <c r="I25" i="1" l="1"/>
  <c r="L25" i="1" s="1"/>
  <c r="J32" i="1"/>
  <c r="E27" i="1"/>
  <c r="I26" i="1" l="1"/>
  <c r="L26" i="1" s="1"/>
  <c r="E28" i="1"/>
  <c r="I27" i="1" l="1"/>
  <c r="L27" i="1" s="1"/>
  <c r="E29" i="1"/>
  <c r="I28" i="1" l="1"/>
  <c r="L28" i="1" s="1"/>
  <c r="L29" i="1" s="1"/>
  <c r="E30" i="1"/>
  <c r="I30" i="1" s="1"/>
  <c r="I29" i="1"/>
  <c r="I32" i="1" s="1"/>
  <c r="L32" i="1" s="1"/>
  <c r="L30" i="1" l="1"/>
</calcChain>
</file>

<file path=xl/sharedStrings.xml><?xml version="1.0" encoding="utf-8"?>
<sst xmlns="http://schemas.openxmlformats.org/spreadsheetml/2006/main" count="52" uniqueCount="48">
  <si>
    <t>Base Rate</t>
  </si>
  <si>
    <t>Start</t>
  </si>
  <si>
    <t>Duration</t>
  </si>
  <si>
    <t>Gather 1</t>
  </si>
  <si>
    <t>Gather 2</t>
  </si>
  <si>
    <t xml:space="preserve">Update Time </t>
  </si>
  <si>
    <t>End</t>
  </si>
  <si>
    <t>Remaining</t>
  </si>
  <si>
    <t>Start Time</t>
  </si>
  <si>
    <t>End Time</t>
  </si>
  <si>
    <t>Start Exp</t>
  </si>
  <si>
    <t>In unit Info</t>
  </si>
  <si>
    <t>Resource ID</t>
  </si>
  <si>
    <t>Start %</t>
  </si>
  <si>
    <t>Regen Rate</t>
  </si>
  <si>
    <t>Events</t>
  </si>
  <si>
    <t>Time</t>
  </si>
  <si>
    <t>Action</t>
  </si>
  <si>
    <t>G1 Start</t>
  </si>
  <si>
    <t>End Exp</t>
  </si>
  <si>
    <t>Start Lvl</t>
  </si>
  <si>
    <t>End Lvl</t>
  </si>
  <si>
    <t>G1 Level Change</t>
  </si>
  <si>
    <t>G2 Level Change</t>
  </si>
  <si>
    <t>G1 New Level</t>
  </si>
  <si>
    <t>G2 Start</t>
  </si>
  <si>
    <t>G2 New Level</t>
  </si>
  <si>
    <t>G1 Rate</t>
  </si>
  <si>
    <t>G2 Rate</t>
  </si>
  <si>
    <t>G1 End</t>
  </si>
  <si>
    <t>G2 End</t>
  </si>
  <si>
    <t>G1 Health</t>
  </si>
  <si>
    <t>G1 Heal</t>
  </si>
  <si>
    <t>G2 Health</t>
  </si>
  <si>
    <t>G1</t>
  </si>
  <si>
    <t>G2</t>
  </si>
  <si>
    <t>Regen</t>
  </si>
  <si>
    <t>RSC</t>
  </si>
  <si>
    <t>Max Store</t>
  </si>
  <si>
    <t>Current Store</t>
  </si>
  <si>
    <t>Last Update</t>
  </si>
  <si>
    <t>1) Load the base data for the relavant area</t>
  </si>
  <si>
    <t>2) Load recent events that have affected the area</t>
  </si>
  <si>
    <t>Base Proudction</t>
  </si>
  <si>
    <t xml:space="preserve">Prior </t>
  </si>
  <si>
    <t>Total up the resources available for the relavant area</t>
  </si>
  <si>
    <t>Calc effect based on time and strength of event</t>
  </si>
  <si>
    <t>Doing this work will use up unit's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</si>
</sst>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B7" sqref="B7"/>
    </sheetView>
  </sheetViews>
  <sheetFormatPr defaultRowHeight="15" x14ac:dyDescent="0.25"/>
  <cols>
    <col min="2" max="2" width="51" bestFit="1" customWidth="1"/>
    <col min="4" max="4" width="15.42578125" bestFit="1" customWidth="1"/>
  </cols>
  <sheetData>
    <row r="2" spans="2:5" x14ac:dyDescent="0.25">
      <c r="B2" t="s">
        <v>41</v>
      </c>
      <c r="D2" t="s">
        <v>43</v>
      </c>
      <c r="E2">
        <v>100</v>
      </c>
    </row>
    <row r="3" spans="2:5" x14ac:dyDescent="0.25">
      <c r="B3" t="s">
        <v>42</v>
      </c>
      <c r="D3" t="s">
        <v>44</v>
      </c>
    </row>
    <row r="4" spans="2:5" x14ac:dyDescent="0.25">
      <c r="B4" t="s">
        <v>46</v>
      </c>
    </row>
    <row r="5" spans="2:5" x14ac:dyDescent="0.25">
      <c r="B5" t="s">
        <v>45</v>
      </c>
    </row>
    <row r="7" spans="2:5" x14ac:dyDescent="0.25">
      <c r="B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N32" sqref="N32"/>
    </sheetView>
  </sheetViews>
  <sheetFormatPr defaultRowHeight="15" x14ac:dyDescent="0.25"/>
  <cols>
    <col min="2" max="2" width="15.5703125" bestFit="1" customWidth="1"/>
    <col min="3" max="3" width="13.140625" style="1" bestFit="1" customWidth="1"/>
    <col min="7" max="7" width="11.42578125" bestFit="1" customWidth="1"/>
  </cols>
  <sheetData>
    <row r="2" spans="2:10" x14ac:dyDescent="0.25">
      <c r="G2" s="2" t="s">
        <v>11</v>
      </c>
    </row>
    <row r="3" spans="2:10" x14ac:dyDescent="0.25">
      <c r="B3" t="s">
        <v>38</v>
      </c>
      <c r="C3" s="1">
        <v>100000</v>
      </c>
      <c r="G3" t="s">
        <v>12</v>
      </c>
    </row>
    <row r="4" spans="2:10" x14ac:dyDescent="0.25">
      <c r="B4" t="s">
        <v>39</v>
      </c>
      <c r="C4" s="1">
        <v>1000</v>
      </c>
      <c r="G4" t="s">
        <v>8</v>
      </c>
    </row>
    <row r="5" spans="2:10" x14ac:dyDescent="0.25">
      <c r="B5" t="s">
        <v>0</v>
      </c>
      <c r="C5" s="1">
        <v>10</v>
      </c>
      <c r="G5" t="s">
        <v>9</v>
      </c>
    </row>
    <row r="6" spans="2:10" x14ac:dyDescent="0.25">
      <c r="B6" t="s">
        <v>14</v>
      </c>
      <c r="C6" s="1">
        <v>5</v>
      </c>
      <c r="G6" t="s">
        <v>10</v>
      </c>
    </row>
    <row r="8" spans="2:10" x14ac:dyDescent="0.25">
      <c r="C8" s="1" t="s">
        <v>1</v>
      </c>
      <c r="D8" t="s">
        <v>2</v>
      </c>
      <c r="E8" t="s">
        <v>6</v>
      </c>
      <c r="F8" t="s">
        <v>13</v>
      </c>
      <c r="G8" t="s">
        <v>10</v>
      </c>
      <c r="H8" t="s">
        <v>19</v>
      </c>
      <c r="I8" t="s">
        <v>20</v>
      </c>
      <c r="J8" t="s">
        <v>21</v>
      </c>
    </row>
    <row r="9" spans="2:10" x14ac:dyDescent="0.25">
      <c r="B9" t="s">
        <v>3</v>
      </c>
      <c r="C9" s="1">
        <v>1000</v>
      </c>
      <c r="D9">
        <f>24*60</f>
        <v>1440</v>
      </c>
      <c r="E9" s="1">
        <f>C9+D9</f>
        <v>2440</v>
      </c>
      <c r="F9">
        <v>0.5</v>
      </c>
      <c r="G9">
        <v>0</v>
      </c>
      <c r="H9" s="1">
        <f>G9+D9</f>
        <v>1440</v>
      </c>
      <c r="I9">
        <f>SQRT(G9/1440)*2</f>
        <v>0</v>
      </c>
      <c r="J9">
        <f>SQRT(H9/1440)*2</f>
        <v>2</v>
      </c>
    </row>
    <row r="10" spans="2:10" x14ac:dyDescent="0.25">
      <c r="B10" t="s">
        <v>4</v>
      </c>
      <c r="C10" s="1">
        <v>2000</v>
      </c>
      <c r="D10">
        <f>12*60</f>
        <v>720</v>
      </c>
      <c r="E10" s="1">
        <f>C10+D10</f>
        <v>2720</v>
      </c>
      <c r="F10">
        <v>1</v>
      </c>
      <c r="G10">
        <v>0</v>
      </c>
      <c r="H10" s="1">
        <f>G10+D10</f>
        <v>720</v>
      </c>
      <c r="I10">
        <f>SQRT(G10/1440)*2</f>
        <v>0</v>
      </c>
      <c r="J10">
        <f>SQRT(H10/1440)*2</f>
        <v>1.4142135623730951</v>
      </c>
    </row>
    <row r="12" spans="2:10" x14ac:dyDescent="0.25">
      <c r="B12" t="s">
        <v>22</v>
      </c>
      <c r="C12" s="3">
        <f>(1/2)^2</f>
        <v>0.25</v>
      </c>
      <c r="D12">
        <f>C12*1440-G9+C9</f>
        <v>1360</v>
      </c>
      <c r="G12" t="s">
        <v>32</v>
      </c>
      <c r="H12">
        <f>(1-F9)*1000+C9</f>
        <v>1500</v>
      </c>
    </row>
    <row r="13" spans="2:10" x14ac:dyDescent="0.25">
      <c r="B13" t="s">
        <v>22</v>
      </c>
      <c r="C13" s="3">
        <f>(2/2)^2</f>
        <v>1</v>
      </c>
      <c r="D13">
        <f>C13*1440-G9+C9</f>
        <v>2440</v>
      </c>
    </row>
    <row r="14" spans="2:10" x14ac:dyDescent="0.25">
      <c r="B14" t="s">
        <v>23</v>
      </c>
      <c r="C14" s="3">
        <v>0.25</v>
      </c>
      <c r="D14">
        <f>C14*1440-G10+C10</f>
        <v>2360</v>
      </c>
    </row>
    <row r="16" spans="2:10" x14ac:dyDescent="0.25">
      <c r="B16" t="s">
        <v>5</v>
      </c>
      <c r="C16" s="1">
        <v>2500</v>
      </c>
    </row>
    <row r="17" spans="1:12" x14ac:dyDescent="0.25">
      <c r="B17" t="s">
        <v>7</v>
      </c>
      <c r="C17" s="1">
        <f>C3-(C16-C9)*C5</f>
        <v>85000</v>
      </c>
    </row>
    <row r="20" spans="1:12" x14ac:dyDescent="0.25">
      <c r="B20" t="s">
        <v>15</v>
      </c>
      <c r="D20" t="s">
        <v>27</v>
      </c>
      <c r="E20" t="s">
        <v>31</v>
      </c>
      <c r="F20" t="s">
        <v>28</v>
      </c>
      <c r="G20" t="s">
        <v>33</v>
      </c>
      <c r="I20" t="s">
        <v>34</v>
      </c>
      <c r="J20" t="s">
        <v>35</v>
      </c>
      <c r="K20" t="s">
        <v>36</v>
      </c>
      <c r="L20" t="s">
        <v>37</v>
      </c>
    </row>
    <row r="21" spans="1:12" x14ac:dyDescent="0.25">
      <c r="B21" t="s">
        <v>16</v>
      </c>
      <c r="C21" s="1" t="s">
        <v>17</v>
      </c>
    </row>
    <row r="22" spans="1:12" x14ac:dyDescent="0.25">
      <c r="B22">
        <v>0</v>
      </c>
      <c r="C22" s="1" t="s">
        <v>40</v>
      </c>
      <c r="D22">
        <v>0</v>
      </c>
      <c r="E22">
        <v>0</v>
      </c>
      <c r="F22">
        <v>0</v>
      </c>
      <c r="G22">
        <v>0</v>
      </c>
      <c r="L22" s="1">
        <f>C4</f>
        <v>1000</v>
      </c>
    </row>
    <row r="23" spans="1:12" x14ac:dyDescent="0.25">
      <c r="A23">
        <f t="shared" ref="A23:A27" si="0">B23-B22</f>
        <v>1000</v>
      </c>
      <c r="B23">
        <v>1000</v>
      </c>
      <c r="C23" s="1" t="s">
        <v>18</v>
      </c>
      <c r="D23">
        <f>10*(1+0*0.03)</f>
        <v>10</v>
      </c>
      <c r="E23">
        <v>0.5</v>
      </c>
      <c r="F23">
        <v>0</v>
      </c>
      <c r="G23">
        <v>0</v>
      </c>
      <c r="I23">
        <f>($B23-$B22)*D22*(E23+E22)/2</f>
        <v>0</v>
      </c>
      <c r="J23">
        <f>($B23-$B22)*F22*(G23+G22)/2</f>
        <v>0</v>
      </c>
      <c r="K23">
        <f>(B23-B22)*$C$6</f>
        <v>5000</v>
      </c>
      <c r="L23" s="1">
        <f>L22-I23-J23+K23</f>
        <v>6000</v>
      </c>
    </row>
    <row r="24" spans="1:12" x14ac:dyDescent="0.25">
      <c r="A24">
        <f t="shared" si="0"/>
        <v>360</v>
      </c>
      <c r="B24">
        <v>1360</v>
      </c>
      <c r="C24" s="1" t="s">
        <v>24</v>
      </c>
      <c r="D24">
        <v>10.3</v>
      </c>
      <c r="E24">
        <f>MIN(1,E23+(B24-B23)/1000)</f>
        <v>0.86</v>
      </c>
      <c r="F24">
        <v>0</v>
      </c>
      <c r="G24">
        <v>0</v>
      </c>
      <c r="I24">
        <f t="shared" ref="I24:I26" si="1">MIN(($B24-$B23)*D23*(E24+E23)/2,L23+$C$6*(B24-B23))</f>
        <v>2448</v>
      </c>
      <c r="J24">
        <f t="shared" ref="J24:J30" si="2">($B24-$B23)*F23*(G24+G23)/2</f>
        <v>0</v>
      </c>
      <c r="K24">
        <f t="shared" ref="K24:K30" si="3">(B24-B23)*$C$6</f>
        <v>1800</v>
      </c>
      <c r="L24" s="1">
        <f t="shared" ref="L24:L30" si="4">L23-I24-J24+K24</f>
        <v>5352</v>
      </c>
    </row>
    <row r="25" spans="1:12" x14ac:dyDescent="0.25">
      <c r="A25">
        <f t="shared" si="0"/>
        <v>140</v>
      </c>
      <c r="B25">
        <v>1500</v>
      </c>
      <c r="C25" s="1" t="s">
        <v>32</v>
      </c>
      <c r="D25">
        <v>10.3</v>
      </c>
      <c r="E25">
        <f t="shared" ref="E25:E30" si="5">MIN(1,E24+(B25-B24)/1000)</f>
        <v>1</v>
      </c>
      <c r="F25">
        <v>0</v>
      </c>
      <c r="G25">
        <v>0</v>
      </c>
      <c r="I25">
        <f t="shared" si="1"/>
        <v>1341.06</v>
      </c>
      <c r="J25">
        <f t="shared" si="2"/>
        <v>0</v>
      </c>
      <c r="K25">
        <f t="shared" si="3"/>
        <v>700</v>
      </c>
      <c r="L25" s="1">
        <f t="shared" si="4"/>
        <v>4710.9400000000005</v>
      </c>
    </row>
    <row r="26" spans="1:12" x14ac:dyDescent="0.25">
      <c r="A26">
        <f t="shared" si="0"/>
        <v>500</v>
      </c>
      <c r="B26">
        <v>2000</v>
      </c>
      <c r="C26" s="1" t="s">
        <v>25</v>
      </c>
      <c r="D26">
        <v>10.3</v>
      </c>
      <c r="E26">
        <f t="shared" si="5"/>
        <v>1</v>
      </c>
      <c r="F26">
        <f>10*(1+0*0.03)</f>
        <v>10</v>
      </c>
      <c r="G26">
        <v>1</v>
      </c>
      <c r="I26">
        <f t="shared" si="1"/>
        <v>5150</v>
      </c>
      <c r="J26">
        <f t="shared" si="2"/>
        <v>0</v>
      </c>
      <c r="K26">
        <f t="shared" si="3"/>
        <v>2500</v>
      </c>
      <c r="L26" s="1">
        <f t="shared" si="4"/>
        <v>2060.9400000000005</v>
      </c>
    </row>
    <row r="27" spans="1:12" x14ac:dyDescent="0.25">
      <c r="A27">
        <f t="shared" si="0"/>
        <v>360</v>
      </c>
      <c r="B27">
        <v>2360</v>
      </c>
      <c r="C27" s="1" t="s">
        <v>26</v>
      </c>
      <c r="D27">
        <v>10.3</v>
      </c>
      <c r="E27">
        <f t="shared" si="5"/>
        <v>1</v>
      </c>
      <c r="F27">
        <f>10*(1+1*0.03)</f>
        <v>10.3</v>
      </c>
      <c r="G27">
        <f>MIN(1,G26+(B27-B26)/1000)</f>
        <v>1</v>
      </c>
      <c r="I27">
        <f>MIN(($B27-$B26)*D26*(E27+E26)/2,L26+$C$6*(B27-B26))</f>
        <v>3708.0000000000005</v>
      </c>
      <c r="J27">
        <v>0</v>
      </c>
      <c r="K27">
        <f t="shared" si="3"/>
        <v>1800</v>
      </c>
      <c r="L27" s="1">
        <f t="shared" si="4"/>
        <v>152.94000000000005</v>
      </c>
    </row>
    <row r="28" spans="1:12" x14ac:dyDescent="0.25">
      <c r="A28">
        <f>B28-B27</f>
        <v>80</v>
      </c>
      <c r="B28">
        <v>2440</v>
      </c>
      <c r="C28" s="1" t="s">
        <v>24</v>
      </c>
      <c r="D28">
        <v>10.6</v>
      </c>
      <c r="E28">
        <f t="shared" si="5"/>
        <v>1</v>
      </c>
      <c r="F28">
        <v>10.3</v>
      </c>
      <c r="G28">
        <f t="shared" ref="G28:G30" si="6">MIN(1,G27+(B28-B27)/1000)</f>
        <v>1</v>
      </c>
      <c r="I28">
        <f>MIN(($B28-$B27)*D27*(E28+E27)/2,L27+$C$6*(B28-B27))</f>
        <v>552.94000000000005</v>
      </c>
      <c r="J28">
        <v>0</v>
      </c>
      <c r="K28">
        <f t="shared" si="3"/>
        <v>400</v>
      </c>
      <c r="L28" s="1">
        <f t="shared" si="4"/>
        <v>0</v>
      </c>
    </row>
    <row r="29" spans="1:12" x14ac:dyDescent="0.25">
      <c r="A29">
        <f t="shared" ref="A29:A30" si="7">B29-B28</f>
        <v>0</v>
      </c>
      <c r="B29">
        <v>2440</v>
      </c>
      <c r="C29" s="1" t="s">
        <v>29</v>
      </c>
      <c r="D29">
        <v>0</v>
      </c>
      <c r="E29">
        <f t="shared" si="5"/>
        <v>1</v>
      </c>
      <c r="F29">
        <v>10.3</v>
      </c>
      <c r="G29">
        <f t="shared" si="6"/>
        <v>1</v>
      </c>
      <c r="I29">
        <f t="shared" ref="I24:I30" si="8">($B29-$B28)*D28*(E29+E28)/2</f>
        <v>0</v>
      </c>
      <c r="J29">
        <f t="shared" si="2"/>
        <v>0</v>
      </c>
      <c r="K29">
        <f t="shared" si="3"/>
        <v>0</v>
      </c>
      <c r="L29" s="1">
        <f t="shared" si="4"/>
        <v>0</v>
      </c>
    </row>
    <row r="30" spans="1:12" x14ac:dyDescent="0.25">
      <c r="A30">
        <f t="shared" si="7"/>
        <v>280</v>
      </c>
      <c r="B30">
        <v>2720</v>
      </c>
      <c r="C30" s="1" t="s">
        <v>30</v>
      </c>
      <c r="D30">
        <v>0</v>
      </c>
      <c r="E30">
        <f t="shared" si="5"/>
        <v>1</v>
      </c>
      <c r="F30">
        <v>0</v>
      </c>
      <c r="G30">
        <f t="shared" si="6"/>
        <v>1</v>
      </c>
      <c r="I30">
        <f t="shared" si="8"/>
        <v>0</v>
      </c>
      <c r="J30">
        <v>0</v>
      </c>
      <c r="K30">
        <f t="shared" si="3"/>
        <v>1400</v>
      </c>
      <c r="L30" s="1">
        <f t="shared" si="4"/>
        <v>1400</v>
      </c>
    </row>
    <row r="32" spans="1:12" x14ac:dyDescent="0.25">
      <c r="I32" s="4">
        <f>SUM(I23:I30)</f>
        <v>13200</v>
      </c>
      <c r="J32" s="4">
        <f t="shared" ref="J32:K32" si="9">SUM(J23:J30)</f>
        <v>0</v>
      </c>
      <c r="K32">
        <f t="shared" si="9"/>
        <v>13600</v>
      </c>
      <c r="L32" s="4">
        <f>K32-I32-J32</f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 Based</vt:lpstr>
      <vt:lpstr>Time Based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2016-02-22T16:02:51Z</dcterms:created>
  <dcterms:modified xsi:type="dcterms:W3CDTF">2016-02-22T22:12:45Z</dcterms:modified>
</cp:coreProperties>
</file>