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41" activeTab="1"/>
  </bookViews>
  <sheets>
    <sheet name="params.ini" sheetId="1" r:id="rId1"/>
    <sheet name="objDat.dat" sheetId="2" r:id="rId2"/>
    <sheet name="SlotTypes" sheetId="3" r:id="rId3"/>
    <sheet name="City Pricding" sheetId="4" r:id="rId4"/>
    <sheet name="Labor" sheetId="5" r:id="rId5"/>
    <sheet name="PlayerDat" sheetId="6" r:id="rId6"/>
    <sheet name="Politics" sheetId="7" r:id="rId7"/>
    <sheet name="Messages" sheetId="8" r:id="rId8"/>
    <sheet name="Edicts" sheetId="9" r:id="rId9"/>
    <sheet name="Schools" sheetId="10" r:id="rId10"/>
    <sheet name="States" sheetId="11" r:id="rId11"/>
    <sheet name="Taxes" sheetId="12" r:id="rId12"/>
    <sheet name="bitCalcs" sheetId="13" r:id="rId13"/>
  </sheets>
  <calcPr calcId="145621"/>
</workbook>
</file>

<file path=xl/calcChain.xml><?xml version="1.0" encoding="utf-8"?>
<calcChain xmlns="http://schemas.openxmlformats.org/spreadsheetml/2006/main">
  <c r="C5" i="13" l="1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B5" i="13"/>
  <c r="T5" i="13" l="1"/>
  <c r="G5" i="4" l="1"/>
  <c r="H5" i="4"/>
  <c r="C6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C18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C28" i="4"/>
  <c r="D28" i="4"/>
  <c r="N28" i="4"/>
  <c r="N29" i="4"/>
  <c r="N30" i="4"/>
  <c r="N31" i="4"/>
  <c r="C36" i="4"/>
  <c r="H3" i="5"/>
  <c r="C4" i="5"/>
  <c r="M6" i="5"/>
  <c r="M7" i="5"/>
  <c r="M8" i="5"/>
  <c r="N6" i="5"/>
  <c r="N7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L8" i="5"/>
  <c r="N8" i="5"/>
  <c r="L9" i="5"/>
  <c r="M9" i="5"/>
  <c r="M10" i="5"/>
  <c r="M11" i="5"/>
  <c r="M12" i="5"/>
  <c r="M13" i="5"/>
  <c r="N9" i="5"/>
  <c r="L10" i="5"/>
  <c r="L11" i="5"/>
  <c r="N10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N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N12" i="5"/>
  <c r="N13" i="5"/>
  <c r="N14" i="5"/>
  <c r="N15" i="5"/>
  <c r="I16" i="5"/>
  <c r="N16" i="5"/>
  <c r="N17" i="5"/>
  <c r="I18" i="5"/>
  <c r="N18" i="5"/>
  <c r="C19" i="5"/>
  <c r="N19" i="5"/>
  <c r="N20" i="5"/>
  <c r="N21" i="5"/>
  <c r="I22" i="5"/>
  <c r="N22" i="5"/>
  <c r="N23" i="5"/>
  <c r="I24" i="5"/>
  <c r="N24" i="5"/>
  <c r="N25" i="5"/>
  <c r="N26" i="5"/>
  <c r="N27" i="5"/>
  <c r="S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D6" i="2"/>
  <c r="G6" i="2"/>
  <c r="G7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A4" i="1"/>
  <c r="A5" i="1"/>
  <c r="A6" i="1"/>
  <c r="A7" i="1"/>
  <c r="A8" i="1"/>
  <c r="A9" i="1"/>
  <c r="A1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B1" i="11"/>
  <c r="E1" i="11"/>
  <c r="H1" i="11"/>
  <c r="K1" i="11"/>
  <c r="N1" i="11"/>
  <c r="Q1" i="11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I7" i="5"/>
  <c r="I8" i="5"/>
  <c r="I11" i="5"/>
  <c r="I13" i="5"/>
  <c r="I15" i="5"/>
  <c r="I17" i="5"/>
  <c r="I10" i="5"/>
  <c r="I12" i="5"/>
  <c r="I14" i="5"/>
  <c r="I6" i="5"/>
  <c r="I9" i="5"/>
  <c r="I19" i="5"/>
  <c r="I21" i="5"/>
  <c r="I23" i="5"/>
  <c r="I25" i="5"/>
  <c r="A1" i="11"/>
  <c r="I20" i="5"/>
  <c r="T27" i="5"/>
</calcChain>
</file>

<file path=xl/sharedStrings.xml><?xml version="1.0" encoding="utf-8"?>
<sst xmlns="http://schemas.openxmlformats.org/spreadsheetml/2006/main" count="1216" uniqueCount="989">
  <si>
    <t>Location</t>
  </si>
  <si>
    <t>Size</t>
  </si>
  <si>
    <t>Description</t>
  </si>
  <si>
    <t>Type</t>
  </si>
  <si>
    <t>Rev Type</t>
  </si>
  <si>
    <t>Index</t>
  </si>
  <si>
    <t>Byte</t>
  </si>
  <si>
    <t>Game Start Time</t>
  </si>
  <si>
    <t>N</t>
  </si>
  <si>
    <t>ii</t>
  </si>
  <si>
    <t>Game End Time</t>
  </si>
  <si>
    <t>zero if no end time</t>
  </si>
  <si>
    <t>space</t>
  </si>
  <si>
    <t>*</t>
  </si>
  <si>
    <t>Max # Players</t>
  </si>
  <si>
    <t>s</t>
  </si>
  <si>
    <t>min Lat</t>
  </si>
  <si>
    <t>max Lat</t>
  </si>
  <si>
    <t>min Long</t>
  </si>
  <si>
    <t>Secnario ID</t>
  </si>
  <si>
    <t>S</t>
  </si>
  <si>
    <t>Max Long</t>
  </si>
  <si>
    <t>To Browser</t>
  </si>
  <si>
    <t>Default Size = 250 items</t>
  </si>
  <si>
    <t>Set location in move Engine</t>
  </si>
  <si>
    <t>Type Specific Data</t>
  </si>
  <si>
    <t>Desc</t>
  </si>
  <si>
    <t>Company</t>
  </si>
  <si>
    <t>Labor Item</t>
  </si>
  <si>
    <t>Factory/Production</t>
  </si>
  <si>
    <t>Product</t>
  </si>
  <si>
    <t>City</t>
  </si>
  <si>
    <t>Store</t>
  </si>
  <si>
    <t>Factory Default info</t>
  </si>
  <si>
    <t>Countries/Nations</t>
  </si>
  <si>
    <t>Region/City</t>
  </si>
  <si>
    <t>School</t>
  </si>
  <si>
    <t>Conglomerate</t>
  </si>
  <si>
    <t>Character</t>
  </si>
  <si>
    <t>Labor Detail File</t>
  </si>
  <si>
    <t>Byte Loc</t>
  </si>
  <si>
    <t>Y</t>
  </si>
  <si>
    <t>X location</t>
  </si>
  <si>
    <t>Factory Level</t>
  </si>
  <si>
    <t>Labor Type Level</t>
  </si>
  <si>
    <t>Y Location</t>
  </si>
  <si>
    <t>Factory Status</t>
  </si>
  <si>
    <t>Promotion Option #1 ID</t>
  </si>
  <si>
    <t>Icon</t>
  </si>
  <si>
    <t>Construct Complete Time</t>
  </si>
  <si>
    <t>Promotion Option #2 ID</t>
  </si>
  <si>
    <t>Object Type</t>
  </si>
  <si>
    <t>Promotion Option #3 ID</t>
  </si>
  <si>
    <t>Owner</t>
  </si>
  <si>
    <t>Promotion Option #4 ID</t>
  </si>
  <si>
    <t>Value</t>
  </si>
  <si>
    <t>Labor Expense Total</t>
  </si>
  <si>
    <t>Promotion Option #5 ID</t>
  </si>
  <si>
    <t>Status</t>
  </si>
  <si>
    <t>Labor Expense this Period</t>
  </si>
  <si>
    <t>Promotion Option #6 ID</t>
  </si>
  <si>
    <t>Cash</t>
  </si>
  <si>
    <t>Upgrade Level in Progress</t>
  </si>
  <si>
    <t>Factory Cost</t>
  </si>
  <si>
    <t>Promotion Option #7 ID</t>
  </si>
  <si>
    <t>SubType</t>
  </si>
  <si>
    <t>Factory Type</t>
  </si>
  <si>
    <t>Promotion Option #8 ID</t>
  </si>
  <si>
    <t>Last Update Time</t>
  </si>
  <si>
    <t>Cash on Hand</t>
  </si>
  <si>
    <t>Promotion Option #9 ID</t>
  </si>
  <si>
    <t>Slot - Owned Objects</t>
  </si>
  <si>
    <t>Base Production Rate/Hr</t>
  </si>
  <si>
    <t>City Size (tier)</t>
  </si>
  <si>
    <t>Region - Nation</t>
  </si>
  <si>
    <t>Production Option #1</t>
  </si>
  <si>
    <t>Tax Rate - Internal Companies</t>
  </si>
  <si>
    <t>Demographic Category 1</t>
  </si>
  <si>
    <t>Promotion Option #10 ID</t>
  </si>
  <si>
    <t>Slot - Technology</t>
  </si>
  <si>
    <t>0 – Labor Type</t>
  </si>
  <si>
    <t>Total Sales</t>
  </si>
  <si>
    <t>Population</t>
  </si>
  <si>
    <t>Region - State</t>
  </si>
  <si>
    <t>Production Option #2</t>
  </si>
  <si>
    <t>Tax Rate - External Companies</t>
  </si>
  <si>
    <t>DC2</t>
  </si>
  <si>
    <t>Slot - Available Labor</t>
  </si>
  <si>
    <t>1 – Education Level</t>
  </si>
  <si>
    <t>Sales this Period</t>
  </si>
  <si>
    <t>Education</t>
  </si>
  <si>
    <t>Region - City</t>
  </si>
  <si>
    <t>Production Option #3</t>
  </si>
  <si>
    <t>Tarrif on goods imported into region</t>
  </si>
  <si>
    <t>DC3</t>
  </si>
  <si>
    <t>Money</t>
  </si>
  <si>
    <t>2 - Expereience</t>
  </si>
  <si>
    <t>Production Remainder</t>
  </si>
  <si>
    <t>Affluence</t>
  </si>
  <si>
    <t>Item ID #1</t>
  </si>
  <si>
    <t>Production Option #4</t>
  </si>
  <si>
    <t>DC4</t>
  </si>
  <si>
    <t>Home Region</t>
  </si>
  <si>
    <t>3 – Creation Time</t>
  </si>
  <si>
    <t>* - Production Length</t>
  </si>
  <si>
    <t>baseTime</t>
  </si>
  <si>
    <t>Item ID #2</t>
  </si>
  <si>
    <t>Production Option #5</t>
  </si>
  <si>
    <t>DC5</t>
  </si>
  <si>
    <t>SLOT - Professional Services Inventory</t>
  </si>
  <si>
    <t>4- Job Start Time</t>
  </si>
  <si>
    <t>* - Prod Start Time</t>
  </si>
  <si>
    <t>laborUpdate Time</t>
  </si>
  <si>
    <t>Item ID #3</t>
  </si>
  <si>
    <t>Inventory Type #1</t>
  </si>
  <si>
    <t>DC6</t>
  </si>
  <si>
    <t>Conglomerate ID</t>
  </si>
  <si>
    <t>5 – Current Pay</t>
  </si>
  <si>
    <t>* - Prod Qty</t>
  </si>
  <si>
    <t>School Slot</t>
  </si>
  <si>
    <t>Item ID #4</t>
  </si>
  <si>
    <t>Inventory Type #2</t>
  </si>
  <si>
    <t>DC7</t>
  </si>
  <si>
    <t>New Message Status</t>
  </si>
  <si>
    <t>6 – Last Update Time</t>
  </si>
  <si>
    <t xml:space="preserve">Factory Level </t>
  </si>
  <si>
    <t>Material Requirement #1</t>
  </si>
  <si>
    <t>Policy Slot</t>
  </si>
  <si>
    <t>Item ID #5</t>
  </si>
  <si>
    <t>Inventory Type #3</t>
  </si>
  <si>
    <t>DC8</t>
  </si>
  <si>
    <t>Message Slot</t>
  </si>
  <si>
    <t>7 – Hire Time</t>
  </si>
  <si>
    <t>Current Production Item</t>
  </si>
  <si>
    <t>Material Requirement #2</t>
  </si>
  <si>
    <t>Parent Region</t>
  </si>
  <si>
    <t>Item Qty #1</t>
  </si>
  <si>
    <t>Inventory Type #4</t>
  </si>
  <si>
    <t>DC9</t>
  </si>
  <si>
    <t>Boost Inventory 1</t>
  </si>
  <si>
    <t>8 – Home City</t>
  </si>
  <si>
    <t>Initial Production Duration</t>
  </si>
  <si>
    <t>Material Requirement #3</t>
  </si>
  <si>
    <t>City Manager/Mayor</t>
  </si>
  <si>
    <t>Item Qty #2</t>
  </si>
  <si>
    <t>Inventory Type #5</t>
  </si>
  <si>
    <t>DC10</t>
  </si>
  <si>
    <t>Boost Inventory 2</t>
  </si>
  <si>
    <t>9 – Talent</t>
  </si>
  <si>
    <t>Production Rate</t>
  </si>
  <si>
    <t>Material Requirement #4</t>
  </si>
  <si>
    <t>Nation</t>
  </si>
  <si>
    <t>Item Qty #3</t>
  </si>
  <si>
    <t>Inventory Type #6</t>
  </si>
  <si>
    <t>DC11</t>
  </si>
  <si>
    <t>Boost Inventory 3</t>
  </si>
  <si>
    <t>Material Requirement #5</t>
  </si>
  <si>
    <t>Item Qty #4</t>
  </si>
  <si>
    <t>Inventory Type #7</t>
  </si>
  <si>
    <t>DC12</t>
  </si>
  <si>
    <t>Boost Inventory 4</t>
  </si>
  <si>
    <t>Material Requirement #6</t>
  </si>
  <si>
    <t>Item Qty #5</t>
  </si>
  <si>
    <t>Inventory Type #8</t>
  </si>
  <si>
    <t>DC13</t>
  </si>
  <si>
    <t>Boost Inventory 5</t>
  </si>
  <si>
    <t>Industry Type</t>
  </si>
  <si>
    <t>Material Requirement #7</t>
  </si>
  <si>
    <t>Item Quality 1</t>
  </si>
  <si>
    <t>Inventory Type #9</t>
  </si>
  <si>
    <t>DC14</t>
  </si>
  <si>
    <t>Boost Inventory 6</t>
  </si>
  <si>
    <t>Material Requirement #8</t>
  </si>
  <si>
    <t>Slot - factories here</t>
  </si>
  <si>
    <t>Item Quality 2</t>
  </si>
  <si>
    <t>Inventory Type #10</t>
  </si>
  <si>
    <t>DC15</t>
  </si>
  <si>
    <t>Boost Inventory 7</t>
  </si>
  <si>
    <t>Material Requirement #9</t>
  </si>
  <si>
    <t>Item Quality 3</t>
  </si>
  <si>
    <t>Inventory Type #11</t>
  </si>
  <si>
    <t>DC16</t>
  </si>
  <si>
    <t>Boost Inventory 8</t>
  </si>
  <si>
    <t>Material Requirement #10</t>
  </si>
  <si>
    <t>Slot - labor from here</t>
  </si>
  <si>
    <t>Item Quality 4</t>
  </si>
  <si>
    <t>Inventory Type #12</t>
  </si>
  <si>
    <t>DC17</t>
  </si>
  <si>
    <t>Boost Inventory 9</t>
  </si>
  <si>
    <t>Material Quantity</t>
  </si>
  <si>
    <t>Slot - passed laws</t>
  </si>
  <si>
    <t>Item Quality 5</t>
  </si>
  <si>
    <t>Inventory Type #13</t>
  </si>
  <si>
    <t>DC18</t>
  </si>
  <si>
    <t>Boost Inventory 10</t>
  </si>
  <si>
    <t>Slot - tax Exemptions</t>
  </si>
  <si>
    <t>Inventory Type #14</t>
  </si>
  <si>
    <t>DC19</t>
  </si>
  <si>
    <t>Storyline 1</t>
  </si>
  <si>
    <t>Inventory Type #15</t>
  </si>
  <si>
    <t>DC20</t>
  </si>
  <si>
    <t>Storyline 2</t>
  </si>
  <si>
    <t>Input Inventory #1</t>
  </si>
  <si>
    <t>slot - city taxes</t>
  </si>
  <si>
    <t>Inventory Type #16</t>
  </si>
  <si>
    <t>CitizenShip</t>
  </si>
  <si>
    <t>Storyline 3</t>
  </si>
  <si>
    <t>Input Inventory #2</t>
  </si>
  <si>
    <t>slot - region taxes</t>
  </si>
  <si>
    <t>Storyline 4</t>
  </si>
  <si>
    <t>Input Inventory #3</t>
  </si>
  <si>
    <t>slot - national taxes</t>
  </si>
  <si>
    <t>Unit Types</t>
  </si>
  <si>
    <t>Storyline 5</t>
  </si>
  <si>
    <t>Input Inventory #4</t>
  </si>
  <si>
    <t>slot - city laws</t>
  </si>
  <si>
    <t>Settlment</t>
  </si>
  <si>
    <t>Storyline 6</t>
  </si>
  <si>
    <t>Input Inventory #5</t>
  </si>
  <si>
    <t>slot - region laws</t>
  </si>
  <si>
    <t>Storyline 7</t>
  </si>
  <si>
    <t>Input Inventory #6</t>
  </si>
  <si>
    <t>slot - nation laws</t>
  </si>
  <si>
    <t>Upgrade Option #1</t>
  </si>
  <si>
    <t>Warband</t>
  </si>
  <si>
    <t>Storyline 8</t>
  </si>
  <si>
    <t>Input Inventory #7</t>
  </si>
  <si>
    <t>Upgrade Option #2</t>
  </si>
  <si>
    <t>Storyline 9</t>
  </si>
  <si>
    <t>Input Inventory #8</t>
  </si>
  <si>
    <t>Labor Requirement #1</t>
  </si>
  <si>
    <t>Upgrade Option #3</t>
  </si>
  <si>
    <t>Storyline 10</t>
  </si>
  <si>
    <t>Input Inventory #9</t>
  </si>
  <si>
    <t>Labor Requirement #2</t>
  </si>
  <si>
    <t>Upgrade Option #4</t>
  </si>
  <si>
    <t>SLOT – Deals</t>
  </si>
  <si>
    <t>Input Inventory #10</t>
  </si>
  <si>
    <t>Labor Requirement #3</t>
  </si>
  <si>
    <t>Upgrade Option #5</t>
  </si>
  <si>
    <t>SLOT – Open Sale Offers</t>
  </si>
  <si>
    <t>Input Inventory #11</t>
  </si>
  <si>
    <t>Labor Requirement #4</t>
  </si>
  <si>
    <t>Construct Item #1</t>
  </si>
  <si>
    <t>Character ID</t>
  </si>
  <si>
    <t>Input Inventory #12</t>
  </si>
  <si>
    <t>Labor Requirement #5</t>
  </si>
  <si>
    <t>Construct Item #1 Qty</t>
  </si>
  <si>
    <t>Input Inventory #13</t>
  </si>
  <si>
    <t>Labor Requirement #6</t>
  </si>
  <si>
    <t>Input Inventory #14</t>
  </si>
  <si>
    <t>Labor Requirement #7</t>
  </si>
  <si>
    <t>Input Inventory #15</t>
  </si>
  <si>
    <t>Labor Requirement #8</t>
  </si>
  <si>
    <t>Input Inventory #16</t>
  </si>
  <si>
    <t>Labor Requirement #9</t>
  </si>
  <si>
    <t>Product Inventory #1</t>
  </si>
  <si>
    <t>Labor Requirement #10</t>
  </si>
  <si>
    <t>Product Inventory #2</t>
  </si>
  <si>
    <t>Labor Weight 1</t>
  </si>
  <si>
    <t>Product Inventory #3</t>
  </si>
  <si>
    <t>Labor Weight 2</t>
  </si>
  <si>
    <t>Product Inventory #4</t>
  </si>
  <si>
    <t>Labor Weight 3</t>
  </si>
  <si>
    <t>Country Status 200-395</t>
  </si>
  <si>
    <t>Product Inventory #5</t>
  </si>
  <si>
    <t>Labor Weight 4</t>
  </si>
  <si>
    <t>DC1 expectations – Environment</t>
  </si>
  <si>
    <t>Order #1</t>
  </si>
  <si>
    <t>Labor Weight 5</t>
  </si>
  <si>
    <t>DC2 – Human Rights</t>
  </si>
  <si>
    <t>Order #2</t>
  </si>
  <si>
    <t>Labor Weight 6</t>
  </si>
  <si>
    <t>DC3 – Education</t>
  </si>
  <si>
    <t>Order #3</t>
  </si>
  <si>
    <t>Labor Weight 7</t>
  </si>
  <si>
    <t>DC4 – Growth</t>
  </si>
  <si>
    <t>Order #4</t>
  </si>
  <si>
    <t>Labor Weight 8</t>
  </si>
  <si>
    <t>DC5 – Taxes</t>
  </si>
  <si>
    <t>Order #5</t>
  </si>
  <si>
    <t>Labor Weight 9</t>
  </si>
  <si>
    <t>DC6 – Infrastructure</t>
  </si>
  <si>
    <t>Tarrifs on imports to 250</t>
  </si>
  <si>
    <t>Order #6</t>
  </si>
  <si>
    <t>Labor Weight 10</t>
  </si>
  <si>
    <t>DC7 – Govt Integrity</t>
  </si>
  <si>
    <t>Order #7</t>
  </si>
  <si>
    <t>Demographic Category 8</t>
  </si>
  <si>
    <t>Order #8</t>
  </si>
  <si>
    <t>Demographic Category 9</t>
  </si>
  <si>
    <t>Order #9</t>
  </si>
  <si>
    <t>Demographic Category 10</t>
  </si>
  <si>
    <t>Order #10</t>
  </si>
  <si>
    <t>Demographic Category 11</t>
  </si>
  <si>
    <t>Product 1 Sales $</t>
  </si>
  <si>
    <t>Demographic Category 12</t>
  </si>
  <si>
    <t>Product 2 Sales $</t>
  </si>
  <si>
    <t>Demographic Category 13</t>
  </si>
  <si>
    <t>Product 3 Sales $</t>
  </si>
  <si>
    <t>Demographic Category 14</t>
  </si>
  <si>
    <t>Product 4 Sales $</t>
  </si>
  <si>
    <t>P1 - Base Labor Factor</t>
  </si>
  <si>
    <t>Demographic Category 15</t>
  </si>
  <si>
    <t>Product 5 Sales $</t>
  </si>
  <si>
    <t>Space</t>
  </si>
  <si>
    <t>Demographic Category 16</t>
  </si>
  <si>
    <t>Product 1 Sales Qty</t>
  </si>
  <si>
    <t>P1 - Labor Subs - ID</t>
  </si>
  <si>
    <t>Demographic Category 17</t>
  </si>
  <si>
    <t>Produce 2 Sales Qty</t>
  </si>
  <si>
    <t>P1 - Labor Subs - Rate</t>
  </si>
  <si>
    <t>Demographic Category 18</t>
  </si>
  <si>
    <t>Product 3 Sales Qty</t>
  </si>
  <si>
    <t>Demographic Category 19</t>
  </si>
  <si>
    <t>Product 4 Sales Qty</t>
  </si>
  <si>
    <t>Demographic Category 20</t>
  </si>
  <si>
    <t>Product 5 Sales Qty</t>
  </si>
  <si>
    <t>Leader DC1</t>
  </si>
  <si>
    <t>Product 1 Sales Cost</t>
  </si>
  <si>
    <t>Leader DC 2</t>
  </si>
  <si>
    <t>Product 2 Sales Cost</t>
  </si>
  <si>
    <t>LDC3</t>
  </si>
  <si>
    <t>Product 3 Sales Cost</t>
  </si>
  <si>
    <t>LDC4</t>
  </si>
  <si>
    <t>Product 4 Sales Cost</t>
  </si>
  <si>
    <t>LDC5</t>
  </si>
  <si>
    <t>Product 5 Sales Cost</t>
  </si>
  <si>
    <t>LDC6</t>
  </si>
  <si>
    <t>Product 1 Labor Cost</t>
  </si>
  <si>
    <t>LDC7</t>
  </si>
  <si>
    <t>Proudct 2 Labor Cost</t>
  </si>
  <si>
    <t>LDC8</t>
  </si>
  <si>
    <t>Product 3 Labor Cost</t>
  </si>
  <si>
    <t>LDC9</t>
  </si>
  <si>
    <t>Product 4 Labor Cost</t>
  </si>
  <si>
    <t>LDC10</t>
  </si>
  <si>
    <t>Product 5 Labor Cost</t>
  </si>
  <si>
    <t>LDC11</t>
  </si>
  <si>
    <t>Input 1 Spent</t>
  </si>
  <si>
    <t>LDC12</t>
  </si>
  <si>
    <t>i2</t>
  </si>
  <si>
    <t>LDC13</t>
  </si>
  <si>
    <t>i3</t>
  </si>
  <si>
    <t>LDC14</t>
  </si>
  <si>
    <t>i4</t>
  </si>
  <si>
    <t>LDC15</t>
  </si>
  <si>
    <t>i5</t>
  </si>
  <si>
    <t>LDC16</t>
  </si>
  <si>
    <t>i6</t>
  </si>
  <si>
    <t>LDC17</t>
  </si>
  <si>
    <t>i7</t>
  </si>
  <si>
    <t>LDC18</t>
  </si>
  <si>
    <t>i8</t>
  </si>
  <si>
    <t>LDC19</t>
  </si>
  <si>
    <t>i9</t>
  </si>
  <si>
    <t>LDC20</t>
  </si>
  <si>
    <t>i10</t>
  </si>
  <si>
    <t>School Type #1 Level</t>
  </si>
  <si>
    <t>i11</t>
  </si>
  <si>
    <t>School Type #1 upgrade status</t>
  </si>
  <si>
    <t>i12</t>
  </si>
  <si>
    <t>Offered Rate for % of Construction</t>
  </si>
  <si>
    <t>i13</t>
  </si>
  <si>
    <t>i14</t>
  </si>
  <si>
    <t>i15</t>
  </si>
  <si>
    <t>i16</t>
  </si>
  <si>
    <t>i1 Avg Pollution</t>
  </si>
  <si>
    <t>i2 Avg Pollution</t>
  </si>
  <si>
    <t>Service Item 1 - Construction</t>
  </si>
  <si>
    <t>Service Item 2</t>
  </si>
  <si>
    <t>Service Item 3</t>
  </si>
  <si>
    <t>Service Item 4</t>
  </si>
  <si>
    <t>Service Item 5</t>
  </si>
  <si>
    <t>Service Item 6</t>
  </si>
  <si>
    <t>Service Item 7</t>
  </si>
  <si>
    <t>Service Item 8</t>
  </si>
  <si>
    <t>Service Item 9</t>
  </si>
  <si>
    <t>Service Item 10</t>
  </si>
  <si>
    <t>Service Item 11</t>
  </si>
  <si>
    <t>Service Item 12</t>
  </si>
  <si>
    <t>Service Item 13</t>
  </si>
  <si>
    <t>Service Item 14</t>
  </si>
  <si>
    <t>Service Item 15</t>
  </si>
  <si>
    <t>i1 Rights</t>
  </si>
  <si>
    <t>Service Item 16</t>
  </si>
  <si>
    <t>i2 Rights</t>
  </si>
  <si>
    <t>Service Item 17</t>
  </si>
  <si>
    <t>Service Item 18</t>
  </si>
  <si>
    <t>Service Item 19</t>
  </si>
  <si>
    <t>School Type #10 Level</t>
  </si>
  <si>
    <t>Service Item 20</t>
  </si>
  <si>
    <t>School Type #10 upgrade status</t>
  </si>
  <si>
    <t>Service Item 21</t>
  </si>
  <si>
    <t>Service Item 22</t>
  </si>
  <si>
    <t>Actual Demos 1</t>
  </si>
  <si>
    <t>Service Item 23</t>
  </si>
  <si>
    <t>Actual Demos 2</t>
  </si>
  <si>
    <t>Service Item 24</t>
  </si>
  <si>
    <t>Actual Demos 3</t>
  </si>
  <si>
    <t>Service Item 25</t>
  </si>
  <si>
    <t>Actual Demos 4</t>
  </si>
  <si>
    <t>Service Item 26</t>
  </si>
  <si>
    <t>Actual Demos 5</t>
  </si>
  <si>
    <t>Service Item 27</t>
  </si>
  <si>
    <t>Actual Demos 6</t>
  </si>
  <si>
    <t>Service Item 28</t>
  </si>
  <si>
    <t>Actual Demos 7</t>
  </si>
  <si>
    <t>Service Item 29</t>
  </si>
  <si>
    <t>Actual Demos 8</t>
  </si>
  <si>
    <t>Service Item 30</t>
  </si>
  <si>
    <t>Actual Demos 9</t>
  </si>
  <si>
    <t>Service Item 31</t>
  </si>
  <si>
    <t>Actual Demos 10</t>
  </si>
  <si>
    <t>Service Item 32</t>
  </si>
  <si>
    <t>Labor Item 1</t>
  </si>
  <si>
    <t>Actual Demos 11</t>
  </si>
  <si>
    <t>Service Item 33</t>
  </si>
  <si>
    <t>Labor Item 2</t>
  </si>
  <si>
    <t>Actual Demos 12</t>
  </si>
  <si>
    <t>Service Item 34</t>
  </si>
  <si>
    <t>Labor Item 3</t>
  </si>
  <si>
    <t>Actual Demos 13</t>
  </si>
  <si>
    <t>Service Item 35</t>
  </si>
  <si>
    <t>Labor Item 4</t>
  </si>
  <si>
    <t>Actual Demos 14</t>
  </si>
  <si>
    <t>Service Item 36</t>
  </si>
  <si>
    <t>Labor Item 5</t>
  </si>
  <si>
    <t>Actual Demos 15</t>
  </si>
  <si>
    <t>Service Item 37</t>
  </si>
  <si>
    <t>Labor Item 6</t>
  </si>
  <si>
    <t>Actual Demos 16</t>
  </si>
  <si>
    <t>Service Item 38</t>
  </si>
  <si>
    <t>Labor Item 7</t>
  </si>
  <si>
    <t>Actual Demos 17</t>
  </si>
  <si>
    <t>Service Item 39</t>
  </si>
  <si>
    <t>Labor Item 8</t>
  </si>
  <si>
    <t>Actual Demos 18</t>
  </si>
  <si>
    <t>Service Item 40</t>
  </si>
  <si>
    <t>Labor Item 9</t>
  </si>
  <si>
    <t>Actual Demos 19</t>
  </si>
  <si>
    <t>Service Item 41</t>
  </si>
  <si>
    <t>Labor Item 10</t>
  </si>
  <si>
    <t>Actual Demos 20</t>
  </si>
  <si>
    <t>Service Item 42</t>
  </si>
  <si>
    <t>Labor Item 11</t>
  </si>
  <si>
    <t>Service Item 43</t>
  </si>
  <si>
    <t>Labor Item 12</t>
  </si>
  <si>
    <t>Service Item 44</t>
  </si>
  <si>
    <t>Labor Item 13</t>
  </si>
  <si>
    <t>Service Item 45</t>
  </si>
  <si>
    <t>Labor Item 14</t>
  </si>
  <si>
    <t>Service Item 46</t>
  </si>
  <si>
    <t>Labor Item 15</t>
  </si>
  <si>
    <t>Service Item 47</t>
  </si>
  <si>
    <t>Labor Item 16</t>
  </si>
  <si>
    <t>Service Item 48</t>
  </si>
  <si>
    <t>Labor Item 17</t>
  </si>
  <si>
    <t>Service Item 49</t>
  </si>
  <si>
    <t>Labor Item 18</t>
  </si>
  <si>
    <t>Service Item 50</t>
  </si>
  <si>
    <t>Labor Item 19</t>
  </si>
  <si>
    <t>Labor Item 20</t>
  </si>
  <si>
    <t>Labor Item 21</t>
  </si>
  <si>
    <t>Labor Item 22</t>
  </si>
  <si>
    <t>Labor Item 23</t>
  </si>
  <si>
    <t>Labor Item 24</t>
  </si>
  <si>
    <t>Labor Item 25</t>
  </si>
  <si>
    <t>Labor Item 26</t>
  </si>
  <si>
    <t>Labor Item 27</t>
  </si>
  <si>
    <t>Labor Item 28</t>
  </si>
  <si>
    <t>Labor Item 29</t>
  </si>
  <si>
    <t>Labor Item 30</t>
  </si>
  <si>
    <t>Labor Item 31</t>
  </si>
  <si>
    <t>Labor Item 32</t>
  </si>
  <si>
    <t>Labor Item 33</t>
  </si>
  <si>
    <t>Labor Item 34</t>
  </si>
  <si>
    <t>Labor Item 35</t>
  </si>
  <si>
    <t>Labor Item 36</t>
  </si>
  <si>
    <t>Labor Item 37</t>
  </si>
  <si>
    <t>Labor Item 38</t>
  </si>
  <si>
    <t>Labor Item 39</t>
  </si>
  <si>
    <t>Labor Item 40</t>
  </si>
  <si>
    <t>Labor Item 41</t>
  </si>
  <si>
    <t>Labor Item 42</t>
  </si>
  <si>
    <t>Labor Item 43</t>
  </si>
  <si>
    <t>Labor Item 44</t>
  </si>
  <si>
    <t>Labor Item 45</t>
  </si>
  <si>
    <t>Labor Item 46</t>
  </si>
  <si>
    <t>Labor Item 47</t>
  </si>
  <si>
    <t>250 - Start of Demand Rates</t>
  </si>
  <si>
    <t>Labor Item 48</t>
  </si>
  <si>
    <t>10250 - Start of Current Demands</t>
  </si>
  <si>
    <t>Labor Item 49</t>
  </si>
  <si>
    <t>Labor Items = key 21250</t>
  </si>
  <si>
    <t>Labor Item 50</t>
  </si>
  <si>
    <t>4000 labor spots (100 x 40)</t>
  </si>
  <si>
    <t>Labor Item 51</t>
  </si>
  <si>
    <t>Labor Item 52</t>
  </si>
  <si>
    <t>Labor Item 53</t>
  </si>
  <si>
    <t>Labor Item 54</t>
  </si>
  <si>
    <t>Labor Item 55</t>
  </si>
  <si>
    <t>Labor Item 56</t>
  </si>
  <si>
    <t>Labor Item 57</t>
  </si>
  <si>
    <t>Labor Item 58</t>
  </si>
  <si>
    <t>Labor Item 59</t>
  </si>
  <si>
    <t>Labor Item 60</t>
  </si>
  <si>
    <t>Labor Item 61</t>
  </si>
  <si>
    <t>Labor Item 62</t>
  </si>
  <si>
    <t>Labor Item 63</t>
  </si>
  <si>
    <t>Labor Item 64</t>
  </si>
  <si>
    <t>Labor Item 65</t>
  </si>
  <si>
    <t>Labor Item 66</t>
  </si>
  <si>
    <t>Labor Item 67</t>
  </si>
  <si>
    <t>Labor Item 68</t>
  </si>
  <si>
    <t>Labor Item 69</t>
  </si>
  <si>
    <t>Labor Item 70</t>
  </si>
  <si>
    <t>Labor Item 71</t>
  </si>
  <si>
    <t>Labor Item 72</t>
  </si>
  <si>
    <t>Labor Item 73</t>
  </si>
  <si>
    <t>Labor Item 74</t>
  </si>
  <si>
    <t>Labor Item 75</t>
  </si>
  <si>
    <t>Labor Item 76</t>
  </si>
  <si>
    <t>Labor Item 77</t>
  </si>
  <si>
    <t>Labor Item 78</t>
  </si>
  <si>
    <t>Labor Item 79</t>
  </si>
  <si>
    <t>Labor Item 80</t>
  </si>
  <si>
    <t>Labor Item 81</t>
  </si>
  <si>
    <t>Labor Item 82</t>
  </si>
  <si>
    <t>Labor Item 83</t>
  </si>
  <si>
    <t>Labor Item 84</t>
  </si>
  <si>
    <t>Labor Item 85</t>
  </si>
  <si>
    <t>Labor Item 86</t>
  </si>
  <si>
    <t>Labor Item 87</t>
  </si>
  <si>
    <t>Labor Item 88</t>
  </si>
  <si>
    <t>Labor Item 89</t>
  </si>
  <si>
    <t>Labor Item 90</t>
  </si>
  <si>
    <t>Labor Item 91</t>
  </si>
  <si>
    <t>Labor Item 92</t>
  </si>
  <si>
    <t>Labor Item 93</t>
  </si>
  <si>
    <t>Labor Item 94</t>
  </si>
  <si>
    <t>Labor Item 95</t>
  </si>
  <si>
    <t>Labor Item 96</t>
  </si>
  <si>
    <t>Labor Item 97</t>
  </si>
  <si>
    <t>Labor Item 98</t>
  </si>
  <si>
    <t>Labor Item 99</t>
  </si>
  <si>
    <t>Labor Item 100</t>
  </si>
  <si>
    <t>Offer #1</t>
  </si>
  <si>
    <t>Offer #2</t>
  </si>
  <si>
    <t>Offer #3</t>
  </si>
  <si>
    <t>Offer #4</t>
  </si>
  <si>
    <t>Offer #5</t>
  </si>
  <si>
    <t>Offer #6</t>
  </si>
  <si>
    <t>Offer #7</t>
  </si>
  <si>
    <t>Offer #8</t>
  </si>
  <si>
    <t>Product 1 Quality</t>
  </si>
  <si>
    <t>Product 1 Pollution</t>
  </si>
  <si>
    <t>Product 1 Rights</t>
  </si>
  <si>
    <t>Product 1 Material Cost</t>
  </si>
  <si>
    <t>Product 2</t>
  </si>
  <si>
    <t>Product 3</t>
  </si>
  <si>
    <t>Product 4</t>
  </si>
  <si>
    <t>Product 5</t>
  </si>
  <si>
    <t>Labor 1 eq Rate</t>
  </si>
  <si>
    <t>Labor 2 eq Rate</t>
  </si>
  <si>
    <t>Labor 3 eq Rate</t>
  </si>
  <si>
    <t>Labor 4 eq Rate</t>
  </si>
  <si>
    <t>Labor 5 eq Rate</t>
  </si>
  <si>
    <t>Labor 6 eq Rate</t>
  </si>
  <si>
    <t>Labor 7 eq Rate</t>
  </si>
  <si>
    <t>Labor 8 eq Rate</t>
  </si>
  <si>
    <t>Labor 9 eq Rate</t>
  </si>
  <si>
    <t>Labor 10 eq Rate</t>
  </si>
  <si>
    <t>* All values are int (i) unless otherwise noted</t>
  </si>
  <si>
    <t>Type #</t>
  </si>
  <si>
    <t>Base Slot Type</t>
  </si>
  <si>
    <t>Offer Lists</t>
  </si>
  <si>
    <t>Messages</t>
  </si>
  <si>
    <t>Data Item</t>
  </si>
  <si>
    <t>Quantity</t>
  </si>
  <si>
    <t>Start</t>
  </si>
  <si>
    <t>Price</t>
  </si>
  <si>
    <t>Selling Factory ID</t>
  </si>
  <si>
    <t>Read</t>
  </si>
  <si>
    <t>Quality</t>
  </si>
  <si>
    <t>Pollution</t>
  </si>
  <si>
    <t>Rights</t>
  </si>
  <si>
    <t>Time</t>
  </si>
  <si>
    <t>Location 1</t>
  </si>
  <si>
    <t>Seller ID</t>
  </si>
  <si>
    <t>Next Slot ID</t>
  </si>
  <si>
    <t>Selling Congl ID</t>
  </si>
  <si>
    <t>Item ID</t>
  </si>
  <si>
    <t>Buying Player</t>
  </si>
  <si>
    <t>Delivery Time</t>
  </si>
  <si>
    <t>Material Cost</t>
  </si>
  <si>
    <t>Labor Cost</t>
  </si>
  <si>
    <t>Sales Tax Rate</t>
  </si>
  <si>
    <t>Notes</t>
  </si>
  <si>
    <t>If a status is &lt; 100% the building is under construction, if it is &gt;100 % the amount above indicates the damage or decay to the building</t>
  </si>
  <si>
    <t>The Title is a negative # and the Vassal IDs are positive</t>
  </si>
  <si>
    <t>Player Characters are positive, NPC are negative</t>
  </si>
  <si>
    <t>Pricing is based on demand level of city</t>
  </si>
  <si>
    <t>Supplied</t>
  </si>
  <si>
    <t>Supply</t>
  </si>
  <si>
    <t>Demand</t>
  </si>
  <si>
    <t>Base Demand</t>
  </si>
  <si>
    <t>Current Demand</t>
  </si>
  <si>
    <t>Base Product Price</t>
  </si>
  <si>
    <t>City base demand</t>
  </si>
  <si>
    <t>population x 24 hr demand rate</t>
  </si>
  <si>
    <t>Num Cities</t>
  </si>
  <si>
    <t>Num Products</t>
  </si>
  <si>
    <t>Bytes Needed</t>
  </si>
  <si>
    <t>mByte</t>
  </si>
  <si>
    <t>Population x rate/1,000,000 x elapsed/3600</t>
  </si>
  <si>
    <t>Current</t>
  </si>
  <si>
    <t>Base</t>
  </si>
  <si>
    <t>Rate</t>
  </si>
  <si>
    <t>Elapsed</t>
  </si>
  <si>
    <t>lb/ft3</t>
  </si>
  <si>
    <t>Added Demand</t>
  </si>
  <si>
    <t>lb/in3</t>
  </si>
  <si>
    <t>in</t>
  </si>
  <si>
    <t>Filesize:</t>
  </si>
  <si>
    <t>Num Players</t>
  </si>
  <si>
    <t>Factories/Player</t>
  </si>
  <si>
    <t>Factory Size</t>
  </si>
  <si>
    <t>File Size</t>
  </si>
  <si>
    <t>Mbyte</t>
  </si>
  <si>
    <t>Ability</t>
  </si>
  <si>
    <t>Lifespan</t>
  </si>
  <si>
    <t>60 Days</t>
  </si>
  <si>
    <t>Level2</t>
  </si>
  <si>
    <t>Level</t>
  </si>
  <si>
    <t>%util</t>
  </si>
  <si>
    <t>Exp Hours</t>
  </si>
  <si>
    <t>Total Hours</t>
  </si>
  <si>
    <t>Days</t>
  </si>
  <si>
    <t>6 Days</t>
  </si>
  <si>
    <t>Player Dat</t>
  </si>
  <si>
    <t>File:</t>
  </si>
  <si>
    <t>userDat.dat</t>
  </si>
  <si>
    <t>500 bytes</t>
  </si>
  <si>
    <t>Last Login Time</t>
  </si>
  <si>
    <t>Gold</t>
  </si>
  <si>
    <t>Boost Item #1</t>
  </si>
  <si>
    <t>Boost Item #2</t>
  </si>
  <si>
    <t>Boost Item #3</t>
  </si>
  <si>
    <t>Boost Item #4</t>
  </si>
  <si>
    <t>Boost Item #5</t>
  </si>
  <si>
    <t>Boost Item #6</t>
  </si>
  <si>
    <t>Boost Item #7</t>
  </si>
  <si>
    <t>Boost Item #8</t>
  </si>
  <si>
    <t>Boost Item #9</t>
  </si>
  <si>
    <t>Boost Item #10</t>
  </si>
  <si>
    <t>Boost Item #11</t>
  </si>
  <si>
    <t>Boost Item #12</t>
  </si>
  <si>
    <t>Boost Item #13</t>
  </si>
  <si>
    <t>Boost Item #14</t>
  </si>
  <si>
    <t>Boost Item #15</t>
  </si>
  <si>
    <t>Boost Item #16</t>
  </si>
  <si>
    <t>Boost Item #17</t>
  </si>
  <si>
    <t>Boost Item #18</t>
  </si>
  <si>
    <t>Boost Item #19</t>
  </si>
  <si>
    <t>Boost Item #20</t>
  </si>
  <si>
    <t>City policies</t>
  </si>
  <si>
    <t>Mayor can set city policies which affect growth rates and other items</t>
  </si>
  <si>
    <t>Mayor can set taxes based on industry type or product/pollution</t>
  </si>
  <si>
    <t>City policies have to be voted on.  Companies can use money to influence city votes.  Base vote will be determined by the "personality" of the city</t>
  </si>
  <si>
    <t>Summary Section</t>
  </si>
  <si>
    <t>Security Key</t>
  </si>
  <si>
    <t>Time Sent</t>
  </si>
  <si>
    <t>Random, number checked by subtracting player ID number from the key</t>
  </si>
  <si>
    <t>From ID</t>
  </si>
  <si>
    <t>Response to</t>
  </si>
  <si>
    <t>Content Start</t>
  </si>
  <si>
    <t>Content End</t>
  </si>
  <si>
    <t>Msg Length</t>
  </si>
  <si>
    <t>Subject</t>
  </si>
  <si>
    <t>From Name</t>
  </si>
  <si>
    <t>Environment</t>
  </si>
  <si>
    <t>Growth</t>
  </si>
  <si>
    <t>Taxes</t>
  </si>
  <si>
    <t>Infrastructure</t>
  </si>
  <si>
    <t>Gov't Integrity</t>
  </si>
  <si>
    <t>Health</t>
  </si>
  <si>
    <t>DC -&gt;</t>
  </si>
  <si>
    <t>Edict</t>
  </si>
  <si>
    <t>Descr</t>
  </si>
  <si>
    <t>Pollution Tax</t>
  </si>
  <si>
    <t>Tax based on industry pollution</t>
  </si>
  <si>
    <t>Special "Permit"</t>
  </si>
  <si>
    <t>Give portion of construction cost to leader</t>
  </si>
  <si>
    <t>Nationalize Factory</t>
  </si>
  <si>
    <t>Leader takes ownership of factory</t>
  </si>
  <si>
    <t>Hold Election</t>
  </si>
  <si>
    <t>Allow leader election</t>
  </si>
  <si>
    <t>Postpone Election</t>
  </si>
  <si>
    <t>Build a school</t>
  </si>
  <si>
    <t>Internal Tax Rate</t>
  </si>
  <si>
    <t>impacts per pct</t>
  </si>
  <si>
    <t>Build Parks</t>
  </si>
  <si>
    <t>Cost</t>
  </si>
  <si>
    <t>Primary System</t>
  </si>
  <si>
    <t>Trade School</t>
  </si>
  <si>
    <t>Community College</t>
  </si>
  <si>
    <t>University</t>
  </si>
  <si>
    <t>Technical University</t>
  </si>
  <si>
    <t>Business School</t>
  </si>
  <si>
    <t>AF</t>
  </si>
  <si>
    <t>Republic of the Congo</t>
  </si>
  <si>
    <t>Iran</t>
  </si>
  <si>
    <t>Mozambique</t>
  </si>
  <si>
    <t>Slovenia</t>
  </si>
  <si>
    <t>Zimbabwe</t>
  </si>
  <si>
    <t>Albania</t>
  </si>
  <si>
    <t>Costa Rica</t>
  </si>
  <si>
    <t>Iraq</t>
  </si>
  <si>
    <t>Myanmar</t>
  </si>
  <si>
    <t>Solomon Islands</t>
  </si>
  <si>
    <t>Algeria</t>
  </si>
  <si>
    <t>Cote d' Ivoire</t>
  </si>
  <si>
    <t>Ireland</t>
  </si>
  <si>
    <t>Nambia</t>
  </si>
  <si>
    <t>Somalia</t>
  </si>
  <si>
    <t>Andorra</t>
  </si>
  <si>
    <t>Croatia</t>
  </si>
  <si>
    <t>Israel</t>
  </si>
  <si>
    <t>Nauru</t>
  </si>
  <si>
    <t>South Africa</t>
  </si>
  <si>
    <t>Angola</t>
  </si>
  <si>
    <t>Cuba</t>
  </si>
  <si>
    <t>Italy</t>
  </si>
  <si>
    <t>Nepal</t>
  </si>
  <si>
    <t>South Sudan</t>
  </si>
  <si>
    <t>Antigua</t>
  </si>
  <si>
    <t>Cyprus</t>
  </si>
  <si>
    <t>Jamaica</t>
  </si>
  <si>
    <t>Netherlands</t>
  </si>
  <si>
    <t>Spain</t>
  </si>
  <si>
    <t>Argentina</t>
  </si>
  <si>
    <t>Czech Republic</t>
  </si>
  <si>
    <t>Japan</t>
  </si>
  <si>
    <t>New Zealand</t>
  </si>
  <si>
    <t>Sri Lanka</t>
  </si>
  <si>
    <t>Armenia</t>
  </si>
  <si>
    <t>Denmark</t>
  </si>
  <si>
    <t>Jordan</t>
  </si>
  <si>
    <t>Nicaragua</t>
  </si>
  <si>
    <t>Sudan</t>
  </si>
  <si>
    <t>Australia</t>
  </si>
  <si>
    <t>Dijbouti</t>
  </si>
  <si>
    <t>Kazakhstan</t>
  </si>
  <si>
    <t>Niger</t>
  </si>
  <si>
    <t>Suriname</t>
  </si>
  <si>
    <t>Austria</t>
  </si>
  <si>
    <t>Dominica</t>
  </si>
  <si>
    <t>Kenya</t>
  </si>
  <si>
    <t>Nigeria</t>
  </si>
  <si>
    <t>Swaziland</t>
  </si>
  <si>
    <t>Azerbaijan</t>
  </si>
  <si>
    <t>Dominican Republic</t>
  </si>
  <si>
    <t>Kiribati</t>
  </si>
  <si>
    <t>Norway</t>
  </si>
  <si>
    <t>Sweden</t>
  </si>
  <si>
    <t>Bahamas</t>
  </si>
  <si>
    <t>East Timor</t>
  </si>
  <si>
    <t>North Korea</t>
  </si>
  <si>
    <t>Oman</t>
  </si>
  <si>
    <t>Switzerland</t>
  </si>
  <si>
    <t>Bahrain</t>
  </si>
  <si>
    <t>Exuador</t>
  </si>
  <si>
    <t>South Korea</t>
  </si>
  <si>
    <t>Pakistan</t>
  </si>
  <si>
    <t>Syria</t>
  </si>
  <si>
    <t>Bangladesh</t>
  </si>
  <si>
    <t>Egypt</t>
  </si>
  <si>
    <t>Kuwait</t>
  </si>
  <si>
    <t>Palau</t>
  </si>
  <si>
    <t>Tajikistan</t>
  </si>
  <si>
    <t>Barbados</t>
  </si>
  <si>
    <t>El Salvador</t>
  </si>
  <si>
    <t>Kyrgyzstan</t>
  </si>
  <si>
    <t>Palestine</t>
  </si>
  <si>
    <t>Tanzinia</t>
  </si>
  <si>
    <t>Belarus</t>
  </si>
  <si>
    <t>Equatorial Guinea</t>
  </si>
  <si>
    <t>Laos</t>
  </si>
  <si>
    <t>Panama</t>
  </si>
  <si>
    <t>Thailand</t>
  </si>
  <si>
    <t>Belgium</t>
  </si>
  <si>
    <t>Eritrea</t>
  </si>
  <si>
    <t>Latvia</t>
  </si>
  <si>
    <t>Papua New Guinea</t>
  </si>
  <si>
    <t>Togo</t>
  </si>
  <si>
    <t>Belize</t>
  </si>
  <si>
    <t>Estonia</t>
  </si>
  <si>
    <t>Lebanon</t>
  </si>
  <si>
    <t>Paraguay</t>
  </si>
  <si>
    <t>Tonga</t>
  </si>
  <si>
    <t>Benin</t>
  </si>
  <si>
    <t>Ethiopia</t>
  </si>
  <si>
    <t>Lesotho</t>
  </si>
  <si>
    <t>Peru</t>
  </si>
  <si>
    <t>Trinidad</t>
  </si>
  <si>
    <t>Bhutan</t>
  </si>
  <si>
    <t>Fiji</t>
  </si>
  <si>
    <t>Liberia</t>
  </si>
  <si>
    <t>Philippines</t>
  </si>
  <si>
    <t>Tunisia</t>
  </si>
  <si>
    <t>Bolivia</t>
  </si>
  <si>
    <t>Finland</t>
  </si>
  <si>
    <t>Libya</t>
  </si>
  <si>
    <t>Poland</t>
  </si>
  <si>
    <t>Turkey</t>
  </si>
  <si>
    <t>Bosnia</t>
  </si>
  <si>
    <t>France</t>
  </si>
  <si>
    <t>Liechtenstein</t>
  </si>
  <si>
    <t>Portugal</t>
  </si>
  <si>
    <t>Turkmenistan</t>
  </si>
  <si>
    <t>Botswana</t>
  </si>
  <si>
    <t>Gabon</t>
  </si>
  <si>
    <t>Lithuania</t>
  </si>
  <si>
    <t>Qatar</t>
  </si>
  <si>
    <t>Tuvalu</t>
  </si>
  <si>
    <t>Brazil</t>
  </si>
  <si>
    <t>Gambia</t>
  </si>
  <si>
    <t>Luxembourg</t>
  </si>
  <si>
    <t>Romania</t>
  </si>
  <si>
    <t>Uganda</t>
  </si>
  <si>
    <t>Brunei</t>
  </si>
  <si>
    <t>Georgia</t>
  </si>
  <si>
    <t>Macedonia</t>
  </si>
  <si>
    <t>Russia</t>
  </si>
  <si>
    <t>Ukraine</t>
  </si>
  <si>
    <t>Bulgaria</t>
  </si>
  <si>
    <t>Germany</t>
  </si>
  <si>
    <t>Madagascar</t>
  </si>
  <si>
    <t>Rwanda</t>
  </si>
  <si>
    <t>UAE</t>
  </si>
  <si>
    <t>Burkina Faso</t>
  </si>
  <si>
    <t>Ghana</t>
  </si>
  <si>
    <t>Malawi</t>
  </si>
  <si>
    <t>Saint Kitts</t>
  </si>
  <si>
    <t>UK</t>
  </si>
  <si>
    <t>Burundi</t>
  </si>
  <si>
    <t>Greece</t>
  </si>
  <si>
    <t>Malaysia</t>
  </si>
  <si>
    <t>Saint Lucia</t>
  </si>
  <si>
    <t>Northern Ireland</t>
  </si>
  <si>
    <t>Cambodia</t>
  </si>
  <si>
    <t>Grenada</t>
  </si>
  <si>
    <t>Maldives</t>
  </si>
  <si>
    <t>Saint Vincent</t>
  </si>
  <si>
    <t>Scotland</t>
  </si>
  <si>
    <t>Cameroon</t>
  </si>
  <si>
    <t>Guatemala</t>
  </si>
  <si>
    <t>Mali</t>
  </si>
  <si>
    <t>Samoa</t>
  </si>
  <si>
    <t>Wales</t>
  </si>
  <si>
    <t>Canada</t>
  </si>
  <si>
    <t>Guinea</t>
  </si>
  <si>
    <t>Malta</t>
  </si>
  <si>
    <t>San Marino</t>
  </si>
  <si>
    <t>United States</t>
  </si>
  <si>
    <t>Cape Verde</t>
  </si>
  <si>
    <t>Guinea-Bissau</t>
  </si>
  <si>
    <t>Marshall Islands</t>
  </si>
  <si>
    <t>Sao Tome</t>
  </si>
  <si>
    <t>Uruguay</t>
  </si>
  <si>
    <t>Central African Republic</t>
  </si>
  <si>
    <t>Guyana</t>
  </si>
  <si>
    <t>Mauritania</t>
  </si>
  <si>
    <t>Saudi Arabia</t>
  </si>
  <si>
    <t>Uzbekistan</t>
  </si>
  <si>
    <t>Chad</t>
  </si>
  <si>
    <t>Haiti</t>
  </si>
  <si>
    <t>Mexico</t>
  </si>
  <si>
    <t>Sengal</t>
  </si>
  <si>
    <t>Vanuatu</t>
  </si>
  <si>
    <t>Chile</t>
  </si>
  <si>
    <t>Honduras</t>
  </si>
  <si>
    <t>Micronesia</t>
  </si>
  <si>
    <t>Serbia</t>
  </si>
  <si>
    <t>Vatican</t>
  </si>
  <si>
    <t>China</t>
  </si>
  <si>
    <t>Hungary</t>
  </si>
  <si>
    <t>Monaco</t>
  </si>
  <si>
    <t>Seychelles</t>
  </si>
  <si>
    <t>Venezuela</t>
  </si>
  <si>
    <t>Colombia</t>
  </si>
  <si>
    <t>Iceland</t>
  </si>
  <si>
    <t>Mongolia</t>
  </si>
  <si>
    <t>Sierra Leone</t>
  </si>
  <si>
    <t>Vietnam</t>
  </si>
  <si>
    <t>Comoros</t>
  </si>
  <si>
    <t>India</t>
  </si>
  <si>
    <t>Montenegro</t>
  </si>
  <si>
    <t>Singapore</t>
  </si>
  <si>
    <t>Yemen</t>
  </si>
  <si>
    <t>Democratic Republic of the Congo</t>
  </si>
  <si>
    <t>Indonesia</t>
  </si>
  <si>
    <t>Morocco</t>
  </si>
  <si>
    <t>Slovakia</t>
  </si>
  <si>
    <t>Zambia</t>
  </si>
  <si>
    <t>Tax Types</t>
  </si>
  <si>
    <t>Region</t>
  </si>
  <si>
    <t>Format</t>
  </si>
  <si>
    <t>Income Tax</t>
  </si>
  <si>
    <t>TAX ID,RATE</t>
  </si>
  <si>
    <t>Property Tax</t>
  </si>
  <si>
    <t>VAT</t>
  </si>
  <si>
    <t>Personal Income Tax</t>
  </si>
  <si>
    <t>Rights Tax</t>
  </si>
  <si>
    <t>Sales Tax</t>
  </si>
  <si>
    <t>Income Tax Exemption</t>
  </si>
  <si>
    <t>Property Tax Exemption</t>
  </si>
  <si>
    <t>VAT Exemption</t>
  </si>
  <si>
    <t>Pollution Tax Exemption</t>
  </si>
  <si>
    <t>Rights Tax Exemption</t>
  </si>
  <si>
    <t>Sent to Browser/File Format excludes Name Field</t>
  </si>
  <si>
    <t>Exemptions by Company</t>
  </si>
  <si>
    <t>EX TYPE, TAX ID, COMPANY ID, RATE, NAME</t>
  </si>
  <si>
    <t>Exemptions by Factory Type</t>
  </si>
  <si>
    <t>EX TYPE, TAX ID, FACTORY TYPE, RATE, NAME</t>
  </si>
  <si>
    <t>Exemptions by Industry</t>
  </si>
  <si>
    <t>EX TYPE, TAX ID, INDUSTRY ID, RATE, NAME</t>
  </si>
  <si>
    <t>Exemptions by Factory</t>
  </si>
  <si>
    <t>EX TYPE, TAX ID, FACTORY ID, RATE, NAME</t>
  </si>
  <si>
    <t>Exemptions by Conglomerate</t>
  </si>
  <si>
    <t>EX TYPE, TAX ID, CONG ID, RATE, NAME</t>
  </si>
  <si>
    <t>Exemptions by Product</t>
  </si>
  <si>
    <t>EX TYPE, TAX ID, PRODUCT ID, RATE, NAME</t>
  </si>
  <si>
    <t>Taxes Paid - 1</t>
  </si>
  <si>
    <t>Taxes Paid - 2</t>
  </si>
  <si>
    <t>Taxes Paid - 3</t>
  </si>
  <si>
    <t>Taxes Paid - 4</t>
  </si>
  <si>
    <t>Taxes Paid - 5</t>
  </si>
  <si>
    <t>Taxes Paid - 6</t>
  </si>
  <si>
    <t>Taxes Paid - 7</t>
  </si>
  <si>
    <t>Taxes Paid - 8</t>
  </si>
  <si>
    <t>Taxes Paid - 9</t>
  </si>
  <si>
    <t>Taxes Paid - 10</t>
  </si>
  <si>
    <t>Taxes Paid - 11</t>
  </si>
  <si>
    <t>Taxes Paid - 12</t>
  </si>
  <si>
    <t>Taxes Paid - 13</t>
  </si>
  <si>
    <t>Taxes Paid - 14</t>
  </si>
  <si>
    <t>Taxes Paid - 15</t>
  </si>
  <si>
    <t>Taxes Paid - 16</t>
  </si>
  <si>
    <t>Taxes Paid - 17</t>
  </si>
  <si>
    <t>Taxes Paid - 18</t>
  </si>
  <si>
    <t>Taxes Paid - 19</t>
  </si>
  <si>
    <t>Taxes Paid - 20</t>
  </si>
  <si>
    <t>Taxes Paid - 21</t>
  </si>
  <si>
    <t>Taxes Paid - 22</t>
  </si>
  <si>
    <t>Taxes Paid - 23</t>
  </si>
  <si>
    <t>Taxes Paid - 24</t>
  </si>
  <si>
    <t>Taxes Paid - 25</t>
  </si>
  <si>
    <t>Taxes Paid - 26</t>
  </si>
  <si>
    <t>Taxes Paid - 27</t>
  </si>
  <si>
    <t>Taxes Paid - 28</t>
  </si>
  <si>
    <t>Taxes Paid - 29</t>
  </si>
  <si>
    <t>Taxes Paid - 30</t>
  </si>
  <si>
    <t>Exemptions by City</t>
  </si>
  <si>
    <t>Exemptions by Region</t>
  </si>
  <si>
    <t>Exemptions by Nation</t>
  </si>
  <si>
    <t>input 1 quality</t>
  </si>
  <si>
    <t xml:space="preserve">i2 </t>
  </si>
  <si>
    <t>total bought</t>
  </si>
  <si>
    <t>total used</t>
  </si>
  <si>
    <t>total cost</t>
  </si>
  <si>
    <t>total quality</t>
  </si>
  <si>
    <t>total pollution</t>
  </si>
  <si>
    <t>total rights</t>
  </si>
  <si>
    <t>* - Prod Quality</t>
  </si>
  <si>
    <t>* - Prod Pollution</t>
  </si>
  <si>
    <t>* - Production Cost</t>
  </si>
  <si>
    <t>* - Production Rights</t>
  </si>
  <si>
    <t>Demand File Base Size</t>
  </si>
  <si>
    <t>Region 3 - City</t>
  </si>
  <si>
    <t>Region 2 - State</t>
  </si>
  <si>
    <t>Region 1 - Nation</t>
  </si>
  <si>
    <t>EX TYPE, TAX ID, CITY ID, NAME</t>
  </si>
  <si>
    <t>EX TYPE, TAX ID, REGION ID, NAME</t>
  </si>
  <si>
    <t>EX TYPE, TAX ID, NATION ID, NAME</t>
  </si>
  <si>
    <t>Import Taxes</t>
  </si>
  <si>
    <t>Export Taxes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</si>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</sst>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11"/>
      </patternFill>
    </fill>
    <fill>
      <patternFill patternType="solid">
        <fgColor indexed="13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1"/>
        <b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3" borderId="0" xfId="0" applyFont="1" applyFill="1"/>
    <xf numFmtId="0" fontId="1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FF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66FF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194508682979E-2"/>
          <c:y val="5.5557443345405376E-2"/>
          <c:w val="0.65835479205810088"/>
          <c:h val="0.809055268717465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'City Pricding'!$G$5:$G$25</c:f>
              <c:numCache>
                <c:formatCode>General</c:formatCode>
                <c:ptCount val="2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1.3</c:v>
                </c:pt>
                <c:pt idx="8">
                  <c:v>1.2</c:v>
                </c:pt>
                <c:pt idx="9">
                  <c:v>1.1000000000000001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</c:numCache>
            </c:numRef>
          </c:xVal>
          <c:yVal>
            <c:numRef>
              <c:f>'City Pricding'!$H$5:$H$25</c:f>
              <c:numCache>
                <c:formatCode>General</c:formatCode>
                <c:ptCount val="2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110.00000000000001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50</c:v>
                </c:pt>
                <c:pt idx="16">
                  <c:v>40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99968"/>
        <c:axId val="216700544"/>
      </c:scatterChart>
      <c:valAx>
        <c:axId val="21669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6700544"/>
        <c:crossesAt val="0"/>
        <c:crossBetween val="midCat"/>
      </c:valAx>
      <c:valAx>
        <c:axId val="216700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6699968"/>
        <c:crossesAt val="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59585279965004379"/>
          <c:y val="0.2361191309419656"/>
          <c:w val="0.16458880139982501"/>
          <c:h val="9.722550306211727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3831198354269"/>
          <c:y val="5.5557443345405376E-2"/>
          <c:w val="0.64093818109162226"/>
          <c:h val="0.8125276089265536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Labor!$K$6:$K$26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Labor!$M$6:$M$26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9.5</c:v>
                </c:pt>
                <c:pt idx="4">
                  <c:v>16.25</c:v>
                </c:pt>
                <c:pt idx="5">
                  <c:v>26.375</c:v>
                </c:pt>
                <c:pt idx="6">
                  <c:v>41.5625</c:v>
                </c:pt>
                <c:pt idx="7">
                  <c:v>64.34375</c:v>
                </c:pt>
                <c:pt idx="8">
                  <c:v>98.515625</c:v>
                </c:pt>
                <c:pt idx="9">
                  <c:v>149.7734375</c:v>
                </c:pt>
                <c:pt idx="10">
                  <c:v>226.66015625</c:v>
                </c:pt>
                <c:pt idx="11">
                  <c:v>341.990234375</c:v>
                </c:pt>
                <c:pt idx="12">
                  <c:v>514.9853515625</c:v>
                </c:pt>
                <c:pt idx="13">
                  <c:v>774.47802734375</c:v>
                </c:pt>
                <c:pt idx="14">
                  <c:v>1163.717041015625</c:v>
                </c:pt>
                <c:pt idx="15">
                  <c:v>1747.5755615234375</c:v>
                </c:pt>
                <c:pt idx="16">
                  <c:v>2623.3633422851562</c:v>
                </c:pt>
                <c:pt idx="17">
                  <c:v>3937.0450134277344</c:v>
                </c:pt>
                <c:pt idx="18">
                  <c:v>5907.5675201416016</c:v>
                </c:pt>
                <c:pt idx="19">
                  <c:v>8863.3512802124023</c:v>
                </c:pt>
                <c:pt idx="20">
                  <c:v>13297.026920318604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02272"/>
        <c:axId val="203096064"/>
      </c:scatterChart>
      <c:valAx>
        <c:axId val="2167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096064"/>
        <c:crossesAt val="0"/>
        <c:crossBetween val="midCat"/>
      </c:valAx>
      <c:valAx>
        <c:axId val="203096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6702272"/>
        <c:crossesAt val="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785204302489317"/>
          <c:y val="0.28125947798191892"/>
          <c:w val="0.16493197222998479"/>
          <c:h val="9.722550306211724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</xdr:row>
      <xdr:rowOff>66675</xdr:rowOff>
    </xdr:from>
    <xdr:to>
      <xdr:col>17</xdr:col>
      <xdr:colOff>114300</xdr:colOff>
      <xdr:row>16</xdr:row>
      <xdr:rowOff>142875</xdr:rowOff>
    </xdr:to>
    <xdr:graphicFrame macro="">
      <xdr:nvGraphicFramePr>
        <xdr:cNvPr id="41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24</xdr:row>
      <xdr:rowOff>104775</xdr:rowOff>
    </xdr:from>
    <xdr:to>
      <xdr:col>6</xdr:col>
      <xdr:colOff>152400</xdr:colOff>
      <xdr:row>38</xdr:row>
      <xdr:rowOff>180975</xdr:rowOff>
    </xdr:to>
    <xdr:graphicFrame macro="">
      <xdr:nvGraphicFramePr>
        <xdr:cNvPr id="51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zoomScale="75" zoomScaleNormal="75" workbookViewId="0">
      <selection activeCell="C55" sqref="C55"/>
    </sheetView>
  </sheetViews>
  <sheetFormatPr defaultRowHeight="15" customHeight="1" x14ac:dyDescent="0.25"/>
  <cols>
    <col min="1" max="2" width="8.42578125" customWidth="1"/>
    <col min="3" max="3" width="17.28515625" customWidth="1"/>
    <col min="4" max="4" width="5.28515625" customWidth="1"/>
    <col min="6" max="6" width="19.28515625" customWidth="1"/>
    <col min="10" max="10" width="17.140625" customWidth="1"/>
  </cols>
  <sheetData>
    <row r="2" spans="1:10" ht="1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 s="1" t="s">
        <v>5</v>
      </c>
      <c r="I2" s="1" t="s">
        <v>6</v>
      </c>
      <c r="J2" s="1" t="s">
        <v>2</v>
      </c>
    </row>
    <row r="3" spans="1:10" ht="15" customHeight="1" x14ac:dyDescent="0.25">
      <c r="A3">
        <v>0</v>
      </c>
      <c r="B3">
        <v>4</v>
      </c>
      <c r="C3" t="s">
        <v>7</v>
      </c>
      <c r="D3" t="s">
        <v>8</v>
      </c>
      <c r="E3" t="s">
        <v>9</v>
      </c>
      <c r="H3">
        <v>1</v>
      </c>
      <c r="I3">
        <v>0</v>
      </c>
      <c r="J3" t="s">
        <v>7</v>
      </c>
    </row>
    <row r="4" spans="1:10" ht="15" customHeight="1" x14ac:dyDescent="0.25">
      <c r="A4">
        <f t="shared" ref="A4:A10" si="0">A3+B3</f>
        <v>4</v>
      </c>
      <c r="B4">
        <v>4</v>
      </c>
      <c r="C4" t="s">
        <v>10</v>
      </c>
      <c r="D4" t="s">
        <v>8</v>
      </c>
      <c r="E4" t="s">
        <v>9</v>
      </c>
      <c r="F4" t="s">
        <v>11</v>
      </c>
      <c r="H4">
        <v>2</v>
      </c>
      <c r="I4">
        <f t="shared" ref="I4:I37" si="1">I3+4</f>
        <v>4</v>
      </c>
      <c r="J4" t="s">
        <v>10</v>
      </c>
    </row>
    <row r="5" spans="1:10" ht="15" customHeight="1" x14ac:dyDescent="0.25">
      <c r="A5">
        <f t="shared" si="0"/>
        <v>8</v>
      </c>
      <c r="B5">
        <v>92</v>
      </c>
      <c r="C5" t="s">
        <v>12</v>
      </c>
      <c r="D5" t="s">
        <v>13</v>
      </c>
      <c r="E5" t="s">
        <v>9</v>
      </c>
      <c r="H5">
        <v>3</v>
      </c>
      <c r="I5">
        <f t="shared" si="1"/>
        <v>8</v>
      </c>
      <c r="J5" t="s">
        <v>12</v>
      </c>
    </row>
    <row r="6" spans="1:10" ht="15" customHeight="1" x14ac:dyDescent="0.25">
      <c r="A6">
        <f t="shared" si="0"/>
        <v>100</v>
      </c>
      <c r="B6">
        <v>2</v>
      </c>
      <c r="C6" t="s">
        <v>14</v>
      </c>
      <c r="D6" t="s">
        <v>15</v>
      </c>
      <c r="E6" t="s">
        <v>9</v>
      </c>
      <c r="H6">
        <v>4</v>
      </c>
      <c r="I6">
        <f t="shared" si="1"/>
        <v>12</v>
      </c>
      <c r="J6" t="s">
        <v>14</v>
      </c>
    </row>
    <row r="7" spans="1:10" ht="15" customHeight="1" x14ac:dyDescent="0.25">
      <c r="A7">
        <f t="shared" si="0"/>
        <v>102</v>
      </c>
      <c r="B7">
        <v>2</v>
      </c>
      <c r="C7" t="s">
        <v>16</v>
      </c>
      <c r="D7" t="s">
        <v>15</v>
      </c>
      <c r="E7" t="s">
        <v>9</v>
      </c>
      <c r="H7">
        <v>5</v>
      </c>
      <c r="I7">
        <f t="shared" si="1"/>
        <v>16</v>
      </c>
      <c r="J7" t="s">
        <v>16</v>
      </c>
    </row>
    <row r="8" spans="1:10" ht="15" customHeight="1" x14ac:dyDescent="0.25">
      <c r="A8">
        <f t="shared" si="0"/>
        <v>104</v>
      </c>
      <c r="B8">
        <v>2</v>
      </c>
      <c r="C8" t="s">
        <v>17</v>
      </c>
      <c r="D8" t="s">
        <v>15</v>
      </c>
      <c r="E8" t="s">
        <v>9</v>
      </c>
      <c r="H8">
        <v>6</v>
      </c>
      <c r="I8">
        <f t="shared" si="1"/>
        <v>20</v>
      </c>
      <c r="J8" t="s">
        <v>17</v>
      </c>
    </row>
    <row r="9" spans="1:10" ht="15" customHeight="1" x14ac:dyDescent="0.25">
      <c r="A9">
        <f t="shared" si="0"/>
        <v>106</v>
      </c>
      <c r="B9">
        <v>2</v>
      </c>
      <c r="C9" t="s">
        <v>18</v>
      </c>
      <c r="D9" t="s">
        <v>15</v>
      </c>
      <c r="E9" t="s">
        <v>9</v>
      </c>
      <c r="H9">
        <v>7</v>
      </c>
      <c r="I9">
        <f t="shared" si="1"/>
        <v>24</v>
      </c>
      <c r="J9" t="s">
        <v>18</v>
      </c>
    </row>
    <row r="10" spans="1:10" ht="15" customHeight="1" x14ac:dyDescent="0.25">
      <c r="A10">
        <f t="shared" si="0"/>
        <v>108</v>
      </c>
      <c r="B10">
        <v>2</v>
      </c>
      <c r="C10" t="s">
        <v>19</v>
      </c>
      <c r="D10" t="s">
        <v>20</v>
      </c>
      <c r="E10" t="s">
        <v>9</v>
      </c>
      <c r="H10">
        <v>8</v>
      </c>
      <c r="I10">
        <f t="shared" si="1"/>
        <v>28</v>
      </c>
      <c r="J10" t="s">
        <v>21</v>
      </c>
    </row>
    <row r="11" spans="1:10" ht="15" customHeight="1" x14ac:dyDescent="0.25">
      <c r="H11">
        <v>9</v>
      </c>
      <c r="I11">
        <f t="shared" si="1"/>
        <v>32</v>
      </c>
      <c r="J11" t="s">
        <v>19</v>
      </c>
    </row>
    <row r="12" spans="1:10" ht="15" customHeight="1" x14ac:dyDescent="0.25">
      <c r="H12">
        <v>10</v>
      </c>
      <c r="I12">
        <f t="shared" si="1"/>
        <v>36</v>
      </c>
    </row>
    <row r="13" spans="1:10" ht="15" customHeight="1" x14ac:dyDescent="0.25">
      <c r="H13">
        <v>11</v>
      </c>
      <c r="I13">
        <f t="shared" si="1"/>
        <v>40</v>
      </c>
    </row>
    <row r="14" spans="1:10" ht="15" customHeight="1" x14ac:dyDescent="0.25">
      <c r="H14">
        <v>12</v>
      </c>
      <c r="I14">
        <f t="shared" si="1"/>
        <v>44</v>
      </c>
    </row>
    <row r="15" spans="1:10" ht="15" customHeight="1" x14ac:dyDescent="0.25">
      <c r="H15">
        <v>13</v>
      </c>
      <c r="I15">
        <f t="shared" si="1"/>
        <v>48</v>
      </c>
    </row>
    <row r="16" spans="1:10" ht="15" customHeight="1" x14ac:dyDescent="0.25">
      <c r="H16">
        <v>14</v>
      </c>
      <c r="I16">
        <f t="shared" si="1"/>
        <v>52</v>
      </c>
    </row>
    <row r="17" spans="8:9" ht="15" customHeight="1" x14ac:dyDescent="0.25">
      <c r="H17">
        <v>15</v>
      </c>
      <c r="I17">
        <f t="shared" si="1"/>
        <v>56</v>
      </c>
    </row>
    <row r="18" spans="8:9" ht="15" customHeight="1" x14ac:dyDescent="0.25">
      <c r="H18">
        <v>16</v>
      </c>
      <c r="I18">
        <f t="shared" si="1"/>
        <v>60</v>
      </c>
    </row>
    <row r="19" spans="8:9" ht="15" customHeight="1" x14ac:dyDescent="0.25">
      <c r="H19">
        <v>17</v>
      </c>
      <c r="I19">
        <f t="shared" si="1"/>
        <v>64</v>
      </c>
    </row>
    <row r="20" spans="8:9" ht="15" customHeight="1" x14ac:dyDescent="0.25">
      <c r="H20">
        <v>18</v>
      </c>
      <c r="I20">
        <f t="shared" si="1"/>
        <v>68</v>
      </c>
    </row>
    <row r="21" spans="8:9" ht="15" customHeight="1" x14ac:dyDescent="0.25">
      <c r="H21">
        <v>19</v>
      </c>
      <c r="I21">
        <f t="shared" si="1"/>
        <v>72</v>
      </c>
    </row>
    <row r="22" spans="8:9" ht="15" customHeight="1" x14ac:dyDescent="0.25">
      <c r="H22">
        <v>20</v>
      </c>
      <c r="I22">
        <f t="shared" si="1"/>
        <v>76</v>
      </c>
    </row>
    <row r="23" spans="8:9" ht="15" customHeight="1" x14ac:dyDescent="0.25">
      <c r="H23">
        <v>21</v>
      </c>
      <c r="I23">
        <f t="shared" si="1"/>
        <v>80</v>
      </c>
    </row>
    <row r="24" spans="8:9" ht="15" customHeight="1" x14ac:dyDescent="0.25">
      <c r="H24">
        <v>22</v>
      </c>
      <c r="I24">
        <f t="shared" si="1"/>
        <v>84</v>
      </c>
    </row>
    <row r="25" spans="8:9" ht="15" customHeight="1" x14ac:dyDescent="0.25">
      <c r="H25">
        <v>23</v>
      </c>
      <c r="I25">
        <f t="shared" si="1"/>
        <v>88</v>
      </c>
    </row>
    <row r="26" spans="8:9" ht="15" customHeight="1" x14ac:dyDescent="0.25">
      <c r="H26">
        <v>24</v>
      </c>
      <c r="I26">
        <f t="shared" si="1"/>
        <v>92</v>
      </c>
    </row>
    <row r="27" spans="8:9" ht="15" customHeight="1" x14ac:dyDescent="0.25">
      <c r="H27">
        <v>25</v>
      </c>
      <c r="I27">
        <f t="shared" si="1"/>
        <v>96</v>
      </c>
    </row>
    <row r="28" spans="8:9" ht="15" customHeight="1" x14ac:dyDescent="0.25">
      <c r="H28">
        <v>26</v>
      </c>
      <c r="I28">
        <f t="shared" si="1"/>
        <v>100</v>
      </c>
    </row>
    <row r="29" spans="8:9" ht="15" customHeight="1" x14ac:dyDescent="0.25">
      <c r="H29">
        <v>27</v>
      </c>
      <c r="I29">
        <f t="shared" si="1"/>
        <v>104</v>
      </c>
    </row>
    <row r="30" spans="8:9" ht="15" customHeight="1" x14ac:dyDescent="0.25">
      <c r="H30">
        <v>28</v>
      </c>
      <c r="I30">
        <f t="shared" si="1"/>
        <v>108</v>
      </c>
    </row>
    <row r="31" spans="8:9" ht="15" customHeight="1" x14ac:dyDescent="0.25">
      <c r="H31">
        <v>29</v>
      </c>
      <c r="I31">
        <f t="shared" si="1"/>
        <v>112</v>
      </c>
    </row>
    <row r="32" spans="8:9" ht="15" customHeight="1" x14ac:dyDescent="0.25">
      <c r="H32">
        <v>30</v>
      </c>
      <c r="I32">
        <f t="shared" si="1"/>
        <v>116</v>
      </c>
    </row>
    <row r="33" spans="8:9" ht="15" customHeight="1" x14ac:dyDescent="0.25">
      <c r="H33">
        <v>31</v>
      </c>
      <c r="I33">
        <f t="shared" si="1"/>
        <v>120</v>
      </c>
    </row>
    <row r="34" spans="8:9" ht="15" customHeight="1" x14ac:dyDescent="0.25">
      <c r="H34">
        <v>32</v>
      </c>
      <c r="I34">
        <f t="shared" si="1"/>
        <v>124</v>
      </c>
    </row>
    <row r="35" spans="8:9" ht="15" customHeight="1" x14ac:dyDescent="0.25">
      <c r="H35">
        <v>33</v>
      </c>
      <c r="I35">
        <f t="shared" si="1"/>
        <v>128</v>
      </c>
    </row>
    <row r="36" spans="8:9" ht="15" customHeight="1" x14ac:dyDescent="0.25">
      <c r="H36">
        <v>34</v>
      </c>
      <c r="I36">
        <f t="shared" si="1"/>
        <v>132</v>
      </c>
    </row>
    <row r="37" spans="8:9" ht="15" customHeight="1" x14ac:dyDescent="0.25">
      <c r="H37">
        <v>35</v>
      </c>
      <c r="I37">
        <f t="shared" si="1"/>
        <v>136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G18" sqref="G18"/>
    </sheetView>
  </sheetViews>
  <sheetFormatPr defaultColWidth="11.5703125" defaultRowHeight="15" x14ac:dyDescent="0.25"/>
  <cols>
    <col min="3" max="3" width="18.28515625" customWidth="1"/>
    <col min="4" max="4" width="16.140625" customWidth="1"/>
  </cols>
  <sheetData>
    <row r="2" spans="2:4" x14ac:dyDescent="0.25">
      <c r="D2" t="s">
        <v>703</v>
      </c>
    </row>
    <row r="3" spans="2:4" x14ac:dyDescent="0.25">
      <c r="B3">
        <v>1</v>
      </c>
      <c r="C3" t="s">
        <v>704</v>
      </c>
      <c r="D3">
        <v>1000</v>
      </c>
    </row>
    <row r="4" spans="2:4" x14ac:dyDescent="0.25">
      <c r="B4">
        <v>2</v>
      </c>
      <c r="C4" t="s">
        <v>705</v>
      </c>
      <c r="D4">
        <v>4000</v>
      </c>
    </row>
    <row r="5" spans="2:4" x14ac:dyDescent="0.25">
      <c r="B5">
        <v>3</v>
      </c>
      <c r="C5" t="s">
        <v>706</v>
      </c>
      <c r="D5">
        <v>5000</v>
      </c>
    </row>
    <row r="6" spans="2:4" x14ac:dyDescent="0.25">
      <c r="B6">
        <v>4</v>
      </c>
      <c r="C6" t="s">
        <v>707</v>
      </c>
      <c r="D6">
        <v>20000</v>
      </c>
    </row>
    <row r="7" spans="2:4" x14ac:dyDescent="0.25">
      <c r="B7">
        <v>5</v>
      </c>
      <c r="C7" t="s">
        <v>708</v>
      </c>
      <c r="D7">
        <v>20000</v>
      </c>
    </row>
    <row r="8" spans="2:4" x14ac:dyDescent="0.25">
      <c r="B8">
        <v>6</v>
      </c>
      <c r="C8" t="s">
        <v>709</v>
      </c>
      <c r="D8">
        <v>20000</v>
      </c>
    </row>
    <row r="9" spans="2:4" x14ac:dyDescent="0.25">
      <c r="B9">
        <v>7</v>
      </c>
    </row>
    <row r="10" spans="2:4" x14ac:dyDescent="0.25">
      <c r="B10">
        <v>8</v>
      </c>
    </row>
    <row r="11" spans="2:4" x14ac:dyDescent="0.25">
      <c r="B11">
        <v>9</v>
      </c>
    </row>
    <row r="12" spans="2:4" x14ac:dyDescent="0.25">
      <c r="B12">
        <v>10</v>
      </c>
    </row>
    <row r="13" spans="2:4" x14ac:dyDescent="0.25">
      <c r="B13">
        <v>11</v>
      </c>
    </row>
    <row r="14" spans="2:4" x14ac:dyDescent="0.25">
      <c r="B14">
        <v>12</v>
      </c>
    </row>
    <row r="15" spans="2:4" x14ac:dyDescent="0.25">
      <c r="B15">
        <v>13</v>
      </c>
    </row>
    <row r="16" spans="2:4" x14ac:dyDescent="0.25">
      <c r="B16">
        <v>14</v>
      </c>
    </row>
    <row r="17" spans="2:2" x14ac:dyDescent="0.25">
      <c r="B17">
        <v>15</v>
      </c>
    </row>
    <row r="18" spans="2:2" x14ac:dyDescent="0.25">
      <c r="B18">
        <v>16</v>
      </c>
    </row>
    <row r="19" spans="2:2" x14ac:dyDescent="0.25">
      <c r="B19">
        <v>17</v>
      </c>
    </row>
    <row r="20" spans="2:2" x14ac:dyDescent="0.25">
      <c r="B20">
        <v>18</v>
      </c>
    </row>
    <row r="21" spans="2:2" x14ac:dyDescent="0.25">
      <c r="B21">
        <v>19</v>
      </c>
    </row>
    <row r="22" spans="2:2" x14ac:dyDescent="0.25">
      <c r="B22">
        <v>20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J17" sqref="J17"/>
    </sheetView>
  </sheetViews>
  <sheetFormatPr defaultRowHeight="15" x14ac:dyDescent="0.25"/>
  <cols>
    <col min="1" max="1" width="31.5703125" customWidth="1"/>
    <col min="4" max="4" width="20.7109375" customWidth="1"/>
    <col min="7" max="7" width="13.140625" customWidth="1"/>
    <col min="10" max="10" width="18" customWidth="1"/>
    <col min="13" max="13" width="15.5703125" customWidth="1"/>
    <col min="16" max="16" width="10.28515625" customWidth="1"/>
  </cols>
  <sheetData>
    <row r="1" spans="1:17" x14ac:dyDescent="0.25">
      <c r="A1">
        <f>SUM(B1:T1)</f>
        <v>3444</v>
      </c>
      <c r="B1">
        <f>SUM(B2:B40)</f>
        <v>615</v>
      </c>
      <c r="E1">
        <f>SUM(E2:E40)</f>
        <v>640</v>
      </c>
      <c r="H1">
        <f>SUM(H2:H40)</f>
        <v>735</v>
      </c>
      <c r="K1">
        <f>SUM(K2:K40)</f>
        <v>570</v>
      </c>
      <c r="N1">
        <f>SUM(N2:N40)</f>
        <v>874</v>
      </c>
      <c r="Q1">
        <f>SUM(Q2:Q40)</f>
        <v>10</v>
      </c>
    </row>
    <row r="2" spans="1:17" x14ac:dyDescent="0.25">
      <c r="A2" t="s">
        <v>710</v>
      </c>
      <c r="B2">
        <v>34</v>
      </c>
      <c r="D2" t="s">
        <v>711</v>
      </c>
      <c r="E2">
        <v>12</v>
      </c>
      <c r="G2" t="s">
        <v>712</v>
      </c>
      <c r="H2">
        <v>31</v>
      </c>
      <c r="J2" t="s">
        <v>713</v>
      </c>
      <c r="K2">
        <v>11</v>
      </c>
      <c r="M2" t="s">
        <v>714</v>
      </c>
      <c r="N2">
        <v>12</v>
      </c>
      <c r="P2" t="s">
        <v>715</v>
      </c>
      <c r="Q2">
        <v>10</v>
      </c>
    </row>
    <row r="3" spans="1:17" x14ac:dyDescent="0.25">
      <c r="A3" t="s">
        <v>716</v>
      </c>
      <c r="B3">
        <v>12</v>
      </c>
      <c r="D3" t="s">
        <v>717</v>
      </c>
      <c r="E3">
        <v>7</v>
      </c>
      <c r="G3" t="s">
        <v>718</v>
      </c>
      <c r="H3">
        <v>18</v>
      </c>
      <c r="J3" t="s">
        <v>719</v>
      </c>
      <c r="K3">
        <v>14</v>
      </c>
      <c r="M3" t="s">
        <v>720</v>
      </c>
      <c r="N3">
        <v>10</v>
      </c>
    </row>
    <row r="4" spans="1:17" x14ac:dyDescent="0.25">
      <c r="A4" t="s">
        <v>721</v>
      </c>
      <c r="B4">
        <v>48</v>
      </c>
      <c r="D4" t="s">
        <v>722</v>
      </c>
      <c r="E4">
        <v>14</v>
      </c>
      <c r="G4" t="s">
        <v>723</v>
      </c>
      <c r="H4">
        <v>31</v>
      </c>
      <c r="J4" t="s">
        <v>724</v>
      </c>
      <c r="K4">
        <v>14</v>
      </c>
      <c r="M4" t="s">
        <v>725</v>
      </c>
      <c r="N4">
        <v>18</v>
      </c>
    </row>
    <row r="5" spans="1:17" x14ac:dyDescent="0.25">
      <c r="A5" t="s">
        <v>726</v>
      </c>
      <c r="B5">
        <v>7</v>
      </c>
      <c r="D5" t="s">
        <v>727</v>
      </c>
      <c r="E5">
        <v>22</v>
      </c>
      <c r="G5" t="s">
        <v>728</v>
      </c>
      <c r="H5">
        <v>7</v>
      </c>
      <c r="J5" t="s">
        <v>729</v>
      </c>
      <c r="K5">
        <v>14</v>
      </c>
      <c r="M5" t="s">
        <v>730</v>
      </c>
      <c r="N5">
        <v>9</v>
      </c>
    </row>
    <row r="6" spans="1:17" x14ac:dyDescent="0.25">
      <c r="A6" t="s">
        <v>731</v>
      </c>
      <c r="B6">
        <v>18</v>
      </c>
      <c r="D6" t="s">
        <v>732</v>
      </c>
      <c r="E6">
        <v>16</v>
      </c>
      <c r="G6" t="s">
        <v>733</v>
      </c>
      <c r="H6">
        <v>20</v>
      </c>
      <c r="J6" t="s">
        <v>734</v>
      </c>
      <c r="K6">
        <v>5</v>
      </c>
      <c r="M6" t="s">
        <v>735</v>
      </c>
      <c r="N6">
        <v>28</v>
      </c>
    </row>
    <row r="7" spans="1:17" x14ac:dyDescent="0.25">
      <c r="A7" t="s">
        <v>736</v>
      </c>
      <c r="B7">
        <v>8</v>
      </c>
      <c r="D7" t="s">
        <v>737</v>
      </c>
      <c r="E7">
        <v>6</v>
      </c>
      <c r="G7" t="s">
        <v>738</v>
      </c>
      <c r="H7">
        <v>14</v>
      </c>
      <c r="J7" t="s">
        <v>739</v>
      </c>
      <c r="K7">
        <v>4</v>
      </c>
      <c r="M7" t="s">
        <v>740</v>
      </c>
      <c r="N7">
        <v>22</v>
      </c>
    </row>
    <row r="8" spans="1:17" x14ac:dyDescent="0.25">
      <c r="A8" t="s">
        <v>741</v>
      </c>
      <c r="B8">
        <v>24</v>
      </c>
      <c r="D8" t="s">
        <v>742</v>
      </c>
      <c r="E8">
        <v>14</v>
      </c>
      <c r="G8" t="s">
        <v>743</v>
      </c>
      <c r="H8">
        <v>47</v>
      </c>
      <c r="J8" t="s">
        <v>744</v>
      </c>
      <c r="K8">
        <v>19</v>
      </c>
      <c r="M8" t="s">
        <v>745</v>
      </c>
      <c r="N8">
        <v>9</v>
      </c>
    </row>
    <row r="9" spans="1:17" x14ac:dyDescent="0.25">
      <c r="A9" t="s">
        <v>746</v>
      </c>
      <c r="B9">
        <v>10</v>
      </c>
      <c r="D9" t="s">
        <v>747</v>
      </c>
      <c r="E9">
        <v>8</v>
      </c>
      <c r="G9" t="s">
        <v>748</v>
      </c>
      <c r="H9">
        <v>12</v>
      </c>
      <c r="J9" t="s">
        <v>749</v>
      </c>
      <c r="K9">
        <v>17</v>
      </c>
      <c r="M9" t="s">
        <v>750</v>
      </c>
      <c r="N9">
        <v>18</v>
      </c>
    </row>
    <row r="10" spans="1:17" x14ac:dyDescent="0.25">
      <c r="A10" t="s">
        <v>751</v>
      </c>
      <c r="B10">
        <v>16</v>
      </c>
      <c r="D10" t="s">
        <v>752</v>
      </c>
      <c r="E10">
        <v>6</v>
      </c>
      <c r="G10" t="s">
        <v>753</v>
      </c>
      <c r="H10">
        <v>17</v>
      </c>
      <c r="J10" t="s">
        <v>754</v>
      </c>
      <c r="K10">
        <v>9</v>
      </c>
      <c r="M10" t="s">
        <v>755</v>
      </c>
      <c r="N10">
        <v>10</v>
      </c>
    </row>
    <row r="11" spans="1:17" x14ac:dyDescent="0.25">
      <c r="A11" t="s">
        <v>756</v>
      </c>
      <c r="B11">
        <v>9</v>
      </c>
      <c r="D11" t="s">
        <v>757</v>
      </c>
      <c r="E11">
        <v>10</v>
      </c>
      <c r="G11" t="s">
        <v>758</v>
      </c>
      <c r="H11">
        <v>47</v>
      </c>
      <c r="J11" t="s">
        <v>759</v>
      </c>
      <c r="K11">
        <v>37</v>
      </c>
      <c r="M11" t="s">
        <v>760</v>
      </c>
      <c r="N11">
        <v>4</v>
      </c>
    </row>
    <row r="12" spans="1:17" x14ac:dyDescent="0.25">
      <c r="A12" t="s">
        <v>761</v>
      </c>
      <c r="B12">
        <v>1</v>
      </c>
      <c r="D12" t="s">
        <v>762</v>
      </c>
      <c r="E12">
        <v>32</v>
      </c>
      <c r="G12" t="s">
        <v>763</v>
      </c>
      <c r="H12">
        <v>24</v>
      </c>
      <c r="J12" t="s">
        <v>764</v>
      </c>
      <c r="K12">
        <v>22</v>
      </c>
      <c r="M12" t="s">
        <v>765</v>
      </c>
      <c r="N12">
        <v>21</v>
      </c>
    </row>
    <row r="13" spans="1:17" x14ac:dyDescent="0.25">
      <c r="A13" t="s">
        <v>766</v>
      </c>
      <c r="B13">
        <v>32</v>
      </c>
      <c r="D13" t="s">
        <v>767</v>
      </c>
      <c r="E13">
        <v>13</v>
      </c>
      <c r="G13" t="s">
        <v>768</v>
      </c>
      <c r="H13">
        <v>14</v>
      </c>
      <c r="J13" t="s">
        <v>769</v>
      </c>
      <c r="K13">
        <v>11</v>
      </c>
      <c r="M13" t="s">
        <v>770</v>
      </c>
      <c r="N13">
        <v>26</v>
      </c>
    </row>
    <row r="14" spans="1:17" x14ac:dyDescent="0.25">
      <c r="A14" t="s">
        <v>771</v>
      </c>
      <c r="B14">
        <v>4</v>
      </c>
      <c r="D14" t="s">
        <v>772</v>
      </c>
      <c r="E14">
        <v>24</v>
      </c>
      <c r="G14" t="s">
        <v>773</v>
      </c>
      <c r="H14">
        <v>17</v>
      </c>
      <c r="J14" t="s">
        <v>774</v>
      </c>
      <c r="K14">
        <v>7</v>
      </c>
      <c r="M14" t="s">
        <v>775</v>
      </c>
      <c r="N14">
        <v>14</v>
      </c>
    </row>
    <row r="15" spans="1:17" x14ac:dyDescent="0.25">
      <c r="A15" t="s">
        <v>776</v>
      </c>
      <c r="B15">
        <v>8</v>
      </c>
      <c r="D15" t="s">
        <v>777</v>
      </c>
      <c r="E15">
        <v>26</v>
      </c>
      <c r="G15" t="s">
        <v>778</v>
      </c>
      <c r="H15">
        <v>6</v>
      </c>
      <c r="J15" t="s">
        <v>779</v>
      </c>
      <c r="K15">
        <v>16</v>
      </c>
      <c r="M15" t="s">
        <v>780</v>
      </c>
      <c r="N15">
        <v>5</v>
      </c>
    </row>
    <row r="16" spans="1:17" x14ac:dyDescent="0.25">
      <c r="A16" t="s">
        <v>781</v>
      </c>
      <c r="B16">
        <v>11</v>
      </c>
      <c r="D16" t="s">
        <v>782</v>
      </c>
      <c r="E16">
        <v>14</v>
      </c>
      <c r="G16" t="s">
        <v>783</v>
      </c>
      <c r="H16">
        <v>9</v>
      </c>
      <c r="J16" t="s">
        <v>784</v>
      </c>
      <c r="K16">
        <v>2</v>
      </c>
      <c r="M16" t="s">
        <v>785</v>
      </c>
      <c r="N16">
        <v>31</v>
      </c>
    </row>
    <row r="17" spans="1:14" x14ac:dyDescent="0.25">
      <c r="A17" t="s">
        <v>786</v>
      </c>
      <c r="B17">
        <v>7</v>
      </c>
      <c r="D17" t="s">
        <v>787</v>
      </c>
      <c r="E17">
        <v>7</v>
      </c>
      <c r="G17" t="s">
        <v>788</v>
      </c>
      <c r="H17">
        <v>17</v>
      </c>
      <c r="J17" t="s">
        <v>789</v>
      </c>
      <c r="K17">
        <v>13</v>
      </c>
      <c r="M17" t="s">
        <v>790</v>
      </c>
      <c r="N17">
        <v>77</v>
      </c>
    </row>
    <row r="18" spans="1:14" x14ac:dyDescent="0.25">
      <c r="A18" t="s">
        <v>791</v>
      </c>
      <c r="B18">
        <v>3</v>
      </c>
      <c r="D18" t="s">
        <v>792</v>
      </c>
      <c r="E18">
        <v>6</v>
      </c>
      <c r="G18" t="s">
        <v>793</v>
      </c>
      <c r="H18">
        <v>119</v>
      </c>
      <c r="J18" t="s">
        <v>794</v>
      </c>
      <c r="K18">
        <v>4</v>
      </c>
      <c r="M18" t="s">
        <v>795</v>
      </c>
      <c r="N18">
        <v>5</v>
      </c>
    </row>
    <row r="19" spans="1:14" x14ac:dyDescent="0.25">
      <c r="A19" t="s">
        <v>796</v>
      </c>
      <c r="B19">
        <v>6</v>
      </c>
      <c r="D19" t="s">
        <v>797</v>
      </c>
      <c r="E19">
        <v>15</v>
      </c>
      <c r="G19" t="s">
        <v>798</v>
      </c>
      <c r="H19">
        <v>8</v>
      </c>
      <c r="J19" t="s">
        <v>799</v>
      </c>
      <c r="K19">
        <v>17</v>
      </c>
      <c r="M19" t="s">
        <v>800</v>
      </c>
      <c r="N19">
        <v>5</v>
      </c>
    </row>
    <row r="20" spans="1:14" x14ac:dyDescent="0.25">
      <c r="A20" t="s">
        <v>801</v>
      </c>
      <c r="B20">
        <v>12</v>
      </c>
      <c r="D20" t="s">
        <v>802</v>
      </c>
      <c r="E20">
        <v>11</v>
      </c>
      <c r="G20" t="s">
        <v>803</v>
      </c>
      <c r="H20">
        <v>10</v>
      </c>
      <c r="J20" t="s">
        <v>804</v>
      </c>
      <c r="K20">
        <v>25</v>
      </c>
      <c r="M20" t="s">
        <v>805</v>
      </c>
      <c r="N20">
        <v>9</v>
      </c>
    </row>
    <row r="21" spans="1:14" x14ac:dyDescent="0.25">
      <c r="A21" t="s">
        <v>806</v>
      </c>
      <c r="B21">
        <v>20</v>
      </c>
      <c r="D21" t="s">
        <v>807</v>
      </c>
      <c r="E21">
        <v>5</v>
      </c>
      <c r="G21" t="s">
        <v>808</v>
      </c>
      <c r="H21">
        <v>15</v>
      </c>
      <c r="J21" t="s">
        <v>809</v>
      </c>
      <c r="K21">
        <v>18</v>
      </c>
      <c r="M21" t="s">
        <v>810</v>
      </c>
      <c r="N21">
        <v>24</v>
      </c>
    </row>
    <row r="22" spans="1:14" x14ac:dyDescent="0.25">
      <c r="A22" t="s">
        <v>811</v>
      </c>
      <c r="B22">
        <v>9</v>
      </c>
      <c r="D22" t="s">
        <v>812</v>
      </c>
      <c r="E22">
        <v>20</v>
      </c>
      <c r="G22" t="s">
        <v>813</v>
      </c>
      <c r="H22">
        <v>22</v>
      </c>
      <c r="J22" t="s">
        <v>814</v>
      </c>
      <c r="K22">
        <v>16</v>
      </c>
      <c r="M22" t="s">
        <v>815</v>
      </c>
      <c r="N22">
        <v>81</v>
      </c>
    </row>
    <row r="23" spans="1:14" x14ac:dyDescent="0.25">
      <c r="A23" t="s">
        <v>816</v>
      </c>
      <c r="B23">
        <v>3</v>
      </c>
      <c r="D23" t="s">
        <v>817</v>
      </c>
      <c r="E23">
        <v>18</v>
      </c>
      <c r="G23" t="s">
        <v>818</v>
      </c>
      <c r="H23">
        <v>11</v>
      </c>
      <c r="J23" t="s">
        <v>819</v>
      </c>
      <c r="K23">
        <v>20</v>
      </c>
      <c r="M23" t="s">
        <v>820</v>
      </c>
      <c r="N23">
        <v>6</v>
      </c>
    </row>
    <row r="24" spans="1:14" x14ac:dyDescent="0.25">
      <c r="A24" t="s">
        <v>821</v>
      </c>
      <c r="B24">
        <v>16</v>
      </c>
      <c r="D24" t="s">
        <v>822</v>
      </c>
      <c r="E24">
        <v>9</v>
      </c>
      <c r="G24" t="s">
        <v>823</v>
      </c>
      <c r="H24">
        <v>10</v>
      </c>
      <c r="J24" t="s">
        <v>824</v>
      </c>
      <c r="K24">
        <v>7</v>
      </c>
      <c r="M24" t="s">
        <v>825</v>
      </c>
      <c r="N24">
        <v>9</v>
      </c>
    </row>
    <row r="25" spans="1:14" x14ac:dyDescent="0.25">
      <c r="A25" t="s">
        <v>826</v>
      </c>
      <c r="B25">
        <v>27</v>
      </c>
      <c r="D25" t="s">
        <v>827</v>
      </c>
      <c r="E25">
        <v>8</v>
      </c>
      <c r="G25" t="s">
        <v>828</v>
      </c>
      <c r="H25">
        <v>3</v>
      </c>
      <c r="J25" t="s">
        <v>829</v>
      </c>
      <c r="K25">
        <v>42</v>
      </c>
      <c r="M25" t="s">
        <v>830</v>
      </c>
      <c r="N25">
        <v>111</v>
      </c>
    </row>
    <row r="26" spans="1:14" x14ac:dyDescent="0.25">
      <c r="A26" t="s">
        <v>831</v>
      </c>
      <c r="B26">
        <v>4</v>
      </c>
      <c r="D26" t="s">
        <v>832</v>
      </c>
      <c r="E26">
        <v>12</v>
      </c>
      <c r="G26" t="s">
        <v>833</v>
      </c>
      <c r="H26">
        <v>8</v>
      </c>
      <c r="J26" t="s">
        <v>834</v>
      </c>
      <c r="K26">
        <v>85</v>
      </c>
      <c r="M26" t="s">
        <v>835</v>
      </c>
      <c r="N26">
        <v>27</v>
      </c>
    </row>
    <row r="27" spans="1:14" x14ac:dyDescent="0.25">
      <c r="A27" t="s">
        <v>836</v>
      </c>
      <c r="B27">
        <v>28</v>
      </c>
      <c r="D27" t="s">
        <v>837</v>
      </c>
      <c r="E27">
        <v>16</v>
      </c>
      <c r="G27" t="s">
        <v>838</v>
      </c>
      <c r="H27">
        <v>22</v>
      </c>
      <c r="J27" t="s">
        <v>839</v>
      </c>
      <c r="K27">
        <v>5</v>
      </c>
      <c r="M27" t="s">
        <v>840</v>
      </c>
      <c r="N27">
        <v>7</v>
      </c>
    </row>
    <row r="28" spans="1:14" x14ac:dyDescent="0.25">
      <c r="A28" t="s">
        <v>841</v>
      </c>
      <c r="B28">
        <v>13</v>
      </c>
      <c r="D28" t="s">
        <v>842</v>
      </c>
      <c r="E28">
        <v>10</v>
      </c>
      <c r="G28" t="s">
        <v>843</v>
      </c>
      <c r="H28">
        <v>3</v>
      </c>
      <c r="J28" t="s">
        <v>844</v>
      </c>
      <c r="K28">
        <v>2</v>
      </c>
      <c r="M28" t="s">
        <v>845</v>
      </c>
      <c r="N28">
        <v>9</v>
      </c>
    </row>
    <row r="29" spans="1:14" x14ac:dyDescent="0.25">
      <c r="A29" t="s">
        <v>846</v>
      </c>
      <c r="B29">
        <v>18</v>
      </c>
      <c r="D29" t="s">
        <v>847</v>
      </c>
      <c r="E29">
        <v>8</v>
      </c>
      <c r="G29" t="s">
        <v>848</v>
      </c>
      <c r="H29">
        <v>16</v>
      </c>
      <c r="J29" t="s">
        <v>849</v>
      </c>
      <c r="K29">
        <v>11</v>
      </c>
      <c r="M29" t="s">
        <v>850</v>
      </c>
      <c r="N29">
        <v>6</v>
      </c>
    </row>
    <row r="30" spans="1:14" x14ac:dyDescent="0.25">
      <c r="A30" t="s">
        <v>851</v>
      </c>
      <c r="B30">
        <v>25</v>
      </c>
      <c r="D30" t="s">
        <v>852</v>
      </c>
      <c r="E30">
        <v>7</v>
      </c>
      <c r="G30" t="s">
        <v>853</v>
      </c>
      <c r="H30">
        <v>8</v>
      </c>
      <c r="J30" t="s">
        <v>854</v>
      </c>
      <c r="K30">
        <v>6</v>
      </c>
      <c r="M30" t="s">
        <v>855</v>
      </c>
      <c r="N30">
        <v>32</v>
      </c>
    </row>
    <row r="31" spans="1:14" x14ac:dyDescent="0.25">
      <c r="A31" t="s">
        <v>856</v>
      </c>
      <c r="B31">
        <v>10</v>
      </c>
      <c r="D31" t="s">
        <v>857</v>
      </c>
      <c r="E31">
        <v>22</v>
      </c>
      <c r="G31" t="s">
        <v>858</v>
      </c>
      <c r="H31">
        <v>11</v>
      </c>
      <c r="J31" t="s">
        <v>859</v>
      </c>
      <c r="K31">
        <v>11</v>
      </c>
      <c r="M31" t="s">
        <v>860</v>
      </c>
      <c r="N31">
        <v>22</v>
      </c>
    </row>
    <row r="32" spans="1:14" x14ac:dyDescent="0.25">
      <c r="A32" t="s">
        <v>861</v>
      </c>
      <c r="B32">
        <v>13</v>
      </c>
      <c r="D32" t="s">
        <v>862</v>
      </c>
      <c r="E32">
        <v>8</v>
      </c>
      <c r="G32" t="s">
        <v>863</v>
      </c>
      <c r="H32">
        <v>5</v>
      </c>
      <c r="J32" t="s">
        <v>864</v>
      </c>
      <c r="K32">
        <v>9</v>
      </c>
      <c r="M32" t="s">
        <v>865</v>
      </c>
      <c r="N32">
        <v>50</v>
      </c>
    </row>
    <row r="33" spans="1:14" x14ac:dyDescent="0.25">
      <c r="A33" t="s">
        <v>866</v>
      </c>
      <c r="B33">
        <v>22</v>
      </c>
      <c r="D33" t="s">
        <v>867</v>
      </c>
      <c r="E33">
        <v>9</v>
      </c>
      <c r="G33" t="s">
        <v>868</v>
      </c>
      <c r="H33">
        <v>24</v>
      </c>
      <c r="J33" t="s">
        <v>869</v>
      </c>
      <c r="K33">
        <v>2</v>
      </c>
      <c r="M33" t="s">
        <v>870</v>
      </c>
      <c r="N33">
        <v>19</v>
      </c>
    </row>
    <row r="34" spans="1:14" x14ac:dyDescent="0.25">
      <c r="A34" t="s">
        <v>871</v>
      </c>
      <c r="B34">
        <v>16</v>
      </c>
      <c r="D34" t="s">
        <v>872</v>
      </c>
      <c r="E34">
        <v>10</v>
      </c>
      <c r="G34" t="s">
        <v>873</v>
      </c>
      <c r="H34">
        <v>15</v>
      </c>
      <c r="J34" t="s">
        <v>874</v>
      </c>
      <c r="K34">
        <v>13</v>
      </c>
      <c r="M34" t="s">
        <v>875</v>
      </c>
      <c r="N34">
        <v>14</v>
      </c>
    </row>
    <row r="35" spans="1:14" x14ac:dyDescent="0.25">
      <c r="A35" t="s">
        <v>876</v>
      </c>
      <c r="B35">
        <v>23</v>
      </c>
      <c r="D35" t="s">
        <v>877</v>
      </c>
      <c r="E35">
        <v>10</v>
      </c>
      <c r="G35" t="s">
        <v>878</v>
      </c>
      <c r="H35">
        <v>32</v>
      </c>
      <c r="J35" t="s">
        <v>879</v>
      </c>
      <c r="K35">
        <v>14</v>
      </c>
      <c r="M35" t="s">
        <v>880</v>
      </c>
      <c r="N35">
        <v>6</v>
      </c>
    </row>
    <row r="36" spans="1:14" x14ac:dyDescent="0.25">
      <c r="A36" t="s">
        <v>881</v>
      </c>
      <c r="B36">
        <v>15</v>
      </c>
      <c r="D36" t="s">
        <v>882</v>
      </c>
      <c r="E36">
        <v>18</v>
      </c>
      <c r="G36" t="s">
        <v>883</v>
      </c>
      <c r="H36">
        <v>4</v>
      </c>
      <c r="J36" t="s">
        <v>884</v>
      </c>
      <c r="K36">
        <v>5</v>
      </c>
      <c r="M36" t="s">
        <v>885</v>
      </c>
      <c r="N36">
        <v>0</v>
      </c>
    </row>
    <row r="37" spans="1:14" x14ac:dyDescent="0.25">
      <c r="A37" t="s">
        <v>886</v>
      </c>
      <c r="B37">
        <v>36</v>
      </c>
      <c r="D37" t="s">
        <v>887</v>
      </c>
      <c r="E37">
        <v>43</v>
      </c>
      <c r="G37" t="s">
        <v>888</v>
      </c>
      <c r="H37">
        <v>1</v>
      </c>
      <c r="J37" t="s">
        <v>889</v>
      </c>
      <c r="K37">
        <v>26</v>
      </c>
      <c r="M37" t="s">
        <v>890</v>
      </c>
      <c r="N37">
        <v>24</v>
      </c>
    </row>
    <row r="38" spans="1:14" x14ac:dyDescent="0.25">
      <c r="A38" t="s">
        <v>891</v>
      </c>
      <c r="B38">
        <v>33</v>
      </c>
      <c r="D38" t="s">
        <v>892</v>
      </c>
      <c r="E38">
        <v>74</v>
      </c>
      <c r="G38" t="s">
        <v>893</v>
      </c>
      <c r="H38">
        <v>22</v>
      </c>
      <c r="J38" t="s">
        <v>894</v>
      </c>
      <c r="K38">
        <v>4</v>
      </c>
      <c r="M38" t="s">
        <v>895</v>
      </c>
      <c r="N38">
        <v>63</v>
      </c>
    </row>
    <row r="39" spans="1:14" x14ac:dyDescent="0.25">
      <c r="A39" t="s">
        <v>896</v>
      </c>
      <c r="B39">
        <v>3</v>
      </c>
      <c r="D39" t="s">
        <v>897</v>
      </c>
      <c r="E39">
        <v>36</v>
      </c>
      <c r="G39" t="s">
        <v>898</v>
      </c>
      <c r="H39">
        <v>23</v>
      </c>
      <c r="J39" t="s">
        <v>899</v>
      </c>
      <c r="K39">
        <v>5</v>
      </c>
      <c r="M39" t="s">
        <v>900</v>
      </c>
      <c r="N39">
        <v>21</v>
      </c>
    </row>
    <row r="40" spans="1:14" x14ac:dyDescent="0.25">
      <c r="A40" t="s">
        <v>901</v>
      </c>
      <c r="B40">
        <v>11</v>
      </c>
      <c r="D40" t="s">
        <v>902</v>
      </c>
      <c r="E40">
        <v>34</v>
      </c>
      <c r="G40" t="s">
        <v>903</v>
      </c>
      <c r="H40">
        <v>12</v>
      </c>
      <c r="J40" t="s">
        <v>904</v>
      </c>
      <c r="K40">
        <v>8</v>
      </c>
      <c r="M40" t="s">
        <v>905</v>
      </c>
      <c r="N40">
        <v>10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F10" sqref="F10"/>
    </sheetView>
  </sheetViews>
  <sheetFormatPr defaultRowHeight="15" x14ac:dyDescent="0.25"/>
  <cols>
    <col min="2" max="2" width="9.5703125" customWidth="1"/>
    <col min="3" max="3" width="26.140625" customWidth="1"/>
    <col min="4" max="4" width="4.42578125" customWidth="1"/>
    <col min="5" max="5" width="7.140625" customWidth="1"/>
    <col min="6" max="6" width="7" customWidth="1"/>
    <col min="9" max="9" width="45.85546875" customWidth="1"/>
  </cols>
  <sheetData>
    <row r="1" spans="3:9" x14ac:dyDescent="0.25">
      <c r="D1" t="s">
        <v>906</v>
      </c>
    </row>
    <row r="2" spans="3:9" x14ac:dyDescent="0.25">
      <c r="D2" t="s">
        <v>31</v>
      </c>
      <c r="E2" t="s">
        <v>907</v>
      </c>
      <c r="F2" t="s">
        <v>151</v>
      </c>
      <c r="I2" t="s">
        <v>908</v>
      </c>
    </row>
    <row r="3" spans="3:9" x14ac:dyDescent="0.25">
      <c r="C3" t="s">
        <v>909</v>
      </c>
      <c r="D3" s="15">
        <v>1</v>
      </c>
      <c r="E3" s="15">
        <v>11</v>
      </c>
      <c r="F3" s="15">
        <v>21</v>
      </c>
      <c r="I3" t="s">
        <v>910</v>
      </c>
    </row>
    <row r="4" spans="3:9" x14ac:dyDescent="0.25">
      <c r="C4" t="s">
        <v>911</v>
      </c>
      <c r="D4" s="15">
        <v>2</v>
      </c>
      <c r="E4" s="15">
        <v>12</v>
      </c>
      <c r="F4" s="15">
        <v>22</v>
      </c>
      <c r="I4" t="s">
        <v>910</v>
      </c>
    </row>
    <row r="5" spans="3:9" x14ac:dyDescent="0.25">
      <c r="C5" t="s">
        <v>912</v>
      </c>
      <c r="D5" s="15">
        <v>3</v>
      </c>
      <c r="E5" s="15">
        <v>13</v>
      </c>
      <c r="F5" s="15">
        <v>23</v>
      </c>
      <c r="I5" t="s">
        <v>910</v>
      </c>
    </row>
    <row r="6" spans="3:9" x14ac:dyDescent="0.25">
      <c r="C6" t="s">
        <v>913</v>
      </c>
      <c r="D6" s="15">
        <v>4</v>
      </c>
      <c r="E6" s="15">
        <v>14</v>
      </c>
      <c r="F6" s="15">
        <v>24</v>
      </c>
      <c r="I6" t="s">
        <v>910</v>
      </c>
    </row>
    <row r="7" spans="3:9" x14ac:dyDescent="0.25">
      <c r="C7" t="s">
        <v>690</v>
      </c>
      <c r="D7" s="15">
        <v>5</v>
      </c>
      <c r="E7" s="15">
        <v>15</v>
      </c>
      <c r="F7" s="15">
        <v>25</v>
      </c>
      <c r="I7" t="s">
        <v>910</v>
      </c>
    </row>
    <row r="8" spans="3:9" x14ac:dyDescent="0.25">
      <c r="C8" t="s">
        <v>914</v>
      </c>
      <c r="D8" s="15">
        <v>6</v>
      </c>
      <c r="E8" s="15">
        <v>16</v>
      </c>
      <c r="F8" s="15">
        <v>26</v>
      </c>
      <c r="I8" t="s">
        <v>910</v>
      </c>
    </row>
    <row r="9" spans="3:9" x14ac:dyDescent="0.25">
      <c r="C9" t="s">
        <v>915</v>
      </c>
      <c r="D9" s="15">
        <v>7</v>
      </c>
      <c r="E9" s="15">
        <v>17</v>
      </c>
      <c r="F9" s="15">
        <v>27</v>
      </c>
      <c r="I9" t="s">
        <v>910</v>
      </c>
    </row>
    <row r="10" spans="3:9" x14ac:dyDescent="0.25">
      <c r="C10" t="s">
        <v>987</v>
      </c>
      <c r="D10" s="15" t="s">
        <v>988</v>
      </c>
      <c r="E10" s="15" t="s">
        <v>988</v>
      </c>
      <c r="F10" s="15">
        <v>28</v>
      </c>
      <c r="I10" t="s">
        <v>910</v>
      </c>
    </row>
    <row r="11" spans="3:9" x14ac:dyDescent="0.25">
      <c r="C11" t="s">
        <v>986</v>
      </c>
      <c r="D11" s="15" t="s">
        <v>988</v>
      </c>
      <c r="E11" s="15" t="s">
        <v>988</v>
      </c>
      <c r="F11" s="15">
        <v>29</v>
      </c>
      <c r="I11" t="s">
        <v>910</v>
      </c>
    </row>
    <row r="12" spans="3:9" x14ac:dyDescent="0.25">
      <c r="D12" s="15"/>
      <c r="E12" s="15"/>
      <c r="F12" s="15"/>
    </row>
    <row r="13" spans="3:9" x14ac:dyDescent="0.25">
      <c r="C13" t="s">
        <v>916</v>
      </c>
      <c r="D13" s="15"/>
      <c r="E13" s="15"/>
      <c r="F13" s="15"/>
    </row>
    <row r="14" spans="3:9" x14ac:dyDescent="0.25">
      <c r="C14" t="s">
        <v>917</v>
      </c>
      <c r="D14" s="15"/>
      <c r="E14" s="15"/>
      <c r="F14" s="15"/>
    </row>
    <row r="15" spans="3:9" x14ac:dyDescent="0.25">
      <c r="C15" t="s">
        <v>918</v>
      </c>
      <c r="D15" s="15"/>
      <c r="E15" s="15"/>
      <c r="F15" s="15"/>
    </row>
    <row r="16" spans="3:9" x14ac:dyDescent="0.25">
      <c r="C16" t="s">
        <v>919</v>
      </c>
      <c r="D16" s="15"/>
      <c r="E16" s="15"/>
      <c r="F16" s="15"/>
    </row>
    <row r="17" spans="2:9" x14ac:dyDescent="0.25">
      <c r="C17" t="s">
        <v>920</v>
      </c>
      <c r="D17" s="15"/>
      <c r="E17" s="15"/>
      <c r="F17" s="15"/>
    </row>
    <row r="18" spans="2:9" x14ac:dyDescent="0.25">
      <c r="I18" t="s">
        <v>921</v>
      </c>
    </row>
    <row r="19" spans="2:9" x14ac:dyDescent="0.25">
      <c r="B19">
        <v>1</v>
      </c>
      <c r="C19" t="s">
        <v>922</v>
      </c>
      <c r="I19" t="s">
        <v>923</v>
      </c>
    </row>
    <row r="20" spans="2:9" x14ac:dyDescent="0.25">
      <c r="B20">
        <v>2</v>
      </c>
      <c r="C20" t="s">
        <v>924</v>
      </c>
      <c r="I20" t="s">
        <v>925</v>
      </c>
    </row>
    <row r="21" spans="2:9" x14ac:dyDescent="0.25">
      <c r="B21">
        <v>3</v>
      </c>
      <c r="C21" t="s">
        <v>926</v>
      </c>
      <c r="I21" t="s">
        <v>927</v>
      </c>
    </row>
    <row r="22" spans="2:9" x14ac:dyDescent="0.25">
      <c r="B22">
        <v>4</v>
      </c>
      <c r="C22" t="s">
        <v>928</v>
      </c>
      <c r="I22" t="s">
        <v>929</v>
      </c>
    </row>
    <row r="23" spans="2:9" x14ac:dyDescent="0.25">
      <c r="B23">
        <v>5</v>
      </c>
      <c r="C23" t="s">
        <v>930</v>
      </c>
      <c r="I23" t="s">
        <v>931</v>
      </c>
    </row>
    <row r="24" spans="2:9" x14ac:dyDescent="0.25">
      <c r="B24">
        <v>6</v>
      </c>
      <c r="C24" t="s">
        <v>932</v>
      </c>
      <c r="I24" t="s">
        <v>933</v>
      </c>
    </row>
    <row r="25" spans="2:9" x14ac:dyDescent="0.25">
      <c r="B25">
        <v>7</v>
      </c>
      <c r="C25" t="s">
        <v>964</v>
      </c>
      <c r="I25" t="s">
        <v>983</v>
      </c>
    </row>
    <row r="26" spans="2:9" x14ac:dyDescent="0.25">
      <c r="B26">
        <v>8</v>
      </c>
      <c r="C26" t="s">
        <v>965</v>
      </c>
      <c r="I26" t="s">
        <v>984</v>
      </c>
    </row>
    <row r="27" spans="2:9" x14ac:dyDescent="0.25">
      <c r="B27">
        <v>9</v>
      </c>
      <c r="C27" t="s">
        <v>966</v>
      </c>
      <c r="I27" t="s">
        <v>985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"/>
  <sheetViews>
    <sheetView workbookViewId="0">
      <selection activeCell="W7" sqref="W7"/>
    </sheetView>
  </sheetViews>
  <sheetFormatPr defaultRowHeight="15" x14ac:dyDescent="0.25"/>
  <cols>
    <col min="2" max="11" width="2" bestFit="1" customWidth="1"/>
    <col min="12" max="18" width="3" bestFit="1" customWidth="1"/>
  </cols>
  <sheetData>
    <row r="2" spans="2:20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</row>
    <row r="3" spans="2:20" x14ac:dyDescent="0.2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5" spans="2:20" x14ac:dyDescent="0.25">
      <c r="B5">
        <f>B3*(2^B2)</f>
        <v>1</v>
      </c>
      <c r="C5">
        <f t="shared" ref="C5:Q5" si="0">C3*(2^C2)</f>
        <v>2</v>
      </c>
      <c r="D5">
        <f t="shared" si="0"/>
        <v>4</v>
      </c>
      <c r="E5">
        <f t="shared" si="0"/>
        <v>8</v>
      </c>
      <c r="F5">
        <f t="shared" si="0"/>
        <v>16</v>
      </c>
      <c r="G5">
        <f t="shared" si="0"/>
        <v>32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T5">
        <f>SUM(B5:Q5)</f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4"/>
  <sheetViews>
    <sheetView tabSelected="1" zoomScale="75" zoomScaleNormal="75" workbookViewId="0">
      <selection activeCell="H17" sqref="H17"/>
    </sheetView>
  </sheetViews>
  <sheetFormatPr defaultRowHeight="15" customHeight="1" x14ac:dyDescent="0.25"/>
  <cols>
    <col min="2" max="2" width="10.85546875" customWidth="1"/>
    <col min="3" max="3" width="9" style="2" customWidth="1"/>
    <col min="5" max="5" width="30" customWidth="1"/>
    <col min="8" max="8" width="35.7109375" customWidth="1"/>
    <col min="9" max="9" width="22" customWidth="1"/>
    <col min="10" max="10" width="25.7109375" customWidth="1"/>
    <col min="11" max="11" width="24.28515625" customWidth="1"/>
    <col min="12" max="12" width="31.7109375" customWidth="1"/>
    <col min="13" max="13" width="14.85546875" customWidth="1"/>
    <col min="14" max="14" width="20.85546875" customWidth="1"/>
    <col min="15" max="15" width="23.5703125" customWidth="1"/>
    <col min="16" max="16" width="34.28515625" customWidth="1"/>
    <col min="17" max="17" width="7.140625" customWidth="1"/>
    <col min="18" max="18" width="13.85546875" customWidth="1"/>
    <col min="19" max="20" width="23.5703125" customWidth="1"/>
    <col min="21" max="21" width="13.140625" customWidth="1"/>
  </cols>
  <sheetData>
    <row r="1" spans="2:21" ht="15" customHeight="1" x14ac:dyDescent="0.25">
      <c r="E1" s="3" t="s">
        <v>22</v>
      </c>
      <c r="J1" t="s">
        <v>23</v>
      </c>
    </row>
    <row r="2" spans="2:21" ht="15" customHeight="1" x14ac:dyDescent="0.25">
      <c r="E2" s="4" t="s">
        <v>24</v>
      </c>
      <c r="G2" s="5" t="s">
        <v>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5">
        <v>10</v>
      </c>
      <c r="R2" s="5">
        <v>11</v>
      </c>
      <c r="S2" s="5">
        <v>12</v>
      </c>
      <c r="T2" s="5"/>
    </row>
    <row r="3" spans="2:21" ht="15" customHeight="1" x14ac:dyDescent="0.25">
      <c r="E3" s="6" t="s">
        <v>25</v>
      </c>
      <c r="F3" s="5" t="s">
        <v>5</v>
      </c>
      <c r="G3" s="5" t="s">
        <v>26</v>
      </c>
      <c r="H3" s="5" t="s">
        <v>27</v>
      </c>
      <c r="I3" s="5" t="s">
        <v>28</v>
      </c>
      <c r="J3" s="5" t="s">
        <v>29</v>
      </c>
      <c r="K3" s="5" t="s">
        <v>30</v>
      </c>
      <c r="L3" s="5" t="s">
        <v>31</v>
      </c>
      <c r="M3" s="5" t="s">
        <v>32</v>
      </c>
      <c r="N3" s="5" t="s">
        <v>33</v>
      </c>
      <c r="O3" s="5" t="s">
        <v>34</v>
      </c>
      <c r="P3" s="5" t="s">
        <v>35</v>
      </c>
      <c r="Q3" s="5" t="s">
        <v>36</v>
      </c>
      <c r="R3" s="5" t="s">
        <v>37</v>
      </c>
      <c r="S3" s="5" t="s">
        <v>38</v>
      </c>
      <c r="T3" s="5" t="s">
        <v>39</v>
      </c>
      <c r="U3" s="5"/>
    </row>
    <row r="4" spans="2:21" ht="15" customHeight="1" x14ac:dyDescent="0.25">
      <c r="B4" t="s">
        <v>22</v>
      </c>
      <c r="C4" s="2" t="s">
        <v>5</v>
      </c>
      <c r="D4" t="s">
        <v>40</v>
      </c>
    </row>
    <row r="5" spans="2:21" ht="15" customHeight="1" x14ac:dyDescent="0.25">
      <c r="B5" s="3" t="s">
        <v>41</v>
      </c>
      <c r="C5" s="2">
        <v>1</v>
      </c>
      <c r="D5" s="4">
        <v>0</v>
      </c>
      <c r="E5" t="s">
        <v>42</v>
      </c>
      <c r="F5">
        <v>1</v>
      </c>
      <c r="G5">
        <v>0</v>
      </c>
      <c r="J5" t="s">
        <v>43</v>
      </c>
      <c r="T5" t="s">
        <v>44</v>
      </c>
    </row>
    <row r="6" spans="2:21" ht="15" customHeight="1" x14ac:dyDescent="0.25">
      <c r="B6" s="3" t="s">
        <v>41</v>
      </c>
      <c r="C6" s="2">
        <v>2</v>
      </c>
      <c r="D6" s="4">
        <f t="shared" ref="D6:D29" si="0">D5+4</f>
        <v>4</v>
      </c>
      <c r="E6" t="s">
        <v>45</v>
      </c>
      <c r="F6">
        <v>2</v>
      </c>
      <c r="G6">
        <f t="shared" ref="G6:G31" si="1">G5+4</f>
        <v>4</v>
      </c>
      <c r="J6" t="s">
        <v>46</v>
      </c>
      <c r="T6" t="s">
        <v>47</v>
      </c>
    </row>
    <row r="7" spans="2:21" ht="15" customHeight="1" x14ac:dyDescent="0.25">
      <c r="B7" s="3" t="s">
        <v>41</v>
      </c>
      <c r="C7" s="2">
        <v>3</v>
      </c>
      <c r="D7" s="4">
        <f t="shared" si="0"/>
        <v>8</v>
      </c>
      <c r="E7" t="s">
        <v>48</v>
      </c>
      <c r="F7">
        <v>3</v>
      </c>
      <c r="G7">
        <f t="shared" si="1"/>
        <v>8</v>
      </c>
      <c r="J7" t="s">
        <v>49</v>
      </c>
      <c r="T7" t="s">
        <v>50</v>
      </c>
    </row>
    <row r="8" spans="2:21" ht="15" customHeight="1" x14ac:dyDescent="0.25">
      <c r="B8" s="3" t="s">
        <v>41</v>
      </c>
      <c r="C8" s="2">
        <v>4</v>
      </c>
      <c r="D8" s="4">
        <f t="shared" si="0"/>
        <v>12</v>
      </c>
      <c r="E8" t="s">
        <v>51</v>
      </c>
      <c r="F8">
        <v>4</v>
      </c>
      <c r="G8">
        <f t="shared" si="1"/>
        <v>12</v>
      </c>
      <c r="H8">
        <v>1</v>
      </c>
      <c r="J8">
        <v>3</v>
      </c>
      <c r="K8">
        <v>4</v>
      </c>
      <c r="L8">
        <v>5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 t="s">
        <v>52</v>
      </c>
    </row>
    <row r="9" spans="2:21" ht="15" customHeight="1" x14ac:dyDescent="0.25">
      <c r="C9" s="2">
        <v>5</v>
      </c>
      <c r="D9" s="4">
        <f t="shared" si="0"/>
        <v>16</v>
      </c>
      <c r="E9" t="s">
        <v>53</v>
      </c>
      <c r="F9">
        <v>5</v>
      </c>
      <c r="G9">
        <f t="shared" si="1"/>
        <v>16</v>
      </c>
      <c r="J9" t="s">
        <v>53</v>
      </c>
      <c r="T9" t="s">
        <v>54</v>
      </c>
    </row>
    <row r="10" spans="2:21" ht="15" customHeight="1" x14ac:dyDescent="0.25">
      <c r="C10" s="2">
        <v>6</v>
      </c>
      <c r="D10" s="4">
        <f t="shared" si="0"/>
        <v>20</v>
      </c>
      <c r="E10" t="s">
        <v>55</v>
      </c>
      <c r="F10">
        <v>6</v>
      </c>
      <c r="G10">
        <f t="shared" si="1"/>
        <v>20</v>
      </c>
      <c r="J10" t="s">
        <v>56</v>
      </c>
      <c r="T10" t="s">
        <v>57</v>
      </c>
    </row>
    <row r="11" spans="2:21" ht="15" customHeight="1" x14ac:dyDescent="0.25">
      <c r="C11" s="2">
        <v>7</v>
      </c>
      <c r="D11" s="4">
        <f t="shared" si="0"/>
        <v>24</v>
      </c>
      <c r="E11" t="s">
        <v>58</v>
      </c>
      <c r="F11">
        <v>7</v>
      </c>
      <c r="G11">
        <f t="shared" si="1"/>
        <v>24</v>
      </c>
      <c r="J11" t="s">
        <v>59</v>
      </c>
      <c r="T11" t="s">
        <v>60</v>
      </c>
    </row>
    <row r="12" spans="2:21" ht="15" customHeight="1" x14ac:dyDescent="0.25">
      <c r="C12" s="2">
        <v>8</v>
      </c>
      <c r="D12" s="4">
        <f t="shared" si="0"/>
        <v>28</v>
      </c>
      <c r="E12" t="s">
        <v>61</v>
      </c>
      <c r="F12">
        <v>8</v>
      </c>
      <c r="G12">
        <f t="shared" si="1"/>
        <v>28</v>
      </c>
      <c r="J12" t="s">
        <v>62</v>
      </c>
      <c r="N12" t="s">
        <v>63</v>
      </c>
      <c r="T12" t="s">
        <v>64</v>
      </c>
    </row>
    <row r="13" spans="2:21" ht="15" customHeight="1" x14ac:dyDescent="0.25">
      <c r="C13" s="2">
        <v>9</v>
      </c>
      <c r="D13" s="4">
        <f t="shared" si="0"/>
        <v>32</v>
      </c>
      <c r="E13" t="s">
        <v>65</v>
      </c>
      <c r="F13">
        <v>9</v>
      </c>
      <c r="G13">
        <f t="shared" si="1"/>
        <v>32</v>
      </c>
      <c r="J13" t="s">
        <v>66</v>
      </c>
      <c r="N13" t="s">
        <v>66</v>
      </c>
      <c r="T13" t="s">
        <v>67</v>
      </c>
    </row>
    <row r="14" spans="2:21" ht="15" customHeight="1" x14ac:dyDescent="0.25">
      <c r="C14" s="2">
        <v>10</v>
      </c>
      <c r="D14" s="7">
        <f t="shared" si="0"/>
        <v>36</v>
      </c>
      <c r="F14" s="8">
        <v>10</v>
      </c>
      <c r="G14" s="8">
        <f t="shared" si="1"/>
        <v>36</v>
      </c>
      <c r="H14" s="8" t="s">
        <v>68</v>
      </c>
      <c r="I14" s="8" t="s">
        <v>68</v>
      </c>
      <c r="J14" s="8" t="s">
        <v>68</v>
      </c>
      <c r="K14" s="8" t="s">
        <v>68</v>
      </c>
      <c r="L14" s="8" t="s">
        <v>68</v>
      </c>
      <c r="M14" s="8"/>
      <c r="N14" s="8"/>
      <c r="T14" t="s">
        <v>70</v>
      </c>
    </row>
    <row r="15" spans="2:21" ht="15.75" customHeight="1" x14ac:dyDescent="0.25">
      <c r="C15" s="2">
        <v>11</v>
      </c>
      <c r="D15" s="7">
        <f t="shared" si="0"/>
        <v>40</v>
      </c>
      <c r="F15">
        <v>11</v>
      </c>
      <c r="G15">
        <f t="shared" si="1"/>
        <v>40</v>
      </c>
      <c r="H15" t="s">
        <v>71</v>
      </c>
      <c r="J15" t="s">
        <v>980</v>
      </c>
      <c r="K15" t="s">
        <v>72</v>
      </c>
      <c r="L15" t="s">
        <v>73</v>
      </c>
      <c r="M15" t="s">
        <v>74</v>
      </c>
      <c r="N15" t="s">
        <v>75</v>
      </c>
      <c r="P15" t="s">
        <v>76</v>
      </c>
      <c r="S15" t="s">
        <v>77</v>
      </c>
      <c r="T15" t="s">
        <v>78</v>
      </c>
    </row>
    <row r="16" spans="2:21" ht="15" customHeight="1" x14ac:dyDescent="0.25">
      <c r="C16" s="2">
        <v>12</v>
      </c>
      <c r="D16" s="7">
        <f t="shared" si="0"/>
        <v>44</v>
      </c>
      <c r="F16">
        <v>12</v>
      </c>
      <c r="G16">
        <f t="shared" si="1"/>
        <v>44</v>
      </c>
      <c r="H16" t="s">
        <v>79</v>
      </c>
      <c r="I16" t="s">
        <v>80</v>
      </c>
      <c r="J16" t="s">
        <v>81</v>
      </c>
      <c r="L16" t="s">
        <v>82</v>
      </c>
      <c r="M16" t="s">
        <v>83</v>
      </c>
      <c r="N16" t="s">
        <v>84</v>
      </c>
      <c r="P16" t="s">
        <v>85</v>
      </c>
      <c r="S16" t="s">
        <v>86</v>
      </c>
    </row>
    <row r="17" spans="3:20" ht="15" customHeight="1" x14ac:dyDescent="0.25">
      <c r="C17" s="2">
        <v>13</v>
      </c>
      <c r="D17" s="7">
        <f t="shared" si="0"/>
        <v>48</v>
      </c>
      <c r="F17">
        <v>13</v>
      </c>
      <c r="G17">
        <f t="shared" si="1"/>
        <v>48</v>
      </c>
      <c r="H17" t="s">
        <v>87</v>
      </c>
      <c r="I17" t="s">
        <v>88</v>
      </c>
      <c r="J17" t="s">
        <v>89</v>
      </c>
      <c r="L17" t="s">
        <v>90</v>
      </c>
      <c r="M17" t="s">
        <v>91</v>
      </c>
      <c r="N17" t="s">
        <v>92</v>
      </c>
      <c r="P17" t="s">
        <v>93</v>
      </c>
      <c r="S17" t="s">
        <v>94</v>
      </c>
    </row>
    <row r="18" spans="3:20" ht="15" customHeight="1" x14ac:dyDescent="0.25">
      <c r="C18" s="2">
        <v>14</v>
      </c>
      <c r="D18" s="7">
        <f t="shared" si="0"/>
        <v>52</v>
      </c>
      <c r="F18">
        <v>14</v>
      </c>
      <c r="G18">
        <f t="shared" si="1"/>
        <v>52</v>
      </c>
      <c r="H18" t="s">
        <v>95</v>
      </c>
      <c r="I18" t="s">
        <v>96</v>
      </c>
      <c r="J18" t="s">
        <v>97</v>
      </c>
      <c r="L18" t="s">
        <v>98</v>
      </c>
      <c r="M18" t="s">
        <v>99</v>
      </c>
      <c r="N18" t="s">
        <v>100</v>
      </c>
      <c r="S18" t="s">
        <v>101</v>
      </c>
    </row>
    <row r="19" spans="3:20" ht="15" customHeight="1" x14ac:dyDescent="0.25">
      <c r="C19" s="2">
        <v>15</v>
      </c>
      <c r="D19" s="7">
        <f t="shared" si="0"/>
        <v>56</v>
      </c>
      <c r="F19">
        <v>15</v>
      </c>
      <c r="G19">
        <f t="shared" si="1"/>
        <v>56</v>
      </c>
      <c r="H19" t="s">
        <v>102</v>
      </c>
      <c r="I19" t="s">
        <v>103</v>
      </c>
      <c r="J19" t="s">
        <v>104</v>
      </c>
      <c r="L19" t="s">
        <v>105</v>
      </c>
      <c r="M19" t="s">
        <v>106</v>
      </c>
      <c r="N19" t="s">
        <v>107</v>
      </c>
      <c r="S19" t="s">
        <v>108</v>
      </c>
    </row>
    <row r="20" spans="3:20" ht="15" customHeight="1" x14ac:dyDescent="0.25">
      <c r="C20" s="2">
        <v>16</v>
      </c>
      <c r="D20" s="7">
        <f t="shared" si="0"/>
        <v>60</v>
      </c>
      <c r="F20">
        <v>16</v>
      </c>
      <c r="G20">
        <f t="shared" si="1"/>
        <v>60</v>
      </c>
      <c r="H20" t="s">
        <v>109</v>
      </c>
      <c r="I20" t="s">
        <v>110</v>
      </c>
      <c r="J20" t="s">
        <v>111</v>
      </c>
      <c r="L20" t="s">
        <v>112</v>
      </c>
      <c r="M20" t="s">
        <v>113</v>
      </c>
      <c r="N20" t="s">
        <v>114</v>
      </c>
      <c r="S20" t="s">
        <v>115</v>
      </c>
    </row>
    <row r="21" spans="3:20" ht="15" customHeight="1" x14ac:dyDescent="0.25">
      <c r="C21" s="2">
        <v>17</v>
      </c>
      <c r="D21" s="7">
        <f t="shared" si="0"/>
        <v>64</v>
      </c>
      <c r="F21">
        <v>17</v>
      </c>
      <c r="G21">
        <f t="shared" si="1"/>
        <v>64</v>
      </c>
      <c r="H21" t="s">
        <v>116</v>
      </c>
      <c r="I21" t="s">
        <v>117</v>
      </c>
      <c r="J21" t="s">
        <v>118</v>
      </c>
      <c r="L21" t="s">
        <v>119</v>
      </c>
      <c r="M21" t="s">
        <v>120</v>
      </c>
      <c r="N21" t="s">
        <v>121</v>
      </c>
      <c r="S21" t="s">
        <v>122</v>
      </c>
    </row>
    <row r="22" spans="3:20" ht="15" customHeight="1" x14ac:dyDescent="0.25">
      <c r="C22" s="2">
        <v>18</v>
      </c>
      <c r="D22" s="7">
        <f t="shared" si="0"/>
        <v>68</v>
      </c>
      <c r="F22">
        <v>18</v>
      </c>
      <c r="G22">
        <f t="shared" si="1"/>
        <v>68</v>
      </c>
      <c r="H22" t="s">
        <v>123</v>
      </c>
      <c r="I22" t="s">
        <v>124</v>
      </c>
      <c r="J22" t="s">
        <v>125</v>
      </c>
      <c r="K22" t="s">
        <v>126</v>
      </c>
      <c r="L22" t="s">
        <v>127</v>
      </c>
      <c r="M22" t="s">
        <v>128</v>
      </c>
      <c r="N22" t="s">
        <v>129</v>
      </c>
      <c r="S22" t="s">
        <v>130</v>
      </c>
    </row>
    <row r="23" spans="3:20" ht="15" customHeight="1" x14ac:dyDescent="0.25">
      <c r="C23" s="2">
        <v>19</v>
      </c>
      <c r="D23" s="7">
        <f t="shared" si="0"/>
        <v>72</v>
      </c>
      <c r="F23">
        <v>19</v>
      </c>
      <c r="G23">
        <f t="shared" si="1"/>
        <v>72</v>
      </c>
      <c r="H23" t="s">
        <v>131</v>
      </c>
      <c r="I23" t="s">
        <v>132</v>
      </c>
      <c r="J23" t="s">
        <v>133</v>
      </c>
      <c r="K23" t="s">
        <v>134</v>
      </c>
      <c r="L23" t="s">
        <v>135</v>
      </c>
      <c r="M23" t="s">
        <v>136</v>
      </c>
      <c r="N23" t="s">
        <v>137</v>
      </c>
      <c r="S23" t="s">
        <v>138</v>
      </c>
    </row>
    <row r="24" spans="3:20" ht="15" customHeight="1" x14ac:dyDescent="0.25">
      <c r="C24" s="2">
        <v>20</v>
      </c>
      <c r="D24" s="7">
        <f t="shared" si="0"/>
        <v>76</v>
      </c>
      <c r="F24">
        <v>20</v>
      </c>
      <c r="G24">
        <f t="shared" si="1"/>
        <v>76</v>
      </c>
      <c r="H24" t="s">
        <v>139</v>
      </c>
      <c r="I24" t="s">
        <v>140</v>
      </c>
      <c r="J24" t="s">
        <v>141</v>
      </c>
      <c r="K24" t="s">
        <v>142</v>
      </c>
      <c r="L24" t="s">
        <v>143</v>
      </c>
      <c r="M24" t="s">
        <v>144</v>
      </c>
      <c r="N24" t="s">
        <v>145</v>
      </c>
      <c r="S24" t="s">
        <v>146</v>
      </c>
    </row>
    <row r="25" spans="3:20" ht="15" customHeight="1" x14ac:dyDescent="0.25">
      <c r="C25" s="2">
        <v>21</v>
      </c>
      <c r="D25" s="7">
        <f t="shared" si="0"/>
        <v>80</v>
      </c>
      <c r="F25">
        <v>21</v>
      </c>
      <c r="G25">
        <f t="shared" si="1"/>
        <v>80</v>
      </c>
      <c r="H25" t="s">
        <v>147</v>
      </c>
      <c r="I25" t="s">
        <v>148</v>
      </c>
      <c r="J25" t="s">
        <v>149</v>
      </c>
      <c r="K25" t="s">
        <v>150</v>
      </c>
      <c r="L25" t="s">
        <v>151</v>
      </c>
      <c r="M25" t="s">
        <v>152</v>
      </c>
      <c r="N25" t="s">
        <v>153</v>
      </c>
      <c r="S25" t="s">
        <v>154</v>
      </c>
    </row>
    <row r="26" spans="3:20" ht="15" customHeight="1" x14ac:dyDescent="0.25">
      <c r="C26" s="2">
        <v>22</v>
      </c>
      <c r="D26" s="7">
        <f t="shared" si="0"/>
        <v>84</v>
      </c>
      <c r="F26">
        <v>22</v>
      </c>
      <c r="G26">
        <f t="shared" si="1"/>
        <v>84</v>
      </c>
      <c r="H26" t="s">
        <v>155</v>
      </c>
      <c r="I26" s="2"/>
      <c r="J26" t="s">
        <v>982</v>
      </c>
      <c r="K26" t="s">
        <v>156</v>
      </c>
      <c r="L26" t="s">
        <v>979</v>
      </c>
      <c r="M26" t="s">
        <v>157</v>
      </c>
      <c r="N26" t="s">
        <v>158</v>
      </c>
      <c r="S26" t="s">
        <v>159</v>
      </c>
    </row>
    <row r="27" spans="3:20" ht="15" customHeight="1" x14ac:dyDescent="0.25">
      <c r="C27" s="2">
        <v>23</v>
      </c>
      <c r="D27" s="7">
        <f t="shared" si="0"/>
        <v>88</v>
      </c>
      <c r="F27">
        <v>23</v>
      </c>
      <c r="G27">
        <f t="shared" si="1"/>
        <v>88</v>
      </c>
      <c r="H27" t="s">
        <v>160</v>
      </c>
      <c r="I27" s="2"/>
      <c r="J27" t="s">
        <v>981</v>
      </c>
      <c r="K27" t="s">
        <v>161</v>
      </c>
      <c r="M27" t="s">
        <v>162</v>
      </c>
      <c r="N27" t="s">
        <v>163</v>
      </c>
      <c r="S27" t="s">
        <v>164</v>
      </c>
    </row>
    <row r="28" spans="3:20" ht="15" customHeight="1" x14ac:dyDescent="0.25">
      <c r="C28" s="2">
        <v>24</v>
      </c>
      <c r="D28" s="7">
        <f t="shared" si="0"/>
        <v>92</v>
      </c>
      <c r="F28">
        <v>24</v>
      </c>
      <c r="G28">
        <f t="shared" si="1"/>
        <v>92</v>
      </c>
      <c r="H28" t="s">
        <v>165</v>
      </c>
      <c r="I28" s="2"/>
      <c r="J28" t="s">
        <v>166</v>
      </c>
      <c r="K28" t="s">
        <v>167</v>
      </c>
      <c r="M28" t="s">
        <v>168</v>
      </c>
      <c r="N28" t="s">
        <v>169</v>
      </c>
      <c r="S28" t="s">
        <v>170</v>
      </c>
    </row>
    <row r="29" spans="3:20" ht="15" customHeight="1" x14ac:dyDescent="0.25">
      <c r="C29" s="2">
        <v>25</v>
      </c>
      <c r="D29" s="7">
        <f t="shared" si="0"/>
        <v>96</v>
      </c>
      <c r="F29">
        <v>25</v>
      </c>
      <c r="G29">
        <f t="shared" si="1"/>
        <v>96</v>
      </c>
      <c r="H29" t="s">
        <v>171</v>
      </c>
      <c r="J29" t="s">
        <v>975</v>
      </c>
      <c r="K29" t="s">
        <v>172</v>
      </c>
      <c r="L29" t="s">
        <v>173</v>
      </c>
      <c r="M29" t="s">
        <v>174</v>
      </c>
      <c r="N29" t="s">
        <v>175</v>
      </c>
      <c r="S29" t="s">
        <v>176</v>
      </c>
    </row>
    <row r="30" spans="3:20" s="9" customFormat="1" ht="15" customHeight="1" x14ac:dyDescent="0.25">
      <c r="C30" s="2"/>
      <c r="F30" s="9">
        <v>26</v>
      </c>
      <c r="G30" s="2">
        <f t="shared" si="1"/>
        <v>100</v>
      </c>
      <c r="H30" t="s">
        <v>177</v>
      </c>
      <c r="I30" s="8"/>
      <c r="J30" t="s">
        <v>976</v>
      </c>
      <c r="K30" t="s">
        <v>178</v>
      </c>
      <c r="L30" s="9" t="s">
        <v>95</v>
      </c>
      <c r="M30" t="s">
        <v>179</v>
      </c>
      <c r="N30" t="s">
        <v>180</v>
      </c>
      <c r="O30" s="2"/>
      <c r="P30" t="s">
        <v>69</v>
      </c>
      <c r="Q30" s="2"/>
      <c r="R30" s="2"/>
      <c r="S30" t="s">
        <v>181</v>
      </c>
      <c r="T30" s="2"/>
    </row>
    <row r="31" spans="3:20" s="9" customFormat="1" ht="15" customHeight="1" x14ac:dyDescent="0.25">
      <c r="C31" s="2"/>
      <c r="F31" s="9">
        <v>27</v>
      </c>
      <c r="G31" s="2">
        <f t="shared" si="1"/>
        <v>104</v>
      </c>
      <c r="H31" t="s">
        <v>182</v>
      </c>
      <c r="I31"/>
      <c r="J31" t="s">
        <v>978</v>
      </c>
      <c r="K31" t="s">
        <v>183</v>
      </c>
      <c r="L31" s="9" t="s">
        <v>184</v>
      </c>
      <c r="M31" t="s">
        <v>185</v>
      </c>
      <c r="N31" t="s">
        <v>186</v>
      </c>
      <c r="O31" s="2"/>
      <c r="P31" s="2"/>
      <c r="Q31" s="2"/>
      <c r="R31" s="2"/>
      <c r="S31" t="s">
        <v>187</v>
      </c>
      <c r="T31" s="2"/>
    </row>
    <row r="32" spans="3:20" s="9" customFormat="1" ht="15" customHeight="1" x14ac:dyDescent="0.25">
      <c r="C32" s="2"/>
      <c r="F32" s="9">
        <v>28</v>
      </c>
      <c r="G32" s="2">
        <v>108</v>
      </c>
      <c r="H32" t="s">
        <v>188</v>
      </c>
      <c r="I32"/>
      <c r="J32" t="s">
        <v>977</v>
      </c>
      <c r="K32" s="9" t="s">
        <v>189</v>
      </c>
      <c r="L32" t="s">
        <v>190</v>
      </c>
      <c r="M32" t="s">
        <v>191</v>
      </c>
      <c r="N32" t="s">
        <v>192</v>
      </c>
      <c r="O32" s="2"/>
      <c r="P32" s="2"/>
      <c r="Q32" s="2"/>
      <c r="R32" s="2"/>
      <c r="S32" t="s">
        <v>193</v>
      </c>
      <c r="T32" s="2"/>
    </row>
    <row r="33" spans="4:20" ht="15" customHeight="1" x14ac:dyDescent="0.25">
      <c r="F33">
        <v>29</v>
      </c>
      <c r="G33">
        <v>112</v>
      </c>
      <c r="H33" t="s">
        <v>194</v>
      </c>
      <c r="K33" s="9" t="s">
        <v>189</v>
      </c>
      <c r="L33" s="9" t="s">
        <v>195</v>
      </c>
      <c r="M33" s="2"/>
      <c r="N33" t="s">
        <v>196</v>
      </c>
      <c r="O33" s="2"/>
      <c r="P33" s="2"/>
      <c r="R33" s="2"/>
      <c r="S33" t="s">
        <v>197</v>
      </c>
      <c r="T33" s="2"/>
    </row>
    <row r="34" spans="4:20" ht="15" customHeight="1" x14ac:dyDescent="0.25">
      <c r="F34">
        <v>30</v>
      </c>
      <c r="G34">
        <v>116</v>
      </c>
      <c r="H34" t="s">
        <v>198</v>
      </c>
      <c r="K34" s="9" t="s">
        <v>189</v>
      </c>
      <c r="M34" s="2"/>
      <c r="N34" t="s">
        <v>199</v>
      </c>
      <c r="P34" s="2"/>
      <c r="S34" t="s">
        <v>200</v>
      </c>
      <c r="T34" s="2"/>
    </row>
    <row r="35" spans="4:20" ht="15" customHeight="1" x14ac:dyDescent="0.25">
      <c r="F35">
        <v>31</v>
      </c>
      <c r="G35">
        <v>120</v>
      </c>
      <c r="H35" t="s">
        <v>201</v>
      </c>
      <c r="J35" s="2" t="s">
        <v>202</v>
      </c>
      <c r="K35" s="9" t="s">
        <v>189</v>
      </c>
      <c r="L35" t="s">
        <v>203</v>
      </c>
      <c r="M35" s="2"/>
      <c r="N35" t="s">
        <v>204</v>
      </c>
      <c r="S35" t="s">
        <v>205</v>
      </c>
      <c r="T35" s="2"/>
    </row>
    <row r="36" spans="4:20" ht="15" customHeight="1" x14ac:dyDescent="0.25">
      <c r="F36">
        <v>32</v>
      </c>
      <c r="G36">
        <v>124</v>
      </c>
      <c r="H36" t="s">
        <v>206</v>
      </c>
      <c r="J36" s="2" t="s">
        <v>207</v>
      </c>
      <c r="K36" s="9" t="s">
        <v>189</v>
      </c>
      <c r="L36" t="s">
        <v>208</v>
      </c>
      <c r="S36" t="s">
        <v>95</v>
      </c>
      <c r="T36" s="2"/>
    </row>
    <row r="37" spans="4:20" ht="15" customHeight="1" x14ac:dyDescent="0.25">
      <c r="F37">
        <v>33</v>
      </c>
      <c r="G37">
        <v>128</v>
      </c>
      <c r="H37" t="s">
        <v>209</v>
      </c>
      <c r="I37" s="2"/>
      <c r="J37" s="2" t="s">
        <v>210</v>
      </c>
      <c r="K37" s="9" t="s">
        <v>189</v>
      </c>
      <c r="L37" t="s">
        <v>211</v>
      </c>
      <c r="T37" s="2"/>
    </row>
    <row r="38" spans="4:20" ht="15" customHeight="1" x14ac:dyDescent="0.25">
      <c r="D38" t="s">
        <v>212</v>
      </c>
      <c r="F38">
        <v>34</v>
      </c>
      <c r="G38">
        <v>132</v>
      </c>
      <c r="H38" t="s">
        <v>213</v>
      </c>
      <c r="J38" s="2" t="s">
        <v>214</v>
      </c>
      <c r="K38" s="9" t="s">
        <v>189</v>
      </c>
      <c r="L38" s="9" t="s">
        <v>215</v>
      </c>
    </row>
    <row r="39" spans="4:20" ht="15" customHeight="1" x14ac:dyDescent="0.25">
      <c r="D39">
        <v>1</v>
      </c>
      <c r="E39" t="s">
        <v>216</v>
      </c>
      <c r="F39">
        <v>35</v>
      </c>
      <c r="G39">
        <v>136</v>
      </c>
      <c r="H39" t="s">
        <v>217</v>
      </c>
      <c r="J39" s="2" t="s">
        <v>218</v>
      </c>
      <c r="K39" s="9" t="s">
        <v>189</v>
      </c>
      <c r="L39" s="9" t="s">
        <v>219</v>
      </c>
    </row>
    <row r="40" spans="4:20" ht="15" customHeight="1" x14ac:dyDescent="0.25">
      <c r="D40">
        <v>2</v>
      </c>
      <c r="E40" t="s">
        <v>38</v>
      </c>
      <c r="F40">
        <v>36</v>
      </c>
      <c r="G40">
        <v>140</v>
      </c>
      <c r="H40" t="s">
        <v>220</v>
      </c>
      <c r="J40" s="2" t="s">
        <v>221</v>
      </c>
      <c r="K40" s="9" t="s">
        <v>189</v>
      </c>
      <c r="L40" s="9" t="s">
        <v>222</v>
      </c>
      <c r="N40" s="2" t="s">
        <v>223</v>
      </c>
    </row>
    <row r="41" spans="4:20" ht="15" customHeight="1" x14ac:dyDescent="0.25">
      <c r="D41">
        <v>3</v>
      </c>
      <c r="E41" t="s">
        <v>224</v>
      </c>
      <c r="F41">
        <v>37</v>
      </c>
      <c r="G41">
        <v>144</v>
      </c>
      <c r="H41" t="s">
        <v>225</v>
      </c>
      <c r="J41" s="2" t="s">
        <v>226</v>
      </c>
      <c r="K41" s="9" t="s">
        <v>189</v>
      </c>
      <c r="L41" s="9"/>
      <c r="N41" s="2" t="s">
        <v>227</v>
      </c>
    </row>
    <row r="42" spans="4:20" ht="15" customHeight="1" x14ac:dyDescent="0.25">
      <c r="F42">
        <v>38</v>
      </c>
      <c r="G42">
        <v>148</v>
      </c>
      <c r="H42" t="s">
        <v>228</v>
      </c>
      <c r="J42" s="2" t="s">
        <v>229</v>
      </c>
      <c r="K42" t="s">
        <v>230</v>
      </c>
      <c r="L42" s="9"/>
      <c r="N42" s="2" t="s">
        <v>231</v>
      </c>
    </row>
    <row r="43" spans="4:20" ht="15" customHeight="1" x14ac:dyDescent="0.25">
      <c r="F43">
        <v>39</v>
      </c>
      <c r="G43">
        <v>152</v>
      </c>
      <c r="H43" t="s">
        <v>232</v>
      </c>
      <c r="J43" s="2" t="s">
        <v>233</v>
      </c>
      <c r="K43" t="s">
        <v>234</v>
      </c>
      <c r="L43" s="9"/>
      <c r="N43" s="2" t="s">
        <v>235</v>
      </c>
    </row>
    <row r="44" spans="4:20" ht="15" customHeight="1" x14ac:dyDescent="0.25">
      <c r="F44">
        <v>40</v>
      </c>
      <c r="G44">
        <v>156</v>
      </c>
      <c r="H44" t="s">
        <v>236</v>
      </c>
      <c r="J44" s="2" t="s">
        <v>237</v>
      </c>
      <c r="K44" t="s">
        <v>238</v>
      </c>
      <c r="L44" s="9"/>
      <c r="N44" s="2" t="s">
        <v>239</v>
      </c>
    </row>
    <row r="45" spans="4:20" ht="15" customHeight="1" x14ac:dyDescent="0.25">
      <c r="F45">
        <v>41</v>
      </c>
      <c r="G45">
        <v>160</v>
      </c>
      <c r="H45" t="s">
        <v>240</v>
      </c>
      <c r="J45" s="2" t="s">
        <v>241</v>
      </c>
      <c r="K45" t="s">
        <v>242</v>
      </c>
      <c r="L45" s="9"/>
      <c r="N45" s="2" t="s">
        <v>243</v>
      </c>
    </row>
    <row r="46" spans="4:20" ht="15" customHeight="1" x14ac:dyDescent="0.25">
      <c r="F46">
        <v>42</v>
      </c>
      <c r="G46">
        <v>164</v>
      </c>
      <c r="H46" t="s">
        <v>244</v>
      </c>
      <c r="J46" s="2" t="s">
        <v>245</v>
      </c>
      <c r="K46" t="s">
        <v>246</v>
      </c>
      <c r="L46" s="9"/>
      <c r="N46" s="2" t="s">
        <v>247</v>
      </c>
    </row>
    <row r="47" spans="4:20" ht="15" customHeight="1" x14ac:dyDescent="0.25">
      <c r="F47">
        <v>43</v>
      </c>
      <c r="G47">
        <v>168</v>
      </c>
      <c r="J47" s="2" t="s">
        <v>248</v>
      </c>
      <c r="K47" t="s">
        <v>249</v>
      </c>
      <c r="L47" s="9"/>
      <c r="N47" s="2" t="s">
        <v>243</v>
      </c>
    </row>
    <row r="48" spans="4:20" ht="15" customHeight="1" x14ac:dyDescent="0.25">
      <c r="F48">
        <v>44</v>
      </c>
      <c r="G48">
        <v>172</v>
      </c>
      <c r="J48" s="2" t="s">
        <v>250</v>
      </c>
      <c r="K48" t="s">
        <v>251</v>
      </c>
      <c r="L48" s="9"/>
      <c r="N48" s="2" t="s">
        <v>247</v>
      </c>
    </row>
    <row r="49" spans="6:15" ht="15" customHeight="1" x14ac:dyDescent="0.25">
      <c r="F49">
        <v>45</v>
      </c>
      <c r="G49">
        <v>176</v>
      </c>
      <c r="J49" s="2" t="s">
        <v>252</v>
      </c>
      <c r="K49" t="s">
        <v>253</v>
      </c>
      <c r="L49" s="9"/>
      <c r="N49" s="2" t="s">
        <v>243</v>
      </c>
    </row>
    <row r="50" spans="6:15" ht="15" customHeight="1" x14ac:dyDescent="0.25">
      <c r="F50">
        <v>46</v>
      </c>
      <c r="G50">
        <v>180</v>
      </c>
      <c r="J50" s="2" t="s">
        <v>254</v>
      </c>
      <c r="K50" t="s">
        <v>255</v>
      </c>
      <c r="L50" s="9"/>
      <c r="N50" s="2" t="s">
        <v>247</v>
      </c>
    </row>
    <row r="51" spans="6:15" ht="15" customHeight="1" x14ac:dyDescent="0.25">
      <c r="F51">
        <v>47</v>
      </c>
      <c r="G51">
        <v>184</v>
      </c>
      <c r="J51" s="2" t="s">
        <v>256</v>
      </c>
      <c r="K51" t="s">
        <v>257</v>
      </c>
      <c r="L51" s="9"/>
      <c r="N51" s="2" t="s">
        <v>243</v>
      </c>
    </row>
    <row r="52" spans="6:15" ht="15" customHeight="1" x14ac:dyDescent="0.25">
      <c r="F52">
        <v>48</v>
      </c>
      <c r="G52">
        <v>188</v>
      </c>
      <c r="J52" s="2" t="s">
        <v>258</v>
      </c>
      <c r="K52" t="s">
        <v>259</v>
      </c>
      <c r="L52" s="9"/>
      <c r="N52" s="2" t="s">
        <v>247</v>
      </c>
    </row>
    <row r="53" spans="6:15" ht="15" customHeight="1" x14ac:dyDescent="0.25">
      <c r="F53">
        <v>49</v>
      </c>
      <c r="G53">
        <v>192</v>
      </c>
      <c r="J53" s="2" t="s">
        <v>260</v>
      </c>
      <c r="K53" t="s">
        <v>261</v>
      </c>
      <c r="L53" s="9"/>
      <c r="N53" s="2" t="s">
        <v>243</v>
      </c>
    </row>
    <row r="54" spans="6:15" ht="15" customHeight="1" x14ac:dyDescent="0.25">
      <c r="F54">
        <v>50</v>
      </c>
      <c r="G54">
        <v>196</v>
      </c>
      <c r="J54" s="2" t="s">
        <v>262</v>
      </c>
      <c r="K54" t="s">
        <v>263</v>
      </c>
      <c r="L54" s="9"/>
      <c r="N54" s="2" t="s">
        <v>247</v>
      </c>
    </row>
    <row r="55" spans="6:15" ht="15" customHeight="1" x14ac:dyDescent="0.25">
      <c r="F55">
        <v>51</v>
      </c>
      <c r="G55">
        <v>200</v>
      </c>
      <c r="H55" t="s">
        <v>264</v>
      </c>
      <c r="J55" s="2" t="s">
        <v>265</v>
      </c>
      <c r="K55" t="s">
        <v>266</v>
      </c>
      <c r="L55" t="s">
        <v>267</v>
      </c>
      <c r="N55" s="2" t="s">
        <v>243</v>
      </c>
    </row>
    <row r="56" spans="6:15" ht="15" customHeight="1" x14ac:dyDescent="0.25">
      <c r="F56">
        <v>52</v>
      </c>
      <c r="G56">
        <v>204</v>
      </c>
      <c r="J56" s="2" t="s">
        <v>268</v>
      </c>
      <c r="K56" t="s">
        <v>269</v>
      </c>
      <c r="L56" t="s">
        <v>270</v>
      </c>
      <c r="N56" s="2" t="s">
        <v>247</v>
      </c>
    </row>
    <row r="57" spans="6:15" ht="15" customHeight="1" x14ac:dyDescent="0.25">
      <c r="F57">
        <v>53</v>
      </c>
      <c r="G57">
        <v>208</v>
      </c>
      <c r="J57" s="2" t="s">
        <v>271</v>
      </c>
      <c r="K57" t="s">
        <v>272</v>
      </c>
      <c r="L57" t="s">
        <v>273</v>
      </c>
      <c r="N57" s="2" t="s">
        <v>243</v>
      </c>
    </row>
    <row r="58" spans="6:15" ht="15" customHeight="1" x14ac:dyDescent="0.25">
      <c r="F58">
        <v>54</v>
      </c>
      <c r="G58">
        <v>212</v>
      </c>
      <c r="J58" s="2" t="s">
        <v>274</v>
      </c>
      <c r="K58" t="s">
        <v>275</v>
      </c>
      <c r="L58" t="s">
        <v>276</v>
      </c>
      <c r="N58" s="2" t="s">
        <v>247</v>
      </c>
    </row>
    <row r="59" spans="6:15" ht="15" customHeight="1" x14ac:dyDescent="0.25">
      <c r="F59">
        <v>55</v>
      </c>
      <c r="G59">
        <v>216</v>
      </c>
      <c r="J59" s="2" t="s">
        <v>277</v>
      </c>
      <c r="K59" t="s">
        <v>278</v>
      </c>
      <c r="L59" t="s">
        <v>279</v>
      </c>
      <c r="N59" s="2" t="s">
        <v>243</v>
      </c>
    </row>
    <row r="60" spans="6:15" ht="15" customHeight="1" x14ac:dyDescent="0.25">
      <c r="F60">
        <v>56</v>
      </c>
      <c r="G60">
        <v>220</v>
      </c>
      <c r="J60" s="2" t="s">
        <v>280</v>
      </c>
      <c r="K60" t="s">
        <v>281</v>
      </c>
      <c r="L60" t="s">
        <v>282</v>
      </c>
      <c r="N60" s="2" t="s">
        <v>247</v>
      </c>
      <c r="O60" s="2" t="s">
        <v>283</v>
      </c>
    </row>
    <row r="61" spans="6:15" ht="15" customHeight="1" x14ac:dyDescent="0.25">
      <c r="F61">
        <v>57</v>
      </c>
      <c r="G61">
        <v>224</v>
      </c>
      <c r="J61" s="2" t="s">
        <v>284</v>
      </c>
      <c r="K61" t="s">
        <v>285</v>
      </c>
      <c r="L61" t="s">
        <v>286</v>
      </c>
      <c r="N61" s="2" t="s">
        <v>243</v>
      </c>
      <c r="O61" s="2" t="s">
        <v>283</v>
      </c>
    </row>
    <row r="62" spans="6:15" ht="15" customHeight="1" x14ac:dyDescent="0.25">
      <c r="F62">
        <v>58</v>
      </c>
      <c r="G62">
        <v>228</v>
      </c>
      <c r="J62" s="2" t="s">
        <v>287</v>
      </c>
      <c r="L62" t="s">
        <v>288</v>
      </c>
      <c r="N62" s="2" t="s">
        <v>247</v>
      </c>
      <c r="O62" s="2" t="s">
        <v>283</v>
      </c>
    </row>
    <row r="63" spans="6:15" ht="15" customHeight="1" x14ac:dyDescent="0.25">
      <c r="F63">
        <v>59</v>
      </c>
      <c r="G63">
        <v>232</v>
      </c>
      <c r="J63" s="2" t="s">
        <v>289</v>
      </c>
      <c r="L63" t="s">
        <v>290</v>
      </c>
      <c r="N63" s="2" t="s">
        <v>243</v>
      </c>
      <c r="O63" s="2" t="s">
        <v>283</v>
      </c>
    </row>
    <row r="64" spans="6:15" ht="15" customHeight="1" x14ac:dyDescent="0.25">
      <c r="F64">
        <v>60</v>
      </c>
      <c r="G64">
        <v>236</v>
      </c>
      <c r="J64" s="2" t="s">
        <v>291</v>
      </c>
      <c r="L64" t="s">
        <v>292</v>
      </c>
      <c r="N64" s="2" t="s">
        <v>247</v>
      </c>
    </row>
    <row r="65" spans="6:12" ht="15" customHeight="1" x14ac:dyDescent="0.25">
      <c r="F65">
        <v>61</v>
      </c>
      <c r="G65">
        <v>240</v>
      </c>
      <c r="J65" s="2" t="s">
        <v>293</v>
      </c>
      <c r="L65" t="s">
        <v>294</v>
      </c>
    </row>
    <row r="66" spans="6:12" ht="15" customHeight="1" x14ac:dyDescent="0.25">
      <c r="F66">
        <v>62</v>
      </c>
      <c r="G66">
        <v>244</v>
      </c>
      <c r="J66" t="s">
        <v>295</v>
      </c>
      <c r="L66" t="s">
        <v>296</v>
      </c>
    </row>
    <row r="67" spans="6:12" ht="15" customHeight="1" x14ac:dyDescent="0.25">
      <c r="F67">
        <v>63</v>
      </c>
      <c r="G67">
        <v>248</v>
      </c>
      <c r="J67" t="s">
        <v>297</v>
      </c>
      <c r="L67" t="s">
        <v>298</v>
      </c>
    </row>
    <row r="68" spans="6:12" ht="15" customHeight="1" x14ac:dyDescent="0.25">
      <c r="F68">
        <v>64</v>
      </c>
      <c r="G68">
        <v>252</v>
      </c>
      <c r="J68" t="s">
        <v>299</v>
      </c>
      <c r="L68" t="s">
        <v>300</v>
      </c>
    </row>
    <row r="69" spans="6:12" ht="15" customHeight="1" x14ac:dyDescent="0.25">
      <c r="F69">
        <v>65</v>
      </c>
      <c r="G69">
        <v>256</v>
      </c>
      <c r="J69" t="s">
        <v>301</v>
      </c>
      <c r="K69" t="s">
        <v>302</v>
      </c>
      <c r="L69" t="s">
        <v>303</v>
      </c>
    </row>
    <row r="70" spans="6:12" ht="15" customHeight="1" x14ac:dyDescent="0.25">
      <c r="F70">
        <v>66</v>
      </c>
      <c r="G70">
        <v>260</v>
      </c>
      <c r="J70" t="s">
        <v>304</v>
      </c>
      <c r="K70" t="s">
        <v>305</v>
      </c>
      <c r="L70" t="s">
        <v>306</v>
      </c>
    </row>
    <row r="71" spans="6:12" ht="15" customHeight="1" x14ac:dyDescent="0.25">
      <c r="F71">
        <v>67</v>
      </c>
      <c r="G71">
        <v>264</v>
      </c>
      <c r="J71" t="s">
        <v>307</v>
      </c>
      <c r="K71" t="s">
        <v>308</v>
      </c>
      <c r="L71" t="s">
        <v>309</v>
      </c>
    </row>
    <row r="72" spans="6:12" ht="15" customHeight="1" x14ac:dyDescent="0.25">
      <c r="F72">
        <v>68</v>
      </c>
      <c r="G72">
        <v>268</v>
      </c>
      <c r="J72" t="s">
        <v>310</v>
      </c>
      <c r="K72" t="s">
        <v>311</v>
      </c>
      <c r="L72" t="s">
        <v>312</v>
      </c>
    </row>
    <row r="73" spans="6:12" ht="15" customHeight="1" x14ac:dyDescent="0.25">
      <c r="F73">
        <v>69</v>
      </c>
      <c r="G73">
        <v>272</v>
      </c>
      <c r="J73" t="s">
        <v>313</v>
      </c>
      <c r="K73" t="s">
        <v>308</v>
      </c>
      <c r="L73" t="s">
        <v>314</v>
      </c>
    </row>
    <row r="74" spans="6:12" ht="15" customHeight="1" x14ac:dyDescent="0.25">
      <c r="F74">
        <v>70</v>
      </c>
      <c r="G74">
        <v>276</v>
      </c>
      <c r="J74" t="s">
        <v>315</v>
      </c>
      <c r="K74" t="s">
        <v>311</v>
      </c>
      <c r="L74" t="s">
        <v>316</v>
      </c>
    </row>
    <row r="75" spans="6:12" ht="15" customHeight="1" x14ac:dyDescent="0.25">
      <c r="F75">
        <v>71</v>
      </c>
      <c r="G75">
        <v>280</v>
      </c>
      <c r="J75" t="s">
        <v>317</v>
      </c>
      <c r="K75" t="s">
        <v>308</v>
      </c>
      <c r="L75" t="s">
        <v>318</v>
      </c>
    </row>
    <row r="76" spans="6:12" ht="15" customHeight="1" x14ac:dyDescent="0.25">
      <c r="F76">
        <v>72</v>
      </c>
      <c r="G76">
        <v>284</v>
      </c>
      <c r="J76" s="2" t="s">
        <v>319</v>
      </c>
      <c r="K76" t="s">
        <v>311</v>
      </c>
      <c r="L76" t="s">
        <v>320</v>
      </c>
    </row>
    <row r="77" spans="6:12" ht="15" customHeight="1" x14ac:dyDescent="0.25">
      <c r="F77">
        <v>73</v>
      </c>
      <c r="G77">
        <v>288</v>
      </c>
      <c r="J77" s="2" t="s">
        <v>321</v>
      </c>
      <c r="K77" t="s">
        <v>308</v>
      </c>
      <c r="L77" t="s">
        <v>322</v>
      </c>
    </row>
    <row r="78" spans="6:12" ht="15" customHeight="1" x14ac:dyDescent="0.25">
      <c r="F78">
        <v>74</v>
      </c>
      <c r="G78">
        <v>292</v>
      </c>
      <c r="J78" s="2" t="s">
        <v>323</v>
      </c>
      <c r="K78" t="s">
        <v>311</v>
      </c>
      <c r="L78" t="s">
        <v>324</v>
      </c>
    </row>
    <row r="79" spans="6:12" ht="15" customHeight="1" x14ac:dyDescent="0.25">
      <c r="F79">
        <v>75</v>
      </c>
      <c r="G79">
        <v>296</v>
      </c>
      <c r="J79" s="2" t="s">
        <v>325</v>
      </c>
      <c r="K79" t="s">
        <v>308</v>
      </c>
      <c r="L79" t="s">
        <v>326</v>
      </c>
    </row>
    <row r="80" spans="6:12" ht="15" customHeight="1" x14ac:dyDescent="0.25">
      <c r="F80">
        <v>76</v>
      </c>
      <c r="G80">
        <v>300</v>
      </c>
      <c r="J80" s="2" t="s">
        <v>327</v>
      </c>
      <c r="K80" t="s">
        <v>311</v>
      </c>
      <c r="L80" t="s">
        <v>328</v>
      </c>
    </row>
    <row r="81" spans="6:12" ht="15" customHeight="1" x14ac:dyDescent="0.25">
      <c r="F81">
        <v>77</v>
      </c>
      <c r="G81">
        <v>304</v>
      </c>
      <c r="J81" s="2" t="s">
        <v>329</v>
      </c>
      <c r="K81" t="s">
        <v>308</v>
      </c>
      <c r="L81" t="s">
        <v>330</v>
      </c>
    </row>
    <row r="82" spans="6:12" ht="15" customHeight="1" x14ac:dyDescent="0.25">
      <c r="F82">
        <v>78</v>
      </c>
      <c r="G82">
        <v>308</v>
      </c>
      <c r="J82" s="2" t="s">
        <v>331</v>
      </c>
      <c r="K82" t="s">
        <v>311</v>
      </c>
      <c r="L82" t="s">
        <v>332</v>
      </c>
    </row>
    <row r="83" spans="6:12" ht="15" customHeight="1" x14ac:dyDescent="0.25">
      <c r="F83">
        <v>79</v>
      </c>
      <c r="G83">
        <v>312</v>
      </c>
      <c r="J83" s="2" t="s">
        <v>333</v>
      </c>
      <c r="K83" t="s">
        <v>308</v>
      </c>
      <c r="L83" t="s">
        <v>334</v>
      </c>
    </row>
    <row r="84" spans="6:12" ht="15" customHeight="1" x14ac:dyDescent="0.25">
      <c r="F84">
        <v>80</v>
      </c>
      <c r="G84">
        <v>316</v>
      </c>
      <c r="J84" s="2" t="s">
        <v>335</v>
      </c>
      <c r="K84" t="s">
        <v>311</v>
      </c>
      <c r="L84" t="s">
        <v>336</v>
      </c>
    </row>
    <row r="85" spans="6:12" ht="15" customHeight="1" x14ac:dyDescent="0.25">
      <c r="F85">
        <v>81</v>
      </c>
      <c r="G85">
        <v>320</v>
      </c>
      <c r="J85" s="2" t="s">
        <v>337</v>
      </c>
      <c r="K85" t="s">
        <v>308</v>
      </c>
      <c r="L85" t="s">
        <v>338</v>
      </c>
    </row>
    <row r="86" spans="6:12" ht="15" customHeight="1" x14ac:dyDescent="0.25">
      <c r="F86">
        <v>82</v>
      </c>
      <c r="G86">
        <v>324</v>
      </c>
      <c r="J86" t="s">
        <v>339</v>
      </c>
      <c r="K86" t="s">
        <v>311</v>
      </c>
      <c r="L86" t="s">
        <v>340</v>
      </c>
    </row>
    <row r="87" spans="6:12" ht="15" customHeight="1" x14ac:dyDescent="0.25">
      <c r="F87">
        <v>83</v>
      </c>
      <c r="G87">
        <v>328</v>
      </c>
      <c r="J87" t="s">
        <v>341</v>
      </c>
      <c r="K87" t="s">
        <v>308</v>
      </c>
      <c r="L87" t="s">
        <v>342</v>
      </c>
    </row>
    <row r="88" spans="6:12" ht="15" customHeight="1" x14ac:dyDescent="0.25">
      <c r="F88">
        <v>84</v>
      </c>
      <c r="G88">
        <v>332</v>
      </c>
      <c r="J88" t="s">
        <v>343</v>
      </c>
      <c r="K88" t="s">
        <v>311</v>
      </c>
      <c r="L88" t="s">
        <v>344</v>
      </c>
    </row>
    <row r="89" spans="6:12" ht="15" customHeight="1" x14ac:dyDescent="0.25">
      <c r="F89">
        <v>85</v>
      </c>
      <c r="G89">
        <v>336</v>
      </c>
      <c r="J89" t="s">
        <v>345</v>
      </c>
      <c r="K89" t="s">
        <v>308</v>
      </c>
      <c r="L89" t="s">
        <v>346</v>
      </c>
    </row>
    <row r="90" spans="6:12" ht="15" customHeight="1" x14ac:dyDescent="0.25">
      <c r="F90">
        <v>86</v>
      </c>
      <c r="G90">
        <v>340</v>
      </c>
      <c r="J90" t="s">
        <v>347</v>
      </c>
      <c r="K90" t="s">
        <v>311</v>
      </c>
      <c r="L90" t="s">
        <v>348</v>
      </c>
    </row>
    <row r="91" spans="6:12" ht="15" customHeight="1" x14ac:dyDescent="0.25">
      <c r="F91">
        <v>87</v>
      </c>
      <c r="G91">
        <v>344</v>
      </c>
      <c r="J91" t="s">
        <v>349</v>
      </c>
      <c r="K91" t="s">
        <v>308</v>
      </c>
      <c r="L91" t="s">
        <v>350</v>
      </c>
    </row>
    <row r="92" spans="6:12" ht="15" customHeight="1" x14ac:dyDescent="0.25">
      <c r="F92">
        <v>88</v>
      </c>
      <c r="G92">
        <v>348</v>
      </c>
      <c r="J92" t="s">
        <v>351</v>
      </c>
      <c r="K92" t="s">
        <v>311</v>
      </c>
      <c r="L92" t="s">
        <v>352</v>
      </c>
    </row>
    <row r="93" spans="6:12" ht="15" customHeight="1" x14ac:dyDescent="0.25">
      <c r="F93">
        <v>89</v>
      </c>
      <c r="G93">
        <v>352</v>
      </c>
      <c r="J93" t="s">
        <v>353</v>
      </c>
      <c r="K93" t="s">
        <v>305</v>
      </c>
      <c r="L93" t="s">
        <v>354</v>
      </c>
    </row>
    <row r="94" spans="6:12" ht="15" customHeight="1" x14ac:dyDescent="0.25">
      <c r="F94">
        <v>90</v>
      </c>
      <c r="G94">
        <v>356</v>
      </c>
      <c r="J94" t="s">
        <v>355</v>
      </c>
      <c r="L94" t="s">
        <v>356</v>
      </c>
    </row>
    <row r="95" spans="6:12" ht="15" customHeight="1" x14ac:dyDescent="0.25">
      <c r="F95">
        <v>91</v>
      </c>
      <c r="G95">
        <v>360</v>
      </c>
      <c r="J95" t="s">
        <v>357</v>
      </c>
      <c r="L95" t="s">
        <v>358</v>
      </c>
    </row>
    <row r="96" spans="6:12" ht="15" customHeight="1" x14ac:dyDescent="0.25">
      <c r="F96">
        <v>92</v>
      </c>
      <c r="G96">
        <v>364</v>
      </c>
      <c r="J96" t="s">
        <v>359</v>
      </c>
      <c r="L96" t="s">
        <v>360</v>
      </c>
    </row>
    <row r="97" spans="6:12" ht="15" customHeight="1" x14ac:dyDescent="0.25">
      <c r="F97">
        <v>93</v>
      </c>
      <c r="G97">
        <v>368</v>
      </c>
      <c r="J97" t="s">
        <v>361</v>
      </c>
      <c r="L97" t="s">
        <v>362</v>
      </c>
    </row>
    <row r="98" spans="6:12" ht="15" customHeight="1" x14ac:dyDescent="0.25">
      <c r="F98">
        <v>94</v>
      </c>
      <c r="G98">
        <v>372</v>
      </c>
      <c r="J98" t="s">
        <v>363</v>
      </c>
      <c r="L98" t="s">
        <v>358</v>
      </c>
    </row>
    <row r="99" spans="6:12" ht="15" customHeight="1" x14ac:dyDescent="0.25">
      <c r="F99">
        <v>95</v>
      </c>
      <c r="G99">
        <v>376</v>
      </c>
      <c r="J99" t="s">
        <v>364</v>
      </c>
      <c r="L99" t="s">
        <v>360</v>
      </c>
    </row>
    <row r="100" spans="6:12" ht="15" customHeight="1" x14ac:dyDescent="0.25">
      <c r="F100">
        <v>96</v>
      </c>
      <c r="G100">
        <v>380</v>
      </c>
      <c r="J100" t="s">
        <v>365</v>
      </c>
      <c r="L100" t="s">
        <v>362</v>
      </c>
    </row>
    <row r="101" spans="6:12" ht="15" customHeight="1" x14ac:dyDescent="0.25">
      <c r="F101">
        <v>97</v>
      </c>
      <c r="G101">
        <v>384</v>
      </c>
      <c r="J101" t="s">
        <v>366</v>
      </c>
      <c r="L101" t="s">
        <v>358</v>
      </c>
    </row>
    <row r="102" spans="6:12" ht="15" customHeight="1" x14ac:dyDescent="0.25">
      <c r="F102">
        <v>98</v>
      </c>
      <c r="G102">
        <v>388</v>
      </c>
      <c r="J102" t="s">
        <v>367</v>
      </c>
      <c r="L102" t="s">
        <v>360</v>
      </c>
    </row>
    <row r="103" spans="6:12" ht="15" customHeight="1" x14ac:dyDescent="0.25">
      <c r="F103">
        <v>99</v>
      </c>
      <c r="G103">
        <v>392</v>
      </c>
      <c r="J103" t="s">
        <v>368</v>
      </c>
      <c r="L103" t="s">
        <v>362</v>
      </c>
    </row>
    <row r="104" spans="6:12" ht="15" customHeight="1" x14ac:dyDescent="0.25">
      <c r="F104">
        <v>100</v>
      </c>
      <c r="G104">
        <v>396</v>
      </c>
      <c r="H104" t="s">
        <v>369</v>
      </c>
      <c r="J104" t="s">
        <v>343</v>
      </c>
      <c r="L104" t="s">
        <v>358</v>
      </c>
    </row>
    <row r="105" spans="6:12" ht="15" customHeight="1" x14ac:dyDescent="0.25">
      <c r="F105">
        <v>101</v>
      </c>
      <c r="G105">
        <v>400</v>
      </c>
      <c r="H105" t="s">
        <v>370</v>
      </c>
      <c r="J105" t="s">
        <v>345</v>
      </c>
      <c r="L105" t="s">
        <v>360</v>
      </c>
    </row>
    <row r="106" spans="6:12" ht="15" customHeight="1" x14ac:dyDescent="0.25">
      <c r="F106">
        <v>102</v>
      </c>
      <c r="G106">
        <v>404</v>
      </c>
      <c r="H106" t="s">
        <v>371</v>
      </c>
      <c r="J106" t="s">
        <v>347</v>
      </c>
      <c r="L106" t="s">
        <v>362</v>
      </c>
    </row>
    <row r="107" spans="6:12" ht="15" customHeight="1" x14ac:dyDescent="0.25">
      <c r="F107">
        <v>103</v>
      </c>
      <c r="G107">
        <v>408</v>
      </c>
      <c r="H107" t="s">
        <v>372</v>
      </c>
      <c r="J107" t="s">
        <v>349</v>
      </c>
      <c r="L107" t="s">
        <v>358</v>
      </c>
    </row>
    <row r="108" spans="6:12" ht="15" customHeight="1" x14ac:dyDescent="0.25">
      <c r="F108">
        <v>104</v>
      </c>
      <c r="G108">
        <v>412</v>
      </c>
      <c r="H108" t="s">
        <v>373</v>
      </c>
      <c r="J108" t="s">
        <v>351</v>
      </c>
      <c r="L108" t="s">
        <v>360</v>
      </c>
    </row>
    <row r="109" spans="6:12" ht="15" customHeight="1" x14ac:dyDescent="0.25">
      <c r="F109">
        <v>105</v>
      </c>
      <c r="G109">
        <v>416</v>
      </c>
      <c r="H109" t="s">
        <v>374</v>
      </c>
      <c r="J109" t="s">
        <v>353</v>
      </c>
      <c r="L109" t="s">
        <v>362</v>
      </c>
    </row>
    <row r="110" spans="6:12" ht="15" customHeight="1" x14ac:dyDescent="0.25">
      <c r="F110">
        <v>106</v>
      </c>
      <c r="G110">
        <v>420</v>
      </c>
      <c r="H110" t="s">
        <v>375</v>
      </c>
      <c r="J110" t="s">
        <v>355</v>
      </c>
      <c r="L110" t="s">
        <v>358</v>
      </c>
    </row>
    <row r="111" spans="6:12" ht="15" customHeight="1" x14ac:dyDescent="0.25">
      <c r="F111">
        <v>107</v>
      </c>
      <c r="G111">
        <v>424</v>
      </c>
      <c r="H111" t="s">
        <v>376</v>
      </c>
      <c r="J111" t="s">
        <v>357</v>
      </c>
      <c r="L111" t="s">
        <v>360</v>
      </c>
    </row>
    <row r="112" spans="6:12" ht="15" customHeight="1" x14ac:dyDescent="0.25">
      <c r="F112">
        <v>108</v>
      </c>
      <c r="G112">
        <v>428</v>
      </c>
      <c r="H112" t="s">
        <v>377</v>
      </c>
      <c r="J112" t="s">
        <v>359</v>
      </c>
      <c r="L112" t="s">
        <v>362</v>
      </c>
    </row>
    <row r="113" spans="6:12" ht="15" customHeight="1" x14ac:dyDescent="0.25">
      <c r="F113">
        <v>109</v>
      </c>
      <c r="G113">
        <v>432</v>
      </c>
      <c r="H113" t="s">
        <v>378</v>
      </c>
      <c r="J113" t="s">
        <v>361</v>
      </c>
      <c r="L113" t="s">
        <v>358</v>
      </c>
    </row>
    <row r="114" spans="6:12" ht="15" customHeight="1" x14ac:dyDescent="0.25">
      <c r="F114">
        <v>110</v>
      </c>
      <c r="G114">
        <v>436</v>
      </c>
      <c r="H114" t="s">
        <v>379</v>
      </c>
      <c r="J114" t="s">
        <v>363</v>
      </c>
      <c r="L114" t="s">
        <v>360</v>
      </c>
    </row>
    <row r="115" spans="6:12" ht="15" customHeight="1" x14ac:dyDescent="0.25">
      <c r="F115">
        <v>111</v>
      </c>
      <c r="G115">
        <v>440</v>
      </c>
      <c r="H115" t="s">
        <v>380</v>
      </c>
      <c r="J115" t="s">
        <v>364</v>
      </c>
      <c r="L115" t="s">
        <v>362</v>
      </c>
    </row>
    <row r="116" spans="6:12" ht="15" customHeight="1" x14ac:dyDescent="0.25">
      <c r="F116">
        <v>112</v>
      </c>
      <c r="G116">
        <v>444</v>
      </c>
      <c r="H116" t="s">
        <v>381</v>
      </c>
      <c r="J116" t="s">
        <v>365</v>
      </c>
      <c r="L116" t="s">
        <v>358</v>
      </c>
    </row>
    <row r="117" spans="6:12" ht="15" customHeight="1" x14ac:dyDescent="0.25">
      <c r="F117">
        <v>113</v>
      </c>
      <c r="G117">
        <v>448</v>
      </c>
      <c r="H117" t="s">
        <v>382</v>
      </c>
      <c r="J117" t="s">
        <v>366</v>
      </c>
      <c r="L117" t="s">
        <v>360</v>
      </c>
    </row>
    <row r="118" spans="6:12" ht="15" customHeight="1" x14ac:dyDescent="0.25">
      <c r="F118">
        <v>114</v>
      </c>
      <c r="G118">
        <v>452</v>
      </c>
      <c r="H118" t="s">
        <v>383</v>
      </c>
      <c r="J118" t="s">
        <v>384</v>
      </c>
      <c r="L118" t="s">
        <v>362</v>
      </c>
    </row>
    <row r="119" spans="6:12" ht="15" customHeight="1" x14ac:dyDescent="0.25">
      <c r="F119">
        <v>115</v>
      </c>
      <c r="G119">
        <v>456</v>
      </c>
      <c r="H119" t="s">
        <v>385</v>
      </c>
      <c r="J119" t="s">
        <v>386</v>
      </c>
      <c r="L119" t="s">
        <v>358</v>
      </c>
    </row>
    <row r="120" spans="6:12" ht="15" customHeight="1" x14ac:dyDescent="0.25">
      <c r="F120">
        <v>116</v>
      </c>
      <c r="G120">
        <v>460</v>
      </c>
      <c r="H120" t="s">
        <v>387</v>
      </c>
      <c r="J120" t="s">
        <v>343</v>
      </c>
      <c r="L120" t="s">
        <v>360</v>
      </c>
    </row>
    <row r="121" spans="6:12" ht="15" customHeight="1" x14ac:dyDescent="0.25">
      <c r="F121">
        <v>117</v>
      </c>
      <c r="G121">
        <v>464</v>
      </c>
      <c r="H121" t="s">
        <v>388</v>
      </c>
      <c r="J121" t="s">
        <v>345</v>
      </c>
      <c r="L121" t="s">
        <v>362</v>
      </c>
    </row>
    <row r="122" spans="6:12" ht="15" customHeight="1" x14ac:dyDescent="0.25">
      <c r="F122">
        <v>118</v>
      </c>
      <c r="G122">
        <v>468</v>
      </c>
      <c r="H122" t="s">
        <v>389</v>
      </c>
      <c r="J122" t="s">
        <v>347</v>
      </c>
      <c r="L122" t="s">
        <v>390</v>
      </c>
    </row>
    <row r="123" spans="6:12" ht="15" customHeight="1" x14ac:dyDescent="0.25">
      <c r="F123">
        <v>119</v>
      </c>
      <c r="G123">
        <v>472</v>
      </c>
      <c r="H123" t="s">
        <v>391</v>
      </c>
      <c r="J123" t="s">
        <v>349</v>
      </c>
      <c r="L123" t="s">
        <v>392</v>
      </c>
    </row>
    <row r="124" spans="6:12" ht="15" customHeight="1" x14ac:dyDescent="0.25">
      <c r="F124">
        <v>120</v>
      </c>
      <c r="G124">
        <v>476</v>
      </c>
      <c r="H124" t="s">
        <v>393</v>
      </c>
      <c r="J124" t="s">
        <v>351</v>
      </c>
      <c r="L124" t="s">
        <v>362</v>
      </c>
    </row>
    <row r="125" spans="6:12" ht="15" customHeight="1" x14ac:dyDescent="0.25">
      <c r="F125">
        <v>121</v>
      </c>
      <c r="G125">
        <v>480</v>
      </c>
      <c r="H125" t="s">
        <v>394</v>
      </c>
      <c r="J125" t="s">
        <v>353</v>
      </c>
      <c r="L125" t="s">
        <v>395</v>
      </c>
    </row>
    <row r="126" spans="6:12" ht="15" customHeight="1" x14ac:dyDescent="0.25">
      <c r="F126">
        <v>122</v>
      </c>
      <c r="G126">
        <v>484</v>
      </c>
      <c r="H126" t="s">
        <v>396</v>
      </c>
      <c r="J126" t="s">
        <v>355</v>
      </c>
      <c r="L126" t="s">
        <v>397</v>
      </c>
    </row>
    <row r="127" spans="6:12" ht="15" customHeight="1" x14ac:dyDescent="0.25">
      <c r="F127">
        <v>123</v>
      </c>
      <c r="G127">
        <v>488</v>
      </c>
      <c r="H127" t="s">
        <v>398</v>
      </c>
      <c r="J127" t="s">
        <v>357</v>
      </c>
      <c r="L127" t="s">
        <v>399</v>
      </c>
    </row>
    <row r="128" spans="6:12" ht="15" customHeight="1" x14ac:dyDescent="0.25">
      <c r="F128">
        <v>124</v>
      </c>
      <c r="G128">
        <v>492</v>
      </c>
      <c r="H128" t="s">
        <v>400</v>
      </c>
      <c r="J128" t="s">
        <v>359</v>
      </c>
      <c r="L128" t="s">
        <v>401</v>
      </c>
    </row>
    <row r="129" spans="6:12" ht="15" customHeight="1" x14ac:dyDescent="0.25">
      <c r="F129">
        <v>125</v>
      </c>
      <c r="G129">
        <v>496</v>
      </c>
      <c r="H129" t="s">
        <v>402</v>
      </c>
      <c r="J129" t="s">
        <v>361</v>
      </c>
      <c r="L129" t="s">
        <v>403</v>
      </c>
    </row>
    <row r="130" spans="6:12" ht="15" customHeight="1" x14ac:dyDescent="0.25">
      <c r="F130">
        <v>126</v>
      </c>
      <c r="G130">
        <v>500</v>
      </c>
      <c r="H130" t="s">
        <v>404</v>
      </c>
      <c r="J130" t="s">
        <v>363</v>
      </c>
      <c r="L130" t="s">
        <v>405</v>
      </c>
    </row>
    <row r="131" spans="6:12" ht="15" customHeight="1" x14ac:dyDescent="0.25">
      <c r="F131">
        <v>127</v>
      </c>
      <c r="G131">
        <v>504</v>
      </c>
      <c r="H131" t="s">
        <v>406</v>
      </c>
      <c r="J131" t="s">
        <v>364</v>
      </c>
      <c r="L131" t="s">
        <v>407</v>
      </c>
    </row>
    <row r="132" spans="6:12" ht="15" customHeight="1" x14ac:dyDescent="0.25">
      <c r="F132">
        <v>128</v>
      </c>
      <c r="G132">
        <v>508</v>
      </c>
      <c r="H132" t="s">
        <v>408</v>
      </c>
      <c r="J132" t="s">
        <v>365</v>
      </c>
      <c r="L132" t="s">
        <v>409</v>
      </c>
    </row>
    <row r="133" spans="6:12" ht="15" customHeight="1" x14ac:dyDescent="0.25">
      <c r="F133">
        <v>129</v>
      </c>
      <c r="G133">
        <v>512</v>
      </c>
      <c r="H133" t="s">
        <v>410</v>
      </c>
      <c r="J133" t="s">
        <v>366</v>
      </c>
      <c r="L133" t="s">
        <v>411</v>
      </c>
    </row>
    <row r="134" spans="6:12" ht="15" customHeight="1" x14ac:dyDescent="0.25">
      <c r="F134">
        <v>130</v>
      </c>
      <c r="G134">
        <v>516</v>
      </c>
      <c r="H134" t="s">
        <v>412</v>
      </c>
      <c r="L134" t="s">
        <v>413</v>
      </c>
    </row>
    <row r="135" spans="6:12" ht="15" customHeight="1" x14ac:dyDescent="0.25">
      <c r="F135">
        <v>131</v>
      </c>
      <c r="G135">
        <v>520</v>
      </c>
      <c r="H135" t="s">
        <v>414</v>
      </c>
      <c r="J135" t="s">
        <v>415</v>
      </c>
      <c r="L135" t="s">
        <v>416</v>
      </c>
    </row>
    <row r="136" spans="6:12" ht="15" customHeight="1" x14ac:dyDescent="0.25">
      <c r="F136">
        <v>132</v>
      </c>
      <c r="G136">
        <v>524</v>
      </c>
      <c r="H136" t="s">
        <v>417</v>
      </c>
      <c r="J136" t="s">
        <v>418</v>
      </c>
      <c r="L136" t="s">
        <v>419</v>
      </c>
    </row>
    <row r="137" spans="6:12" ht="15" customHeight="1" x14ac:dyDescent="0.25">
      <c r="F137">
        <v>133</v>
      </c>
      <c r="G137">
        <v>528</v>
      </c>
      <c r="H137" t="s">
        <v>420</v>
      </c>
      <c r="J137" t="s">
        <v>421</v>
      </c>
      <c r="L137" t="s">
        <v>422</v>
      </c>
    </row>
    <row r="138" spans="6:12" ht="15" customHeight="1" x14ac:dyDescent="0.25">
      <c r="F138">
        <v>134</v>
      </c>
      <c r="G138">
        <v>532</v>
      </c>
      <c r="H138" t="s">
        <v>423</v>
      </c>
      <c r="J138" t="s">
        <v>424</v>
      </c>
      <c r="L138" t="s">
        <v>425</v>
      </c>
    </row>
    <row r="139" spans="6:12" ht="15" customHeight="1" x14ac:dyDescent="0.25">
      <c r="F139">
        <v>135</v>
      </c>
      <c r="G139">
        <v>536</v>
      </c>
      <c r="H139" t="s">
        <v>426</v>
      </c>
      <c r="J139" t="s">
        <v>427</v>
      </c>
      <c r="L139" t="s">
        <v>428</v>
      </c>
    </row>
    <row r="140" spans="6:12" ht="15" customHeight="1" x14ac:dyDescent="0.25">
      <c r="F140">
        <v>136</v>
      </c>
      <c r="G140">
        <v>540</v>
      </c>
      <c r="H140" t="s">
        <v>429</v>
      </c>
      <c r="J140" t="s">
        <v>430</v>
      </c>
      <c r="L140" t="s">
        <v>431</v>
      </c>
    </row>
    <row r="141" spans="6:12" ht="15" customHeight="1" x14ac:dyDescent="0.25">
      <c r="F141">
        <v>137</v>
      </c>
      <c r="G141">
        <v>544</v>
      </c>
      <c r="H141" t="s">
        <v>432</v>
      </c>
      <c r="J141" t="s">
        <v>433</v>
      </c>
      <c r="L141" t="s">
        <v>434</v>
      </c>
    </row>
    <row r="142" spans="6:12" ht="15" customHeight="1" x14ac:dyDescent="0.25">
      <c r="F142">
        <v>138</v>
      </c>
      <c r="G142">
        <v>548</v>
      </c>
      <c r="H142" t="s">
        <v>435</v>
      </c>
      <c r="J142" t="s">
        <v>436</v>
      </c>
      <c r="L142" t="s">
        <v>437</v>
      </c>
    </row>
    <row r="143" spans="6:12" ht="15" customHeight="1" x14ac:dyDescent="0.25">
      <c r="F143">
        <v>139</v>
      </c>
      <c r="G143">
        <v>552</v>
      </c>
      <c r="H143" t="s">
        <v>438</v>
      </c>
      <c r="J143" t="s">
        <v>439</v>
      </c>
      <c r="L143" t="s">
        <v>440</v>
      </c>
    </row>
    <row r="144" spans="6:12" ht="15" customHeight="1" x14ac:dyDescent="0.25">
      <c r="F144">
        <v>140</v>
      </c>
      <c r="G144">
        <v>556</v>
      </c>
      <c r="H144" t="s">
        <v>441</v>
      </c>
      <c r="J144" t="s">
        <v>442</v>
      </c>
      <c r="L144" t="s">
        <v>443</v>
      </c>
    </row>
    <row r="145" spans="6:10" ht="15" customHeight="1" x14ac:dyDescent="0.25">
      <c r="F145">
        <v>141</v>
      </c>
      <c r="G145">
        <v>560</v>
      </c>
      <c r="H145" t="s">
        <v>444</v>
      </c>
      <c r="J145" t="s">
        <v>445</v>
      </c>
    </row>
    <row r="146" spans="6:10" ht="15" customHeight="1" x14ac:dyDescent="0.25">
      <c r="F146">
        <v>142</v>
      </c>
      <c r="G146">
        <v>564</v>
      </c>
      <c r="H146" t="s">
        <v>446</v>
      </c>
      <c r="J146" t="s">
        <v>447</v>
      </c>
    </row>
    <row r="147" spans="6:10" ht="15" customHeight="1" x14ac:dyDescent="0.25">
      <c r="F147">
        <v>143</v>
      </c>
      <c r="G147">
        <v>568</v>
      </c>
      <c r="H147" t="s">
        <v>448</v>
      </c>
      <c r="J147" t="s">
        <v>449</v>
      </c>
    </row>
    <row r="148" spans="6:10" ht="15" customHeight="1" x14ac:dyDescent="0.25">
      <c r="F148">
        <v>144</v>
      </c>
      <c r="G148">
        <v>572</v>
      </c>
      <c r="H148" t="s">
        <v>450</v>
      </c>
      <c r="J148" t="s">
        <v>451</v>
      </c>
    </row>
    <row r="149" spans="6:10" ht="15" customHeight="1" x14ac:dyDescent="0.25">
      <c r="F149">
        <v>145</v>
      </c>
      <c r="G149">
        <v>576</v>
      </c>
      <c r="H149" t="s">
        <v>452</v>
      </c>
      <c r="J149" t="s">
        <v>453</v>
      </c>
    </row>
    <row r="150" spans="6:10" ht="15" customHeight="1" x14ac:dyDescent="0.25">
      <c r="F150">
        <v>146</v>
      </c>
      <c r="G150">
        <v>580</v>
      </c>
      <c r="H150" t="s">
        <v>454</v>
      </c>
      <c r="J150" t="s">
        <v>455</v>
      </c>
    </row>
    <row r="151" spans="6:10" ht="15" customHeight="1" x14ac:dyDescent="0.25">
      <c r="F151">
        <v>147</v>
      </c>
      <c r="G151">
        <v>584</v>
      </c>
      <c r="H151" t="s">
        <v>456</v>
      </c>
      <c r="J151" t="s">
        <v>457</v>
      </c>
    </row>
    <row r="152" spans="6:10" ht="15" customHeight="1" x14ac:dyDescent="0.25">
      <c r="F152">
        <v>148</v>
      </c>
      <c r="G152">
        <v>588</v>
      </c>
      <c r="H152" t="s">
        <v>458</v>
      </c>
      <c r="J152" t="s">
        <v>459</v>
      </c>
    </row>
    <row r="153" spans="6:10" ht="15" customHeight="1" x14ac:dyDescent="0.25">
      <c r="F153">
        <v>149</v>
      </c>
      <c r="G153">
        <v>592</v>
      </c>
      <c r="H153" t="s">
        <v>460</v>
      </c>
      <c r="J153" t="s">
        <v>461</v>
      </c>
    </row>
    <row r="154" spans="6:10" ht="15" customHeight="1" x14ac:dyDescent="0.25">
      <c r="F154">
        <v>150</v>
      </c>
      <c r="G154">
        <v>596</v>
      </c>
      <c r="J154" t="s">
        <v>462</v>
      </c>
    </row>
    <row r="155" spans="6:10" ht="15" customHeight="1" x14ac:dyDescent="0.25">
      <c r="F155">
        <v>151</v>
      </c>
      <c r="G155">
        <v>600</v>
      </c>
      <c r="J155" t="s">
        <v>463</v>
      </c>
    </row>
    <row r="156" spans="6:10" ht="15" customHeight="1" x14ac:dyDescent="0.25">
      <c r="F156">
        <v>152</v>
      </c>
      <c r="G156">
        <v>604</v>
      </c>
      <c r="J156" t="s">
        <v>464</v>
      </c>
    </row>
    <row r="157" spans="6:10" ht="15" customHeight="1" x14ac:dyDescent="0.25">
      <c r="F157">
        <v>153</v>
      </c>
      <c r="G157">
        <v>608</v>
      </c>
      <c r="J157" t="s">
        <v>465</v>
      </c>
    </row>
    <row r="158" spans="6:10" ht="15" customHeight="1" x14ac:dyDescent="0.25">
      <c r="F158">
        <v>154</v>
      </c>
      <c r="G158">
        <v>612</v>
      </c>
      <c r="J158" t="s">
        <v>466</v>
      </c>
    </row>
    <row r="159" spans="6:10" ht="15" customHeight="1" x14ac:dyDescent="0.25">
      <c r="F159">
        <v>155</v>
      </c>
      <c r="G159">
        <v>616</v>
      </c>
      <c r="J159" t="s">
        <v>467</v>
      </c>
    </row>
    <row r="160" spans="6:10" ht="15" customHeight="1" x14ac:dyDescent="0.25">
      <c r="F160">
        <v>156</v>
      </c>
      <c r="G160">
        <v>620</v>
      </c>
      <c r="J160" t="s">
        <v>468</v>
      </c>
    </row>
    <row r="161" spans="6:10" ht="15" customHeight="1" x14ac:dyDescent="0.25">
      <c r="F161">
        <v>157</v>
      </c>
      <c r="G161">
        <v>624</v>
      </c>
      <c r="J161" t="s">
        <v>469</v>
      </c>
    </row>
    <row r="162" spans="6:10" ht="15" customHeight="1" x14ac:dyDescent="0.25">
      <c r="F162">
        <v>158</v>
      </c>
      <c r="G162">
        <v>628</v>
      </c>
      <c r="J162" t="s">
        <v>470</v>
      </c>
    </row>
    <row r="163" spans="6:10" ht="15" customHeight="1" x14ac:dyDescent="0.25">
      <c r="F163">
        <v>159</v>
      </c>
      <c r="G163">
        <v>632</v>
      </c>
      <c r="J163" t="s">
        <v>471</v>
      </c>
    </row>
    <row r="164" spans="6:10" ht="15" customHeight="1" x14ac:dyDescent="0.25">
      <c r="F164">
        <v>160</v>
      </c>
      <c r="G164">
        <v>636</v>
      </c>
      <c r="J164" t="s">
        <v>472</v>
      </c>
    </row>
    <row r="165" spans="6:10" ht="15" customHeight="1" x14ac:dyDescent="0.25">
      <c r="F165">
        <v>161</v>
      </c>
      <c r="G165">
        <v>640</v>
      </c>
      <c r="J165" t="s">
        <v>473</v>
      </c>
    </row>
    <row r="166" spans="6:10" ht="15" customHeight="1" x14ac:dyDescent="0.25">
      <c r="F166">
        <v>162</v>
      </c>
      <c r="G166">
        <v>644</v>
      </c>
      <c r="J166" t="s">
        <v>474</v>
      </c>
    </row>
    <row r="167" spans="6:10" ht="15" customHeight="1" x14ac:dyDescent="0.25">
      <c r="F167">
        <v>163</v>
      </c>
      <c r="G167">
        <v>648</v>
      </c>
      <c r="J167" t="s">
        <v>475</v>
      </c>
    </row>
    <row r="168" spans="6:10" ht="15" customHeight="1" x14ac:dyDescent="0.25">
      <c r="F168">
        <v>164</v>
      </c>
      <c r="G168">
        <v>652</v>
      </c>
      <c r="J168" t="s">
        <v>476</v>
      </c>
    </row>
    <row r="169" spans="6:10" ht="15" customHeight="1" x14ac:dyDescent="0.25">
      <c r="F169">
        <v>165</v>
      </c>
      <c r="G169">
        <v>656</v>
      </c>
      <c r="J169" t="s">
        <v>477</v>
      </c>
    </row>
    <row r="170" spans="6:10" ht="15" customHeight="1" x14ac:dyDescent="0.25">
      <c r="F170">
        <v>166</v>
      </c>
      <c r="G170">
        <v>660</v>
      </c>
      <c r="J170" t="s">
        <v>478</v>
      </c>
    </row>
    <row r="171" spans="6:10" ht="15" customHeight="1" x14ac:dyDescent="0.25">
      <c r="F171">
        <v>167</v>
      </c>
      <c r="G171">
        <v>664</v>
      </c>
      <c r="J171" t="s">
        <v>479</v>
      </c>
    </row>
    <row r="172" spans="6:10" ht="15" customHeight="1" x14ac:dyDescent="0.25">
      <c r="F172">
        <v>168</v>
      </c>
      <c r="G172">
        <v>668</v>
      </c>
      <c r="J172" t="s">
        <v>480</v>
      </c>
    </row>
    <row r="173" spans="6:10" ht="15" customHeight="1" x14ac:dyDescent="0.25">
      <c r="F173">
        <v>169</v>
      </c>
      <c r="G173">
        <v>672</v>
      </c>
      <c r="J173" t="s">
        <v>481</v>
      </c>
    </row>
    <row r="174" spans="6:10" ht="15" customHeight="1" x14ac:dyDescent="0.25">
      <c r="F174">
        <v>170</v>
      </c>
      <c r="G174">
        <v>676</v>
      </c>
      <c r="J174" t="s">
        <v>482</v>
      </c>
    </row>
    <row r="175" spans="6:10" ht="15" customHeight="1" x14ac:dyDescent="0.25">
      <c r="F175">
        <v>171</v>
      </c>
      <c r="G175">
        <v>680</v>
      </c>
      <c r="J175" t="s">
        <v>483</v>
      </c>
    </row>
    <row r="176" spans="6:10" ht="15" customHeight="1" x14ac:dyDescent="0.25">
      <c r="F176">
        <v>172</v>
      </c>
      <c r="G176">
        <v>684</v>
      </c>
      <c r="J176" t="s">
        <v>484</v>
      </c>
    </row>
    <row r="177" spans="6:12" ht="15" customHeight="1" x14ac:dyDescent="0.25">
      <c r="F177">
        <v>173</v>
      </c>
      <c r="G177">
        <v>688</v>
      </c>
      <c r="J177" t="s">
        <v>485</v>
      </c>
    </row>
    <row r="178" spans="6:12" ht="15" customHeight="1" x14ac:dyDescent="0.25">
      <c r="F178">
        <v>174</v>
      </c>
      <c r="G178">
        <v>692</v>
      </c>
      <c r="J178" t="s">
        <v>486</v>
      </c>
    </row>
    <row r="179" spans="6:12" ht="15" customHeight="1" x14ac:dyDescent="0.25">
      <c r="F179">
        <v>175</v>
      </c>
      <c r="G179">
        <v>696</v>
      </c>
      <c r="J179" t="s">
        <v>487</v>
      </c>
    </row>
    <row r="180" spans="6:12" ht="15" customHeight="1" x14ac:dyDescent="0.25">
      <c r="F180">
        <v>176</v>
      </c>
      <c r="G180">
        <v>700</v>
      </c>
      <c r="J180" t="s">
        <v>488</v>
      </c>
    </row>
    <row r="181" spans="6:12" ht="15" customHeight="1" x14ac:dyDescent="0.25">
      <c r="F181">
        <v>177</v>
      </c>
      <c r="G181">
        <v>704</v>
      </c>
      <c r="J181" t="s">
        <v>489</v>
      </c>
      <c r="L181" t="s">
        <v>490</v>
      </c>
    </row>
    <row r="182" spans="6:12" ht="15" customHeight="1" x14ac:dyDescent="0.25">
      <c r="F182">
        <v>178</v>
      </c>
      <c r="G182">
        <v>708</v>
      </c>
      <c r="J182" t="s">
        <v>491</v>
      </c>
      <c r="L182" t="s">
        <v>492</v>
      </c>
    </row>
    <row r="183" spans="6:12" ht="15" customHeight="1" x14ac:dyDescent="0.25">
      <c r="F183">
        <v>179</v>
      </c>
      <c r="G183">
        <v>712</v>
      </c>
      <c r="J183" t="s">
        <v>493</v>
      </c>
      <c r="L183" t="s">
        <v>494</v>
      </c>
    </row>
    <row r="184" spans="6:12" ht="15" customHeight="1" x14ac:dyDescent="0.25">
      <c r="F184">
        <v>180</v>
      </c>
      <c r="G184">
        <v>716</v>
      </c>
      <c r="J184" t="s">
        <v>495</v>
      </c>
      <c r="L184" t="s">
        <v>496</v>
      </c>
    </row>
    <row r="185" spans="6:12" ht="15" customHeight="1" x14ac:dyDescent="0.25">
      <c r="F185">
        <v>181</v>
      </c>
      <c r="G185">
        <v>720</v>
      </c>
      <c r="J185" t="s">
        <v>497</v>
      </c>
    </row>
    <row r="186" spans="6:12" ht="15" customHeight="1" x14ac:dyDescent="0.25">
      <c r="F186">
        <v>182</v>
      </c>
      <c r="G186">
        <v>724</v>
      </c>
      <c r="J186" t="s">
        <v>498</v>
      </c>
    </row>
    <row r="187" spans="6:12" ht="15" customHeight="1" x14ac:dyDescent="0.25">
      <c r="F187">
        <v>183</v>
      </c>
      <c r="G187">
        <v>728</v>
      </c>
      <c r="J187" t="s">
        <v>499</v>
      </c>
    </row>
    <row r="188" spans="6:12" ht="15" customHeight="1" x14ac:dyDescent="0.25">
      <c r="F188">
        <v>184</v>
      </c>
      <c r="G188">
        <v>732</v>
      </c>
      <c r="J188" t="s">
        <v>500</v>
      </c>
    </row>
    <row r="189" spans="6:12" ht="15" customHeight="1" x14ac:dyDescent="0.25">
      <c r="F189">
        <v>185</v>
      </c>
      <c r="G189">
        <v>736</v>
      </c>
      <c r="J189" t="s">
        <v>501</v>
      </c>
    </row>
    <row r="190" spans="6:12" ht="15" customHeight="1" x14ac:dyDescent="0.25">
      <c r="F190">
        <v>186</v>
      </c>
      <c r="G190">
        <v>740</v>
      </c>
      <c r="J190" t="s">
        <v>502</v>
      </c>
    </row>
    <row r="191" spans="6:12" ht="15" customHeight="1" x14ac:dyDescent="0.25">
      <c r="F191">
        <v>187</v>
      </c>
      <c r="G191">
        <v>744</v>
      </c>
      <c r="J191" t="s">
        <v>503</v>
      </c>
    </row>
    <row r="192" spans="6:12" ht="15" customHeight="1" x14ac:dyDescent="0.25">
      <c r="F192">
        <v>188</v>
      </c>
      <c r="G192">
        <v>748</v>
      </c>
      <c r="J192" t="s">
        <v>504</v>
      </c>
    </row>
    <row r="193" spans="6:10" ht="15" customHeight="1" x14ac:dyDescent="0.25">
      <c r="F193">
        <v>189</v>
      </c>
      <c r="G193">
        <v>752</v>
      </c>
      <c r="J193" t="s">
        <v>505</v>
      </c>
    </row>
    <row r="194" spans="6:10" ht="15" customHeight="1" x14ac:dyDescent="0.25">
      <c r="F194">
        <v>190</v>
      </c>
      <c r="G194">
        <v>756</v>
      </c>
      <c r="J194" t="s">
        <v>506</v>
      </c>
    </row>
    <row r="195" spans="6:10" ht="15" customHeight="1" x14ac:dyDescent="0.25">
      <c r="F195">
        <v>191</v>
      </c>
      <c r="G195">
        <v>760</v>
      </c>
      <c r="J195" t="s">
        <v>507</v>
      </c>
    </row>
    <row r="196" spans="6:10" ht="15" customHeight="1" x14ac:dyDescent="0.25">
      <c r="F196">
        <v>192</v>
      </c>
      <c r="G196">
        <v>764</v>
      </c>
      <c r="J196" t="s">
        <v>508</v>
      </c>
    </row>
    <row r="197" spans="6:10" ht="15" customHeight="1" x14ac:dyDescent="0.25">
      <c r="F197">
        <v>193</v>
      </c>
      <c r="G197">
        <v>768</v>
      </c>
      <c r="J197" t="s">
        <v>509</v>
      </c>
    </row>
    <row r="198" spans="6:10" ht="15" customHeight="1" x14ac:dyDescent="0.25">
      <c r="F198">
        <v>194</v>
      </c>
      <c r="G198">
        <v>772</v>
      </c>
      <c r="J198" t="s">
        <v>510</v>
      </c>
    </row>
    <row r="199" spans="6:10" ht="15" customHeight="1" x14ac:dyDescent="0.25">
      <c r="F199">
        <v>195</v>
      </c>
      <c r="G199">
        <v>776</v>
      </c>
      <c r="J199" t="s">
        <v>511</v>
      </c>
    </row>
    <row r="200" spans="6:10" ht="15" customHeight="1" x14ac:dyDescent="0.25">
      <c r="F200">
        <v>196</v>
      </c>
      <c r="G200">
        <v>780</v>
      </c>
      <c r="J200" t="s">
        <v>512</v>
      </c>
    </row>
    <row r="201" spans="6:10" ht="15" customHeight="1" x14ac:dyDescent="0.25">
      <c r="F201">
        <v>197</v>
      </c>
      <c r="G201">
        <v>784</v>
      </c>
      <c r="J201" t="s">
        <v>513</v>
      </c>
    </row>
    <row r="202" spans="6:10" ht="15" customHeight="1" x14ac:dyDescent="0.25">
      <c r="F202">
        <v>198</v>
      </c>
      <c r="G202">
        <v>788</v>
      </c>
      <c r="J202" t="s">
        <v>514</v>
      </c>
    </row>
    <row r="203" spans="6:10" ht="15" customHeight="1" x14ac:dyDescent="0.25">
      <c r="F203">
        <v>199</v>
      </c>
      <c r="G203">
        <v>792</v>
      </c>
      <c r="J203" t="s">
        <v>515</v>
      </c>
    </row>
    <row r="204" spans="6:10" ht="15" customHeight="1" x14ac:dyDescent="0.25">
      <c r="F204">
        <v>200</v>
      </c>
      <c r="G204">
        <v>796</v>
      </c>
      <c r="J204" t="s">
        <v>516</v>
      </c>
    </row>
    <row r="205" spans="6:10" ht="15" customHeight="1" x14ac:dyDescent="0.25">
      <c r="F205">
        <v>201</v>
      </c>
      <c r="G205">
        <v>800</v>
      </c>
      <c r="J205" t="s">
        <v>517</v>
      </c>
    </row>
    <row r="206" spans="6:10" ht="15" customHeight="1" x14ac:dyDescent="0.25">
      <c r="F206">
        <v>202</v>
      </c>
      <c r="G206">
        <v>804</v>
      </c>
      <c r="J206" t="s">
        <v>518</v>
      </c>
    </row>
    <row r="207" spans="6:10" ht="15" customHeight="1" x14ac:dyDescent="0.25">
      <c r="F207">
        <v>203</v>
      </c>
      <c r="G207">
        <v>808</v>
      </c>
      <c r="J207" t="s">
        <v>519</v>
      </c>
    </row>
    <row r="208" spans="6:10" ht="15" customHeight="1" x14ac:dyDescent="0.25">
      <c r="F208">
        <v>204</v>
      </c>
      <c r="G208">
        <v>812</v>
      </c>
      <c r="J208" t="s">
        <v>520</v>
      </c>
    </row>
    <row r="209" spans="6:15" ht="15" customHeight="1" x14ac:dyDescent="0.25">
      <c r="F209">
        <v>205</v>
      </c>
      <c r="G209">
        <v>816</v>
      </c>
      <c r="J209" t="s">
        <v>521</v>
      </c>
    </row>
    <row r="210" spans="6:15" ht="15" customHeight="1" x14ac:dyDescent="0.25">
      <c r="F210">
        <v>206</v>
      </c>
      <c r="G210">
        <v>820</v>
      </c>
      <c r="J210" t="s">
        <v>522</v>
      </c>
    </row>
    <row r="211" spans="6:15" ht="15" customHeight="1" x14ac:dyDescent="0.25">
      <c r="F211">
        <v>207</v>
      </c>
      <c r="G211">
        <v>824</v>
      </c>
      <c r="J211" t="s">
        <v>523</v>
      </c>
    </row>
    <row r="212" spans="6:15" ht="15" customHeight="1" x14ac:dyDescent="0.25">
      <c r="F212">
        <v>208</v>
      </c>
      <c r="G212">
        <v>828</v>
      </c>
      <c r="J212" t="s">
        <v>524</v>
      </c>
    </row>
    <row r="213" spans="6:15" ht="15" customHeight="1" x14ac:dyDescent="0.25">
      <c r="F213">
        <v>209</v>
      </c>
      <c r="G213">
        <v>832</v>
      </c>
      <c r="J213" t="s">
        <v>525</v>
      </c>
    </row>
    <row r="214" spans="6:15" ht="15" customHeight="1" x14ac:dyDescent="0.25">
      <c r="F214">
        <v>210</v>
      </c>
      <c r="G214">
        <v>836</v>
      </c>
      <c r="J214" t="s">
        <v>526</v>
      </c>
    </row>
    <row r="215" spans="6:15" ht="15" customHeight="1" x14ac:dyDescent="0.25">
      <c r="F215">
        <v>211</v>
      </c>
      <c r="G215">
        <v>840</v>
      </c>
      <c r="J215" t="s">
        <v>527</v>
      </c>
    </row>
    <row r="216" spans="6:15" ht="15" customHeight="1" x14ac:dyDescent="0.25">
      <c r="F216">
        <v>212</v>
      </c>
      <c r="G216">
        <v>844</v>
      </c>
      <c r="J216" t="s">
        <v>528</v>
      </c>
    </row>
    <row r="217" spans="6:15" ht="15" customHeight="1" x14ac:dyDescent="0.25">
      <c r="F217">
        <v>213</v>
      </c>
      <c r="G217">
        <v>848</v>
      </c>
      <c r="J217" t="s">
        <v>529</v>
      </c>
      <c r="O217" t="s">
        <v>969</v>
      </c>
    </row>
    <row r="218" spans="6:15" ht="15" customHeight="1" x14ac:dyDescent="0.25">
      <c r="F218">
        <v>214</v>
      </c>
      <c r="G218">
        <v>852</v>
      </c>
      <c r="J218" t="s">
        <v>530</v>
      </c>
      <c r="O218" t="s">
        <v>970</v>
      </c>
    </row>
    <row r="219" spans="6:15" ht="15" customHeight="1" x14ac:dyDescent="0.25">
      <c r="F219">
        <v>215</v>
      </c>
      <c r="G219">
        <v>856</v>
      </c>
      <c r="J219" t="s">
        <v>531</v>
      </c>
      <c r="O219" t="s">
        <v>971</v>
      </c>
    </row>
    <row r="220" spans="6:15" ht="15" customHeight="1" x14ac:dyDescent="0.25">
      <c r="F220">
        <v>216</v>
      </c>
      <c r="G220">
        <v>860</v>
      </c>
      <c r="J220" t="s">
        <v>532</v>
      </c>
      <c r="O220" t="s">
        <v>972</v>
      </c>
    </row>
    <row r="221" spans="6:15" ht="15" customHeight="1" x14ac:dyDescent="0.25">
      <c r="F221">
        <v>217</v>
      </c>
      <c r="G221">
        <v>864</v>
      </c>
      <c r="J221" t="s">
        <v>533</v>
      </c>
      <c r="O221" t="s">
        <v>973</v>
      </c>
    </row>
    <row r="222" spans="6:15" ht="15" customHeight="1" x14ac:dyDescent="0.25">
      <c r="F222">
        <v>218</v>
      </c>
      <c r="G222">
        <v>868</v>
      </c>
      <c r="J222" t="s">
        <v>534</v>
      </c>
      <c r="O222" t="s">
        <v>974</v>
      </c>
    </row>
    <row r="223" spans="6:15" ht="15" customHeight="1" x14ac:dyDescent="0.25">
      <c r="F223">
        <v>219</v>
      </c>
      <c r="G223">
        <v>872</v>
      </c>
      <c r="J223" t="s">
        <v>535</v>
      </c>
    </row>
    <row r="224" spans="6:15" ht="15" customHeight="1" x14ac:dyDescent="0.25">
      <c r="F224">
        <v>220</v>
      </c>
      <c r="G224">
        <v>876</v>
      </c>
      <c r="J224" t="s">
        <v>536</v>
      </c>
    </row>
    <row r="225" spans="6:10" ht="15" customHeight="1" x14ac:dyDescent="0.25">
      <c r="F225">
        <v>221</v>
      </c>
      <c r="G225">
        <v>880</v>
      </c>
      <c r="J225" t="s">
        <v>537</v>
      </c>
    </row>
    <row r="226" spans="6:10" ht="15" customHeight="1" x14ac:dyDescent="0.25">
      <c r="F226">
        <v>222</v>
      </c>
      <c r="G226">
        <v>884</v>
      </c>
      <c r="J226" t="s">
        <v>538</v>
      </c>
    </row>
    <row r="227" spans="6:10" ht="15" customHeight="1" x14ac:dyDescent="0.25">
      <c r="F227">
        <v>223</v>
      </c>
      <c r="G227">
        <v>888</v>
      </c>
      <c r="J227" t="s">
        <v>539</v>
      </c>
    </row>
    <row r="228" spans="6:10" ht="15" customHeight="1" x14ac:dyDescent="0.25">
      <c r="F228">
        <v>224</v>
      </c>
      <c r="G228">
        <v>892</v>
      </c>
      <c r="J228" t="s">
        <v>540</v>
      </c>
    </row>
    <row r="229" spans="6:10" ht="15" customHeight="1" x14ac:dyDescent="0.25">
      <c r="F229">
        <v>225</v>
      </c>
      <c r="G229">
        <v>896</v>
      </c>
      <c r="J229" t="s">
        <v>541</v>
      </c>
    </row>
    <row r="230" spans="6:10" ht="15" customHeight="1" x14ac:dyDescent="0.25">
      <c r="F230">
        <v>226</v>
      </c>
      <c r="G230">
        <v>900</v>
      </c>
      <c r="J230" t="s">
        <v>542</v>
      </c>
    </row>
    <row r="231" spans="6:10" ht="15" customHeight="1" x14ac:dyDescent="0.25">
      <c r="F231">
        <v>227</v>
      </c>
      <c r="G231">
        <v>904</v>
      </c>
      <c r="J231" t="s">
        <v>543</v>
      </c>
    </row>
    <row r="232" spans="6:10" ht="15" customHeight="1" x14ac:dyDescent="0.25">
      <c r="F232">
        <v>228</v>
      </c>
      <c r="G232">
        <v>908</v>
      </c>
      <c r="J232" t="s">
        <v>544</v>
      </c>
    </row>
    <row r="233" spans="6:10" ht="15" customHeight="1" x14ac:dyDescent="0.25">
      <c r="F233">
        <v>229</v>
      </c>
      <c r="G233">
        <v>912</v>
      </c>
      <c r="J233" t="s">
        <v>545</v>
      </c>
    </row>
    <row r="234" spans="6:10" ht="15" customHeight="1" x14ac:dyDescent="0.25">
      <c r="F234">
        <v>230</v>
      </c>
      <c r="G234">
        <v>916</v>
      </c>
      <c r="J234" t="s">
        <v>546</v>
      </c>
    </row>
    <row r="235" spans="6:10" ht="15" customHeight="1" x14ac:dyDescent="0.25">
      <c r="F235">
        <v>231</v>
      </c>
      <c r="G235">
        <v>920</v>
      </c>
      <c r="J235" s="2" t="s">
        <v>547</v>
      </c>
    </row>
    <row r="236" spans="6:10" ht="15" customHeight="1" x14ac:dyDescent="0.25">
      <c r="F236">
        <v>232</v>
      </c>
      <c r="G236">
        <v>924</v>
      </c>
      <c r="J236" s="2" t="s">
        <v>548</v>
      </c>
    </row>
    <row r="237" spans="6:10" ht="15" customHeight="1" x14ac:dyDescent="0.25">
      <c r="F237">
        <v>233</v>
      </c>
      <c r="G237">
        <v>928</v>
      </c>
      <c r="J237" s="2" t="s">
        <v>549</v>
      </c>
    </row>
    <row r="238" spans="6:10" ht="15" customHeight="1" x14ac:dyDescent="0.25">
      <c r="F238">
        <v>234</v>
      </c>
      <c r="G238">
        <v>932</v>
      </c>
      <c r="J238" s="2" t="s">
        <v>550</v>
      </c>
    </row>
    <row r="239" spans="6:10" ht="15" customHeight="1" x14ac:dyDescent="0.25">
      <c r="F239">
        <v>235</v>
      </c>
      <c r="G239">
        <v>936</v>
      </c>
      <c r="J239" s="2" t="s">
        <v>551</v>
      </c>
    </row>
    <row r="240" spans="6:10" ht="15" customHeight="1" x14ac:dyDescent="0.25">
      <c r="F240">
        <v>236</v>
      </c>
      <c r="G240">
        <v>940</v>
      </c>
      <c r="J240" s="2" t="s">
        <v>552</v>
      </c>
    </row>
    <row r="241" spans="6:10" ht="15" customHeight="1" x14ac:dyDescent="0.25">
      <c r="F241">
        <v>237</v>
      </c>
      <c r="G241">
        <v>944</v>
      </c>
      <c r="J241" s="2" t="s">
        <v>553</v>
      </c>
    </row>
    <row r="242" spans="6:10" ht="15" customHeight="1" x14ac:dyDescent="0.25">
      <c r="F242">
        <v>238</v>
      </c>
      <c r="G242">
        <v>948</v>
      </c>
      <c r="J242" s="2" t="s">
        <v>554</v>
      </c>
    </row>
    <row r="243" spans="6:10" ht="15" customHeight="1" x14ac:dyDescent="0.25">
      <c r="F243">
        <v>239</v>
      </c>
      <c r="G243">
        <v>952</v>
      </c>
      <c r="J243" s="2" t="s">
        <v>555</v>
      </c>
    </row>
    <row r="244" spans="6:10" ht="15" customHeight="1" x14ac:dyDescent="0.25">
      <c r="F244">
        <v>240</v>
      </c>
      <c r="G244">
        <v>956</v>
      </c>
      <c r="J244" s="2" t="s">
        <v>556</v>
      </c>
    </row>
    <row r="245" spans="6:10" ht="15" customHeight="1" x14ac:dyDescent="0.25">
      <c r="F245">
        <v>241</v>
      </c>
      <c r="G245">
        <v>960</v>
      </c>
      <c r="J245" s="2" t="s">
        <v>557</v>
      </c>
    </row>
    <row r="246" spans="6:10" ht="15" customHeight="1" x14ac:dyDescent="0.25">
      <c r="F246">
        <v>242</v>
      </c>
      <c r="G246">
        <v>964</v>
      </c>
      <c r="J246" s="2" t="s">
        <v>558</v>
      </c>
    </row>
    <row r="247" spans="6:10" ht="15" customHeight="1" x14ac:dyDescent="0.25">
      <c r="F247">
        <v>243</v>
      </c>
      <c r="G247">
        <v>968</v>
      </c>
      <c r="J247" s="2" t="s">
        <v>329</v>
      </c>
    </row>
    <row r="248" spans="6:10" ht="15" customHeight="1" x14ac:dyDescent="0.25">
      <c r="F248">
        <v>244</v>
      </c>
      <c r="G248">
        <v>972</v>
      </c>
      <c r="J248" s="2" t="s">
        <v>559</v>
      </c>
    </row>
    <row r="249" spans="6:10" ht="15" customHeight="1" x14ac:dyDescent="0.25">
      <c r="F249">
        <v>245</v>
      </c>
      <c r="G249">
        <v>976</v>
      </c>
      <c r="J249" s="2" t="s">
        <v>559</v>
      </c>
    </row>
    <row r="250" spans="6:10" ht="15" customHeight="1" x14ac:dyDescent="0.25">
      <c r="F250">
        <v>246</v>
      </c>
      <c r="G250">
        <v>980</v>
      </c>
      <c r="J250" s="2" t="s">
        <v>559</v>
      </c>
    </row>
    <row r="251" spans="6:10" ht="15" customHeight="1" x14ac:dyDescent="0.25">
      <c r="F251">
        <v>247</v>
      </c>
      <c r="G251">
        <v>984</v>
      </c>
      <c r="J251" s="2" t="s">
        <v>559</v>
      </c>
    </row>
    <row r="252" spans="6:10" ht="15" customHeight="1" x14ac:dyDescent="0.25">
      <c r="F252">
        <v>248</v>
      </c>
      <c r="G252">
        <v>988</v>
      </c>
      <c r="J252" s="2" t="s">
        <v>559</v>
      </c>
    </row>
    <row r="253" spans="6:10" ht="15" customHeight="1" x14ac:dyDescent="0.25">
      <c r="F253">
        <v>249</v>
      </c>
      <c r="G253">
        <v>992</v>
      </c>
      <c r="J253" s="2" t="s">
        <v>560</v>
      </c>
    </row>
    <row r="254" spans="6:10" ht="15" customHeight="1" x14ac:dyDescent="0.25">
      <c r="F254">
        <v>250</v>
      </c>
      <c r="G254">
        <v>996</v>
      </c>
      <c r="J254" s="2" t="s">
        <v>560</v>
      </c>
    </row>
    <row r="255" spans="6:10" ht="15" customHeight="1" x14ac:dyDescent="0.25">
      <c r="F255">
        <v>251</v>
      </c>
      <c r="G255">
        <v>1000</v>
      </c>
      <c r="J255" s="2" t="s">
        <v>560</v>
      </c>
    </row>
    <row r="256" spans="6:10" ht="15" customHeight="1" x14ac:dyDescent="0.25">
      <c r="F256">
        <v>252</v>
      </c>
      <c r="G256">
        <v>1004</v>
      </c>
      <c r="J256" s="2" t="s">
        <v>560</v>
      </c>
    </row>
    <row r="257" spans="6:10" ht="15" customHeight="1" x14ac:dyDescent="0.25">
      <c r="F257">
        <v>253</v>
      </c>
      <c r="G257">
        <v>1008</v>
      </c>
      <c r="J257" s="2" t="s">
        <v>560</v>
      </c>
    </row>
    <row r="258" spans="6:10" ht="15" customHeight="1" x14ac:dyDescent="0.25">
      <c r="F258">
        <v>254</v>
      </c>
      <c r="G258">
        <v>1012</v>
      </c>
      <c r="J258" s="2" t="s">
        <v>561</v>
      </c>
    </row>
    <row r="259" spans="6:10" ht="15" customHeight="1" x14ac:dyDescent="0.25">
      <c r="F259">
        <v>255</v>
      </c>
      <c r="G259">
        <v>1016</v>
      </c>
      <c r="J259" s="2" t="s">
        <v>561</v>
      </c>
    </row>
    <row r="260" spans="6:10" ht="15" customHeight="1" x14ac:dyDescent="0.25">
      <c r="F260">
        <v>256</v>
      </c>
      <c r="G260">
        <v>1020</v>
      </c>
      <c r="J260" s="2" t="s">
        <v>561</v>
      </c>
    </row>
    <row r="261" spans="6:10" ht="15" customHeight="1" x14ac:dyDescent="0.25">
      <c r="F261">
        <v>257</v>
      </c>
      <c r="G261">
        <v>1024</v>
      </c>
      <c r="J261" s="2" t="s">
        <v>561</v>
      </c>
    </row>
    <row r="262" spans="6:10" ht="15" customHeight="1" x14ac:dyDescent="0.25">
      <c r="F262">
        <v>258</v>
      </c>
      <c r="G262">
        <v>1028</v>
      </c>
      <c r="J262" s="2" t="s">
        <v>561</v>
      </c>
    </row>
    <row r="263" spans="6:10" ht="15" customHeight="1" x14ac:dyDescent="0.25">
      <c r="F263">
        <v>259</v>
      </c>
      <c r="G263">
        <v>1032</v>
      </c>
      <c r="J263" s="2" t="s">
        <v>562</v>
      </c>
    </row>
    <row r="264" spans="6:10" ht="15" customHeight="1" x14ac:dyDescent="0.25">
      <c r="F264">
        <v>260</v>
      </c>
      <c r="G264">
        <v>1036</v>
      </c>
      <c r="J264" s="2" t="s">
        <v>562</v>
      </c>
    </row>
    <row r="265" spans="6:10" ht="15" customHeight="1" x14ac:dyDescent="0.25">
      <c r="F265">
        <v>261</v>
      </c>
      <c r="G265">
        <v>1040</v>
      </c>
      <c r="J265" s="2" t="s">
        <v>562</v>
      </c>
    </row>
    <row r="266" spans="6:10" ht="15" customHeight="1" x14ac:dyDescent="0.25">
      <c r="F266">
        <v>262</v>
      </c>
      <c r="G266">
        <v>1044</v>
      </c>
      <c r="J266" s="2" t="s">
        <v>562</v>
      </c>
    </row>
    <row r="267" spans="6:10" ht="15" customHeight="1" x14ac:dyDescent="0.25">
      <c r="F267">
        <v>263</v>
      </c>
      <c r="G267">
        <v>1048</v>
      </c>
      <c r="J267" s="2" t="s">
        <v>562</v>
      </c>
    </row>
    <row r="268" spans="6:10" ht="15" customHeight="1" x14ac:dyDescent="0.25">
      <c r="F268">
        <v>264</v>
      </c>
      <c r="G268">
        <v>1052</v>
      </c>
      <c r="J268" t="s">
        <v>563</v>
      </c>
    </row>
    <row r="269" spans="6:10" ht="15" customHeight="1" x14ac:dyDescent="0.25">
      <c r="F269">
        <v>265</v>
      </c>
      <c r="G269">
        <v>1056</v>
      </c>
      <c r="J269" t="s">
        <v>564</v>
      </c>
    </row>
    <row r="270" spans="6:10" ht="15" customHeight="1" x14ac:dyDescent="0.25">
      <c r="F270">
        <v>266</v>
      </c>
      <c r="G270">
        <v>1060</v>
      </c>
      <c r="J270" t="s">
        <v>565</v>
      </c>
    </row>
    <row r="271" spans="6:10" ht="15" customHeight="1" x14ac:dyDescent="0.25">
      <c r="F271">
        <v>267</v>
      </c>
      <c r="G271">
        <v>1064</v>
      </c>
      <c r="J271" t="s">
        <v>566</v>
      </c>
    </row>
    <row r="272" spans="6:10" ht="15" customHeight="1" x14ac:dyDescent="0.25">
      <c r="F272">
        <v>268</v>
      </c>
      <c r="G272">
        <v>1068</v>
      </c>
      <c r="J272" t="s">
        <v>567</v>
      </c>
    </row>
    <row r="273" spans="6:10" ht="15" customHeight="1" x14ac:dyDescent="0.25">
      <c r="F273">
        <v>269</v>
      </c>
      <c r="G273">
        <v>1072</v>
      </c>
      <c r="J273" t="s">
        <v>568</v>
      </c>
    </row>
    <row r="274" spans="6:10" ht="15" customHeight="1" x14ac:dyDescent="0.25">
      <c r="F274">
        <v>270</v>
      </c>
      <c r="G274">
        <v>1076</v>
      </c>
      <c r="J274" t="s">
        <v>569</v>
      </c>
    </row>
    <row r="275" spans="6:10" ht="15" customHeight="1" x14ac:dyDescent="0.25">
      <c r="F275">
        <v>271</v>
      </c>
      <c r="G275">
        <v>1080</v>
      </c>
      <c r="J275" t="s">
        <v>570</v>
      </c>
    </row>
    <row r="276" spans="6:10" ht="15" customHeight="1" x14ac:dyDescent="0.25">
      <c r="F276">
        <v>272</v>
      </c>
      <c r="G276">
        <v>1084</v>
      </c>
      <c r="J276" t="s">
        <v>571</v>
      </c>
    </row>
    <row r="277" spans="6:10" ht="15" customHeight="1" x14ac:dyDescent="0.25">
      <c r="F277">
        <v>273</v>
      </c>
      <c r="G277">
        <v>1088</v>
      </c>
      <c r="J277" t="s">
        <v>572</v>
      </c>
    </row>
    <row r="278" spans="6:10" ht="15" customHeight="1" x14ac:dyDescent="0.25">
      <c r="F278">
        <v>274</v>
      </c>
      <c r="G278">
        <v>1092</v>
      </c>
      <c r="J278" t="s">
        <v>934</v>
      </c>
    </row>
    <row r="279" spans="6:10" ht="15" customHeight="1" x14ac:dyDescent="0.25">
      <c r="F279">
        <v>275</v>
      </c>
      <c r="G279">
        <v>1096</v>
      </c>
      <c r="J279" t="s">
        <v>935</v>
      </c>
    </row>
    <row r="280" spans="6:10" ht="15" customHeight="1" x14ac:dyDescent="0.25">
      <c r="F280">
        <v>276</v>
      </c>
      <c r="G280">
        <v>1100</v>
      </c>
      <c r="J280" t="s">
        <v>936</v>
      </c>
    </row>
    <row r="281" spans="6:10" ht="15" customHeight="1" x14ac:dyDescent="0.25">
      <c r="F281">
        <v>277</v>
      </c>
      <c r="G281">
        <v>1104</v>
      </c>
      <c r="J281" t="s">
        <v>937</v>
      </c>
    </row>
    <row r="282" spans="6:10" ht="15" customHeight="1" x14ac:dyDescent="0.25">
      <c r="F282">
        <v>278</v>
      </c>
      <c r="G282">
        <v>1108</v>
      </c>
      <c r="J282" t="s">
        <v>938</v>
      </c>
    </row>
    <row r="283" spans="6:10" ht="15" customHeight="1" x14ac:dyDescent="0.25">
      <c r="F283">
        <v>279</v>
      </c>
      <c r="G283">
        <v>1112</v>
      </c>
      <c r="J283" t="s">
        <v>939</v>
      </c>
    </row>
    <row r="284" spans="6:10" ht="15" customHeight="1" x14ac:dyDescent="0.25">
      <c r="F284">
        <v>280</v>
      </c>
      <c r="G284">
        <v>1116</v>
      </c>
      <c r="J284" t="s">
        <v>940</v>
      </c>
    </row>
    <row r="285" spans="6:10" ht="15" customHeight="1" x14ac:dyDescent="0.25">
      <c r="F285">
        <v>281</v>
      </c>
      <c r="G285">
        <v>1120</v>
      </c>
      <c r="J285" t="s">
        <v>941</v>
      </c>
    </row>
    <row r="286" spans="6:10" ht="15" customHeight="1" x14ac:dyDescent="0.25">
      <c r="F286">
        <v>282</v>
      </c>
      <c r="G286">
        <v>1124</v>
      </c>
      <c r="J286" t="s">
        <v>942</v>
      </c>
    </row>
    <row r="287" spans="6:10" ht="15" customHeight="1" x14ac:dyDescent="0.25">
      <c r="F287">
        <v>283</v>
      </c>
      <c r="G287">
        <v>1128</v>
      </c>
      <c r="J287" t="s">
        <v>943</v>
      </c>
    </row>
    <row r="288" spans="6:10" ht="15" customHeight="1" x14ac:dyDescent="0.25">
      <c r="F288">
        <v>284</v>
      </c>
      <c r="G288">
        <v>1132</v>
      </c>
      <c r="J288" t="s">
        <v>944</v>
      </c>
    </row>
    <row r="289" spans="6:10" ht="15" customHeight="1" x14ac:dyDescent="0.25">
      <c r="F289">
        <v>285</v>
      </c>
      <c r="G289">
        <v>1136</v>
      </c>
      <c r="J289" t="s">
        <v>945</v>
      </c>
    </row>
    <row r="290" spans="6:10" ht="15" customHeight="1" x14ac:dyDescent="0.25">
      <c r="F290">
        <v>286</v>
      </c>
      <c r="G290">
        <v>1140</v>
      </c>
      <c r="J290" t="s">
        <v>946</v>
      </c>
    </row>
    <row r="291" spans="6:10" ht="15" customHeight="1" x14ac:dyDescent="0.25">
      <c r="F291">
        <v>287</v>
      </c>
      <c r="G291">
        <v>1144</v>
      </c>
      <c r="J291" t="s">
        <v>947</v>
      </c>
    </row>
    <row r="292" spans="6:10" ht="15" customHeight="1" x14ac:dyDescent="0.25">
      <c r="F292">
        <v>288</v>
      </c>
      <c r="G292">
        <v>1148</v>
      </c>
      <c r="J292" t="s">
        <v>948</v>
      </c>
    </row>
    <row r="293" spans="6:10" ht="15" customHeight="1" x14ac:dyDescent="0.25">
      <c r="F293">
        <v>289</v>
      </c>
      <c r="G293">
        <v>1152</v>
      </c>
      <c r="J293" t="s">
        <v>949</v>
      </c>
    </row>
    <row r="294" spans="6:10" ht="15" customHeight="1" x14ac:dyDescent="0.25">
      <c r="F294">
        <v>290</v>
      </c>
      <c r="G294">
        <v>1156</v>
      </c>
      <c r="J294" t="s">
        <v>950</v>
      </c>
    </row>
    <row r="295" spans="6:10" ht="15" customHeight="1" x14ac:dyDescent="0.25">
      <c r="F295">
        <v>291</v>
      </c>
      <c r="G295">
        <v>1160</v>
      </c>
      <c r="J295" t="s">
        <v>951</v>
      </c>
    </row>
    <row r="296" spans="6:10" ht="15" customHeight="1" x14ac:dyDescent="0.25">
      <c r="F296">
        <v>292</v>
      </c>
      <c r="G296">
        <v>1164</v>
      </c>
      <c r="J296" t="s">
        <v>952</v>
      </c>
    </row>
    <row r="297" spans="6:10" ht="15" customHeight="1" x14ac:dyDescent="0.25">
      <c r="F297">
        <v>293</v>
      </c>
      <c r="G297">
        <v>1168</v>
      </c>
      <c r="J297" t="s">
        <v>953</v>
      </c>
    </row>
    <row r="298" spans="6:10" ht="15" customHeight="1" x14ac:dyDescent="0.25">
      <c r="F298">
        <v>294</v>
      </c>
      <c r="G298">
        <v>1172</v>
      </c>
      <c r="J298" t="s">
        <v>954</v>
      </c>
    </row>
    <row r="299" spans="6:10" ht="15" customHeight="1" x14ac:dyDescent="0.25">
      <c r="F299">
        <v>295</v>
      </c>
      <c r="G299">
        <v>1176</v>
      </c>
      <c r="J299" t="s">
        <v>955</v>
      </c>
    </row>
    <row r="300" spans="6:10" ht="15" customHeight="1" x14ac:dyDescent="0.25">
      <c r="F300">
        <v>296</v>
      </c>
      <c r="G300">
        <v>1180</v>
      </c>
      <c r="J300" t="s">
        <v>956</v>
      </c>
    </row>
    <row r="301" spans="6:10" ht="15" customHeight="1" x14ac:dyDescent="0.25">
      <c r="F301">
        <v>297</v>
      </c>
      <c r="G301">
        <v>1184</v>
      </c>
      <c r="J301" t="s">
        <v>957</v>
      </c>
    </row>
    <row r="302" spans="6:10" ht="15" customHeight="1" x14ac:dyDescent="0.25">
      <c r="F302">
        <v>298</v>
      </c>
      <c r="G302">
        <v>1188</v>
      </c>
      <c r="J302" t="s">
        <v>958</v>
      </c>
    </row>
    <row r="303" spans="6:10" ht="15" customHeight="1" x14ac:dyDescent="0.25">
      <c r="F303">
        <v>299</v>
      </c>
      <c r="G303">
        <v>1192</v>
      </c>
      <c r="J303" t="s">
        <v>959</v>
      </c>
    </row>
    <row r="304" spans="6:10" ht="15" customHeight="1" x14ac:dyDescent="0.25">
      <c r="F304">
        <v>300</v>
      </c>
      <c r="G304">
        <v>1196</v>
      </c>
      <c r="J304" t="s">
        <v>960</v>
      </c>
    </row>
    <row r="305" spans="6:10" ht="15" customHeight="1" x14ac:dyDescent="0.25">
      <c r="F305">
        <v>301</v>
      </c>
      <c r="G305">
        <v>1200</v>
      </c>
      <c r="J305" t="s">
        <v>961</v>
      </c>
    </row>
    <row r="306" spans="6:10" ht="15" customHeight="1" x14ac:dyDescent="0.25">
      <c r="F306">
        <v>302</v>
      </c>
      <c r="G306">
        <v>1204</v>
      </c>
      <c r="J306" t="s">
        <v>962</v>
      </c>
    </row>
    <row r="307" spans="6:10" ht="15" customHeight="1" x14ac:dyDescent="0.25">
      <c r="F307">
        <v>303</v>
      </c>
      <c r="G307">
        <v>1208</v>
      </c>
      <c r="J307" t="s">
        <v>963</v>
      </c>
    </row>
    <row r="308" spans="6:10" ht="15" customHeight="1" x14ac:dyDescent="0.25">
      <c r="F308">
        <v>304</v>
      </c>
      <c r="G308">
        <v>1212</v>
      </c>
      <c r="J308" t="s">
        <v>967</v>
      </c>
    </row>
    <row r="309" spans="6:10" ht="15" customHeight="1" x14ac:dyDescent="0.25">
      <c r="F309">
        <v>305</v>
      </c>
      <c r="G309">
        <v>1216</v>
      </c>
      <c r="J309" t="s">
        <v>968</v>
      </c>
    </row>
    <row r="310" spans="6:10" ht="15" customHeight="1" x14ac:dyDescent="0.25">
      <c r="F310">
        <v>306</v>
      </c>
      <c r="G310">
        <v>1220</v>
      </c>
      <c r="J310" t="s">
        <v>343</v>
      </c>
    </row>
    <row r="311" spans="6:10" ht="15" customHeight="1" x14ac:dyDescent="0.25">
      <c r="F311">
        <v>307</v>
      </c>
      <c r="G311">
        <v>1224</v>
      </c>
      <c r="J311" t="s">
        <v>345</v>
      </c>
    </row>
    <row r="312" spans="6:10" ht="15" customHeight="1" x14ac:dyDescent="0.25">
      <c r="F312">
        <v>308</v>
      </c>
      <c r="G312">
        <v>1228</v>
      </c>
      <c r="J312" t="s">
        <v>347</v>
      </c>
    </row>
    <row r="313" spans="6:10" ht="15" customHeight="1" x14ac:dyDescent="0.25">
      <c r="F313">
        <v>309</v>
      </c>
      <c r="G313">
        <v>1232</v>
      </c>
      <c r="J313" t="s">
        <v>349</v>
      </c>
    </row>
    <row r="314" spans="6:10" ht="15" customHeight="1" x14ac:dyDescent="0.25">
      <c r="F314">
        <v>310</v>
      </c>
      <c r="G314">
        <v>1236</v>
      </c>
      <c r="J314" t="s">
        <v>351</v>
      </c>
    </row>
    <row r="315" spans="6:10" ht="15" customHeight="1" x14ac:dyDescent="0.25">
      <c r="F315">
        <v>311</v>
      </c>
      <c r="G315">
        <v>1240</v>
      </c>
      <c r="J315" t="s">
        <v>353</v>
      </c>
    </row>
    <row r="316" spans="6:10" ht="15" customHeight="1" x14ac:dyDescent="0.25">
      <c r="F316">
        <v>312</v>
      </c>
      <c r="G316">
        <v>1244</v>
      </c>
      <c r="J316" t="s">
        <v>355</v>
      </c>
    </row>
    <row r="317" spans="6:10" ht="15" customHeight="1" x14ac:dyDescent="0.25">
      <c r="F317">
        <v>313</v>
      </c>
      <c r="G317">
        <v>1248</v>
      </c>
      <c r="J317" t="s">
        <v>357</v>
      </c>
    </row>
    <row r="318" spans="6:10" ht="15" customHeight="1" x14ac:dyDescent="0.25">
      <c r="F318">
        <v>314</v>
      </c>
      <c r="G318">
        <v>1252</v>
      </c>
      <c r="J318" t="s">
        <v>359</v>
      </c>
    </row>
    <row r="319" spans="6:10" ht="15" customHeight="1" x14ac:dyDescent="0.25">
      <c r="F319">
        <v>315</v>
      </c>
      <c r="G319">
        <v>1256</v>
      </c>
      <c r="J319" t="s">
        <v>361</v>
      </c>
    </row>
    <row r="320" spans="6:10" ht="15" customHeight="1" x14ac:dyDescent="0.25">
      <c r="F320">
        <v>316</v>
      </c>
      <c r="G320">
        <v>1260</v>
      </c>
      <c r="J320" t="s">
        <v>363</v>
      </c>
    </row>
    <row r="321" spans="6:10" ht="15" customHeight="1" x14ac:dyDescent="0.25">
      <c r="F321">
        <v>317</v>
      </c>
      <c r="G321">
        <v>1264</v>
      </c>
      <c r="J321" t="s">
        <v>364</v>
      </c>
    </row>
    <row r="322" spans="6:10" ht="15" customHeight="1" x14ac:dyDescent="0.25">
      <c r="F322">
        <v>318</v>
      </c>
      <c r="G322">
        <v>1268</v>
      </c>
      <c r="J322" t="s">
        <v>365</v>
      </c>
    </row>
    <row r="323" spans="6:10" ht="15" customHeight="1" x14ac:dyDescent="0.25">
      <c r="F323">
        <v>319</v>
      </c>
      <c r="G323">
        <v>1272</v>
      </c>
      <c r="J323" t="s">
        <v>366</v>
      </c>
    </row>
    <row r="324" spans="6:10" ht="15" customHeight="1" x14ac:dyDescent="0.25">
      <c r="F324">
        <v>320</v>
      </c>
      <c r="G324">
        <v>1276</v>
      </c>
    </row>
    <row r="325" spans="6:10" ht="15" customHeight="1" x14ac:dyDescent="0.25">
      <c r="F325">
        <v>321</v>
      </c>
      <c r="G325">
        <v>1280</v>
      </c>
    </row>
    <row r="326" spans="6:10" ht="15" customHeight="1" x14ac:dyDescent="0.25">
      <c r="F326">
        <v>322</v>
      </c>
      <c r="G326">
        <v>1284</v>
      </c>
    </row>
    <row r="327" spans="6:10" ht="15" customHeight="1" x14ac:dyDescent="0.25">
      <c r="F327">
        <v>323</v>
      </c>
      <c r="G327">
        <v>1288</v>
      </c>
    </row>
    <row r="328" spans="6:10" ht="15" customHeight="1" x14ac:dyDescent="0.25">
      <c r="F328">
        <v>324</v>
      </c>
      <c r="G328">
        <v>1292</v>
      </c>
    </row>
    <row r="329" spans="6:10" ht="15" customHeight="1" x14ac:dyDescent="0.25">
      <c r="F329">
        <v>325</v>
      </c>
      <c r="G329">
        <v>1296</v>
      </c>
    </row>
    <row r="330" spans="6:10" ht="15" customHeight="1" x14ac:dyDescent="0.25">
      <c r="F330">
        <v>326</v>
      </c>
      <c r="G330">
        <v>1300</v>
      </c>
    </row>
    <row r="331" spans="6:10" ht="15" customHeight="1" x14ac:dyDescent="0.25">
      <c r="F331">
        <v>327</v>
      </c>
      <c r="G331">
        <v>1304</v>
      </c>
    </row>
    <row r="332" spans="6:10" ht="15" customHeight="1" x14ac:dyDescent="0.25">
      <c r="F332">
        <v>328</v>
      </c>
      <c r="G332">
        <v>1308</v>
      </c>
    </row>
    <row r="333" spans="6:10" ht="15" customHeight="1" x14ac:dyDescent="0.25">
      <c r="F333">
        <v>329</v>
      </c>
      <c r="G333">
        <v>1312</v>
      </c>
    </row>
    <row r="334" spans="6:10" ht="15" customHeight="1" x14ac:dyDescent="0.25">
      <c r="F334">
        <v>330</v>
      </c>
      <c r="G334">
        <v>1316</v>
      </c>
    </row>
    <row r="335" spans="6:10" ht="15" customHeight="1" x14ac:dyDescent="0.25">
      <c r="F335">
        <v>331</v>
      </c>
      <c r="G335">
        <v>1320</v>
      </c>
    </row>
    <row r="336" spans="6:10" ht="15" customHeight="1" x14ac:dyDescent="0.25">
      <c r="F336">
        <v>332</v>
      </c>
      <c r="G336">
        <v>1324</v>
      </c>
    </row>
    <row r="337" spans="6:7" ht="15" customHeight="1" x14ac:dyDescent="0.25">
      <c r="F337">
        <v>333</v>
      </c>
      <c r="G337">
        <v>1328</v>
      </c>
    </row>
    <row r="338" spans="6:7" ht="15" customHeight="1" x14ac:dyDescent="0.25">
      <c r="F338">
        <v>334</v>
      </c>
      <c r="G338">
        <v>1332</v>
      </c>
    </row>
    <row r="339" spans="6:7" ht="15" customHeight="1" x14ac:dyDescent="0.25">
      <c r="F339">
        <v>335</v>
      </c>
      <c r="G339">
        <v>1336</v>
      </c>
    </row>
    <row r="340" spans="6:7" ht="15" customHeight="1" x14ac:dyDescent="0.25">
      <c r="F340">
        <v>336</v>
      </c>
      <c r="G340">
        <v>1340</v>
      </c>
    </row>
    <row r="341" spans="6:7" ht="15" customHeight="1" x14ac:dyDescent="0.25">
      <c r="F341">
        <v>337</v>
      </c>
      <c r="G341">
        <v>1344</v>
      </c>
    </row>
    <row r="342" spans="6:7" ht="15" customHeight="1" x14ac:dyDescent="0.25">
      <c r="F342">
        <v>338</v>
      </c>
      <c r="G342">
        <v>1348</v>
      </c>
    </row>
    <row r="343" spans="6:7" ht="15" customHeight="1" x14ac:dyDescent="0.25">
      <c r="F343">
        <v>339</v>
      </c>
      <c r="G343">
        <v>1352</v>
      </c>
    </row>
    <row r="344" spans="6:7" ht="15" customHeight="1" x14ac:dyDescent="0.25">
      <c r="F344">
        <v>340</v>
      </c>
      <c r="G344">
        <v>1356</v>
      </c>
    </row>
    <row r="345" spans="6:7" ht="15" customHeight="1" x14ac:dyDescent="0.25">
      <c r="F345">
        <v>341</v>
      </c>
      <c r="G345">
        <v>1360</v>
      </c>
    </row>
    <row r="346" spans="6:7" ht="15" customHeight="1" x14ac:dyDescent="0.25">
      <c r="F346">
        <v>342</v>
      </c>
      <c r="G346">
        <v>1364</v>
      </c>
    </row>
    <row r="347" spans="6:7" ht="15" customHeight="1" x14ac:dyDescent="0.25">
      <c r="F347">
        <v>343</v>
      </c>
      <c r="G347">
        <v>1368</v>
      </c>
    </row>
    <row r="348" spans="6:7" ht="15" customHeight="1" x14ac:dyDescent="0.25">
      <c r="F348">
        <v>344</v>
      </c>
      <c r="G348">
        <v>1372</v>
      </c>
    </row>
    <row r="349" spans="6:7" ht="15" customHeight="1" x14ac:dyDescent="0.25">
      <c r="F349">
        <v>345</v>
      </c>
      <c r="G349">
        <v>1376</v>
      </c>
    </row>
    <row r="350" spans="6:7" ht="15" customHeight="1" x14ac:dyDescent="0.25">
      <c r="F350">
        <v>346</v>
      </c>
      <c r="G350">
        <v>1380</v>
      </c>
    </row>
    <row r="351" spans="6:7" ht="15" customHeight="1" x14ac:dyDescent="0.25">
      <c r="F351">
        <v>347</v>
      </c>
      <c r="G351">
        <v>1384</v>
      </c>
    </row>
    <row r="352" spans="6:7" ht="15" customHeight="1" x14ac:dyDescent="0.25">
      <c r="F352">
        <v>348</v>
      </c>
      <c r="G352">
        <v>1388</v>
      </c>
    </row>
    <row r="353" spans="6:7" ht="15" customHeight="1" x14ac:dyDescent="0.25">
      <c r="F353">
        <v>349</v>
      </c>
      <c r="G353">
        <v>1392</v>
      </c>
    </row>
    <row r="354" spans="6:7" ht="15" customHeight="1" x14ac:dyDescent="0.25">
      <c r="F354">
        <v>350</v>
      </c>
      <c r="G354">
        <v>1396</v>
      </c>
    </row>
    <row r="355" spans="6:7" ht="15" customHeight="1" x14ac:dyDescent="0.25">
      <c r="F355">
        <v>351</v>
      </c>
      <c r="G355">
        <v>1400</v>
      </c>
    </row>
    <row r="356" spans="6:7" ht="15" customHeight="1" x14ac:dyDescent="0.25">
      <c r="F356">
        <v>352</v>
      </c>
      <c r="G356">
        <v>1404</v>
      </c>
    </row>
    <row r="357" spans="6:7" ht="15" customHeight="1" x14ac:dyDescent="0.25">
      <c r="F357">
        <v>353</v>
      </c>
      <c r="G357">
        <v>1408</v>
      </c>
    </row>
    <row r="358" spans="6:7" ht="15" customHeight="1" x14ac:dyDescent="0.25">
      <c r="F358">
        <v>354</v>
      </c>
      <c r="G358">
        <v>1412</v>
      </c>
    </row>
    <row r="359" spans="6:7" ht="15" customHeight="1" x14ac:dyDescent="0.25">
      <c r="F359">
        <v>355</v>
      </c>
      <c r="G359">
        <v>1416</v>
      </c>
    </row>
    <row r="360" spans="6:7" ht="15" customHeight="1" x14ac:dyDescent="0.25">
      <c r="F360">
        <v>356</v>
      </c>
      <c r="G360">
        <v>1420</v>
      </c>
    </row>
    <row r="361" spans="6:7" ht="15" customHeight="1" x14ac:dyDescent="0.25">
      <c r="F361">
        <v>357</v>
      </c>
      <c r="G361">
        <v>1424</v>
      </c>
    </row>
    <row r="362" spans="6:7" ht="15" customHeight="1" x14ac:dyDescent="0.25">
      <c r="F362">
        <v>358</v>
      </c>
      <c r="G362">
        <v>1428</v>
      </c>
    </row>
    <row r="363" spans="6:7" ht="15" customHeight="1" x14ac:dyDescent="0.25">
      <c r="F363">
        <v>359</v>
      </c>
      <c r="G363">
        <v>1432</v>
      </c>
    </row>
    <row r="364" spans="6:7" ht="15" customHeight="1" x14ac:dyDescent="0.25">
      <c r="F364">
        <v>360</v>
      </c>
      <c r="G364">
        <v>1436</v>
      </c>
    </row>
    <row r="365" spans="6:7" ht="15" customHeight="1" x14ac:dyDescent="0.25">
      <c r="F365">
        <v>361</v>
      </c>
      <c r="G365">
        <v>1440</v>
      </c>
    </row>
    <row r="366" spans="6:7" ht="15" customHeight="1" x14ac:dyDescent="0.25">
      <c r="F366">
        <v>362</v>
      </c>
      <c r="G366">
        <v>1444</v>
      </c>
    </row>
    <row r="367" spans="6:7" ht="15" customHeight="1" x14ac:dyDescent="0.25">
      <c r="F367">
        <v>363</v>
      </c>
      <c r="G367">
        <v>1448</v>
      </c>
    </row>
    <row r="368" spans="6:7" ht="15" customHeight="1" x14ac:dyDescent="0.25">
      <c r="F368">
        <v>364</v>
      </c>
      <c r="G368">
        <v>1452</v>
      </c>
    </row>
    <row r="369" spans="6:7" ht="15" customHeight="1" x14ac:dyDescent="0.25">
      <c r="F369">
        <v>365</v>
      </c>
      <c r="G369">
        <v>1456</v>
      </c>
    </row>
    <row r="370" spans="6:7" ht="15" customHeight="1" x14ac:dyDescent="0.25">
      <c r="F370">
        <v>366</v>
      </c>
      <c r="G370">
        <v>1460</v>
      </c>
    </row>
    <row r="371" spans="6:7" ht="15" customHeight="1" x14ac:dyDescent="0.25">
      <c r="F371">
        <v>367</v>
      </c>
      <c r="G371">
        <v>1464</v>
      </c>
    </row>
    <row r="372" spans="6:7" ht="15" customHeight="1" x14ac:dyDescent="0.25">
      <c r="F372">
        <v>368</v>
      </c>
      <c r="G372">
        <v>1468</v>
      </c>
    </row>
    <row r="373" spans="6:7" ht="15" customHeight="1" x14ac:dyDescent="0.25">
      <c r="F373">
        <v>369</v>
      </c>
      <c r="G373">
        <v>1472</v>
      </c>
    </row>
    <row r="374" spans="6:7" ht="15" customHeight="1" x14ac:dyDescent="0.25">
      <c r="F374">
        <v>370</v>
      </c>
      <c r="G374">
        <v>1476</v>
      </c>
    </row>
    <row r="375" spans="6:7" ht="15" customHeight="1" x14ac:dyDescent="0.25">
      <c r="F375">
        <v>371</v>
      </c>
      <c r="G375">
        <v>1480</v>
      </c>
    </row>
    <row r="376" spans="6:7" ht="15" customHeight="1" x14ac:dyDescent="0.25">
      <c r="F376">
        <v>372</v>
      </c>
      <c r="G376">
        <v>1484</v>
      </c>
    </row>
    <row r="377" spans="6:7" ht="15" customHeight="1" x14ac:dyDescent="0.25">
      <c r="F377">
        <v>373</v>
      </c>
      <c r="G377">
        <v>1488</v>
      </c>
    </row>
    <row r="378" spans="6:7" ht="15" customHeight="1" x14ac:dyDescent="0.25">
      <c r="F378">
        <v>374</v>
      </c>
      <c r="G378">
        <v>1492</v>
      </c>
    </row>
    <row r="379" spans="6:7" ht="15" customHeight="1" x14ac:dyDescent="0.25">
      <c r="F379">
        <v>375</v>
      </c>
      <c r="G379">
        <v>1496</v>
      </c>
    </row>
    <row r="380" spans="6:7" ht="15" customHeight="1" x14ac:dyDescent="0.25">
      <c r="F380">
        <v>376</v>
      </c>
      <c r="G380">
        <v>1500</v>
      </c>
    </row>
    <row r="381" spans="6:7" ht="15" customHeight="1" x14ac:dyDescent="0.25">
      <c r="F381">
        <v>377</v>
      </c>
      <c r="G381">
        <v>1504</v>
      </c>
    </row>
    <row r="382" spans="6:7" ht="15" customHeight="1" x14ac:dyDescent="0.25">
      <c r="F382">
        <v>378</v>
      </c>
      <c r="G382">
        <v>1508</v>
      </c>
    </row>
    <row r="383" spans="6:7" ht="15" customHeight="1" x14ac:dyDescent="0.25">
      <c r="F383">
        <v>379</v>
      </c>
      <c r="G383">
        <v>1512</v>
      </c>
    </row>
    <row r="384" spans="6:7" ht="15" customHeight="1" x14ac:dyDescent="0.25">
      <c r="F384">
        <v>380</v>
      </c>
      <c r="G384">
        <v>1516</v>
      </c>
    </row>
    <row r="385" spans="6:7" ht="15" customHeight="1" x14ac:dyDescent="0.25">
      <c r="F385">
        <v>381</v>
      </c>
      <c r="G385">
        <v>1520</v>
      </c>
    </row>
    <row r="386" spans="6:7" ht="15" customHeight="1" x14ac:dyDescent="0.25">
      <c r="F386">
        <v>382</v>
      </c>
      <c r="G386">
        <v>1524</v>
      </c>
    </row>
    <row r="387" spans="6:7" ht="15" customHeight="1" x14ac:dyDescent="0.25">
      <c r="F387">
        <v>383</v>
      </c>
      <c r="G387">
        <v>1528</v>
      </c>
    </row>
    <row r="388" spans="6:7" ht="15" customHeight="1" x14ac:dyDescent="0.25">
      <c r="F388">
        <v>384</v>
      </c>
      <c r="G388">
        <v>1532</v>
      </c>
    </row>
    <row r="389" spans="6:7" ht="15" customHeight="1" x14ac:dyDescent="0.25">
      <c r="F389">
        <v>385</v>
      </c>
      <c r="G389">
        <v>1536</v>
      </c>
    </row>
    <row r="390" spans="6:7" ht="15" customHeight="1" x14ac:dyDescent="0.25">
      <c r="F390">
        <v>386</v>
      </c>
      <c r="G390">
        <v>1540</v>
      </c>
    </row>
    <row r="391" spans="6:7" ht="15" customHeight="1" x14ac:dyDescent="0.25">
      <c r="F391">
        <v>387</v>
      </c>
      <c r="G391">
        <v>1544</v>
      </c>
    </row>
    <row r="392" spans="6:7" ht="15" customHeight="1" x14ac:dyDescent="0.25">
      <c r="F392">
        <v>388</v>
      </c>
      <c r="G392">
        <v>1548</v>
      </c>
    </row>
    <row r="393" spans="6:7" ht="15" customHeight="1" x14ac:dyDescent="0.25">
      <c r="F393">
        <v>389</v>
      </c>
      <c r="G393">
        <v>1552</v>
      </c>
    </row>
    <row r="394" spans="6:7" ht="15" customHeight="1" x14ac:dyDescent="0.25">
      <c r="F394">
        <v>390</v>
      </c>
      <c r="G394">
        <v>1556</v>
      </c>
    </row>
    <row r="395" spans="6:7" ht="15" customHeight="1" x14ac:dyDescent="0.25">
      <c r="F395">
        <v>391</v>
      </c>
      <c r="G395">
        <v>1560</v>
      </c>
    </row>
    <row r="396" spans="6:7" ht="15" customHeight="1" x14ac:dyDescent="0.25">
      <c r="F396">
        <v>392</v>
      </c>
      <c r="G396">
        <v>1564</v>
      </c>
    </row>
    <row r="397" spans="6:7" ht="15" customHeight="1" x14ac:dyDescent="0.25">
      <c r="F397">
        <v>393</v>
      </c>
      <c r="G397">
        <v>1568</v>
      </c>
    </row>
    <row r="398" spans="6:7" ht="15" customHeight="1" x14ac:dyDescent="0.25">
      <c r="F398">
        <v>394</v>
      </c>
      <c r="G398">
        <v>1572</v>
      </c>
    </row>
    <row r="399" spans="6:7" ht="15" customHeight="1" x14ac:dyDescent="0.25">
      <c r="F399">
        <v>395</v>
      </c>
      <c r="G399">
        <v>1576</v>
      </c>
    </row>
    <row r="400" spans="6:7" ht="15" customHeight="1" x14ac:dyDescent="0.25">
      <c r="F400">
        <v>396</v>
      </c>
      <c r="G400">
        <v>1580</v>
      </c>
    </row>
    <row r="401" spans="6:7" ht="15" customHeight="1" x14ac:dyDescent="0.25">
      <c r="F401">
        <v>397</v>
      </c>
      <c r="G401">
        <v>1584</v>
      </c>
    </row>
    <row r="402" spans="6:7" ht="15" customHeight="1" x14ac:dyDescent="0.25">
      <c r="F402">
        <v>398</v>
      </c>
      <c r="G402">
        <v>1588</v>
      </c>
    </row>
    <row r="403" spans="6:7" ht="15" customHeight="1" x14ac:dyDescent="0.25">
      <c r="F403">
        <v>399</v>
      </c>
      <c r="G403">
        <v>1592</v>
      </c>
    </row>
    <row r="404" spans="6:7" ht="15" customHeight="1" x14ac:dyDescent="0.25">
      <c r="F404">
        <v>400</v>
      </c>
      <c r="G404">
        <v>1596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"/>
  <sheetViews>
    <sheetView zoomScale="75" zoomScaleNormal="75" workbookViewId="0">
      <selection activeCell="E17" sqref="E17"/>
    </sheetView>
  </sheetViews>
  <sheetFormatPr defaultRowHeight="15" customHeight="1" x14ac:dyDescent="0.25"/>
  <cols>
    <col min="2" max="2" width="11.140625" customWidth="1"/>
    <col min="3" max="3" width="5" customWidth="1"/>
    <col min="4" max="4" width="13.85546875" customWidth="1"/>
    <col min="5" max="5" width="21.140625" customWidth="1"/>
    <col min="6" max="6" width="19" customWidth="1"/>
    <col min="7" max="7" width="26" customWidth="1"/>
    <col min="8" max="8" width="13.7109375" customWidth="1"/>
    <col min="9" max="9" width="21.42578125" customWidth="1"/>
    <col min="10" max="10" width="13.7109375" customWidth="1"/>
    <col min="11" max="11" width="22.42578125" customWidth="1"/>
    <col min="12" max="12" width="15.140625" customWidth="1"/>
    <col min="13" max="13" width="23.5703125" customWidth="1"/>
    <col min="14" max="14" width="15" customWidth="1"/>
    <col min="15" max="15" width="13.85546875" customWidth="1"/>
    <col min="16" max="16" width="12.5703125" customWidth="1"/>
    <col min="17" max="17" width="14.85546875" customWidth="1"/>
    <col min="18" max="18" width="20.42578125" customWidth="1"/>
    <col min="19" max="19" width="19.85546875" customWidth="1"/>
    <col min="20" max="20" width="24.42578125" customWidth="1"/>
  </cols>
  <sheetData>
    <row r="1" spans="2:20" ht="15" customHeight="1" x14ac:dyDescent="0.25">
      <c r="C1" t="s">
        <v>573</v>
      </c>
    </row>
    <row r="2" spans="2:20" ht="15" customHeight="1" x14ac:dyDescent="0.25">
      <c r="B2" s="1" t="s">
        <v>574</v>
      </c>
      <c r="C2" s="1"/>
      <c r="D2" s="10">
        <v>1</v>
      </c>
      <c r="E2" s="10">
        <v>2</v>
      </c>
      <c r="F2" s="10">
        <v>3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20" ht="15" customHeight="1" x14ac:dyDescent="0.25">
      <c r="B3" s="1" t="s">
        <v>2</v>
      </c>
      <c r="C3" s="1" t="s">
        <v>6</v>
      </c>
      <c r="D3" s="5" t="s">
        <v>575</v>
      </c>
      <c r="E3" s="5" t="s">
        <v>576</v>
      </c>
      <c r="F3" s="1" t="s">
        <v>577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"/>
      <c r="S3" s="1"/>
      <c r="T3" s="1"/>
    </row>
    <row r="4" spans="2:20" ht="15" customHeight="1" x14ac:dyDescent="0.25">
      <c r="B4">
        <v>1</v>
      </c>
      <c r="C4">
        <v>0</v>
      </c>
      <c r="D4" t="s">
        <v>578</v>
      </c>
      <c r="E4" t="s">
        <v>579</v>
      </c>
      <c r="F4" t="s">
        <v>580</v>
      </c>
    </row>
    <row r="5" spans="2:20" ht="15" customHeight="1" x14ac:dyDescent="0.25">
      <c r="B5">
        <v>2</v>
      </c>
      <c r="C5">
        <v>4</v>
      </c>
      <c r="D5" t="s">
        <v>578</v>
      </c>
      <c r="E5" t="s">
        <v>581</v>
      </c>
      <c r="F5" t="s">
        <v>1</v>
      </c>
    </row>
    <row r="6" spans="2:20" ht="15" customHeight="1" x14ac:dyDescent="0.25">
      <c r="B6">
        <v>3</v>
      </c>
      <c r="C6">
        <v>8</v>
      </c>
      <c r="D6" t="s">
        <v>578</v>
      </c>
      <c r="E6" t="s">
        <v>582</v>
      </c>
      <c r="F6" t="s">
        <v>583</v>
      </c>
    </row>
    <row r="7" spans="2:20" ht="15" customHeight="1" x14ac:dyDescent="0.25">
      <c r="B7">
        <v>4</v>
      </c>
      <c r="C7">
        <v>12</v>
      </c>
      <c r="D7" t="s">
        <v>578</v>
      </c>
      <c r="E7" t="s">
        <v>584</v>
      </c>
    </row>
    <row r="8" spans="2:20" ht="15" customHeight="1" x14ac:dyDescent="0.25">
      <c r="B8">
        <v>5</v>
      </c>
      <c r="C8">
        <v>16</v>
      </c>
      <c r="D8" t="s">
        <v>578</v>
      </c>
      <c r="E8" t="s">
        <v>585</v>
      </c>
    </row>
    <row r="9" spans="2:20" ht="15" customHeight="1" x14ac:dyDescent="0.25">
      <c r="B9">
        <v>6</v>
      </c>
      <c r="C9">
        <v>20</v>
      </c>
      <c r="D9" t="s">
        <v>578</v>
      </c>
      <c r="E9" t="s">
        <v>586</v>
      </c>
    </row>
    <row r="10" spans="2:20" ht="15" customHeight="1" x14ac:dyDescent="0.25">
      <c r="B10">
        <v>7</v>
      </c>
      <c r="C10">
        <v>24</v>
      </c>
      <c r="D10" t="s">
        <v>578</v>
      </c>
      <c r="E10" t="s">
        <v>587</v>
      </c>
    </row>
    <row r="11" spans="2:20" ht="15" customHeight="1" x14ac:dyDescent="0.25">
      <c r="B11">
        <v>8</v>
      </c>
      <c r="C11">
        <v>28</v>
      </c>
      <c r="D11" t="s">
        <v>578</v>
      </c>
      <c r="E11" t="s">
        <v>588</v>
      </c>
    </row>
    <row r="12" spans="2:20" ht="15" customHeight="1" x14ac:dyDescent="0.25">
      <c r="B12">
        <v>9</v>
      </c>
      <c r="C12">
        <v>32</v>
      </c>
      <c r="D12" t="s">
        <v>578</v>
      </c>
      <c r="E12" t="s">
        <v>589</v>
      </c>
    </row>
    <row r="13" spans="2:20" ht="15" customHeight="1" x14ac:dyDescent="0.25">
      <c r="B13">
        <v>10</v>
      </c>
      <c r="C13">
        <v>36</v>
      </c>
      <c r="D13" t="s">
        <v>590</v>
      </c>
      <c r="E13" t="s">
        <v>591</v>
      </c>
    </row>
    <row r="14" spans="2:20" ht="15" customHeight="1" x14ac:dyDescent="0.25">
      <c r="B14">
        <v>11</v>
      </c>
      <c r="C14">
        <v>40</v>
      </c>
      <c r="E14" t="s">
        <v>592</v>
      </c>
    </row>
    <row r="15" spans="2:20" ht="15" customHeight="1" x14ac:dyDescent="0.25">
      <c r="B15">
        <v>12</v>
      </c>
      <c r="C15">
        <v>44</v>
      </c>
      <c r="E15" t="s">
        <v>593</v>
      </c>
    </row>
    <row r="16" spans="2:20" ht="15" customHeight="1" x14ac:dyDescent="0.25">
      <c r="B16">
        <v>13</v>
      </c>
      <c r="C16">
        <v>48</v>
      </c>
      <c r="E16" t="s">
        <v>594</v>
      </c>
    </row>
    <row r="17" spans="2:5" ht="15" customHeight="1" x14ac:dyDescent="0.25">
      <c r="B17">
        <v>14</v>
      </c>
      <c r="C17">
        <v>52</v>
      </c>
      <c r="E17" t="s">
        <v>595</v>
      </c>
    </row>
    <row r="18" spans="2:5" ht="15" customHeight="1" x14ac:dyDescent="0.25">
      <c r="B18">
        <v>15</v>
      </c>
      <c r="C18">
        <v>56</v>
      </c>
      <c r="E18" t="s">
        <v>596</v>
      </c>
    </row>
    <row r="19" spans="2:5" ht="15" customHeight="1" x14ac:dyDescent="0.25">
      <c r="B19">
        <v>16</v>
      </c>
      <c r="C19">
        <v>60</v>
      </c>
      <c r="E19" t="s">
        <v>597</v>
      </c>
    </row>
    <row r="22" spans="2:5" ht="15" customHeight="1" x14ac:dyDescent="0.25">
      <c r="C22" s="11" t="s">
        <v>598</v>
      </c>
    </row>
    <row r="23" spans="2:5" ht="15" customHeight="1" x14ac:dyDescent="0.25">
      <c r="C23">
        <v>1</v>
      </c>
      <c r="D23" t="s">
        <v>599</v>
      </c>
    </row>
    <row r="24" spans="2:5" ht="15" customHeight="1" x14ac:dyDescent="0.25">
      <c r="C24">
        <v>2</v>
      </c>
      <c r="D24" t="s">
        <v>600</v>
      </c>
    </row>
    <row r="25" spans="2:5" ht="15" customHeight="1" x14ac:dyDescent="0.25">
      <c r="C25">
        <v>3</v>
      </c>
      <c r="D25" t="s">
        <v>601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6"/>
  <sheetViews>
    <sheetView workbookViewId="0">
      <selection activeCell="C8" sqref="C8"/>
    </sheetView>
  </sheetViews>
  <sheetFormatPr defaultRowHeight="15" x14ac:dyDescent="0.25"/>
  <cols>
    <col min="2" max="2" width="36.5703125" customWidth="1"/>
  </cols>
  <sheetData>
    <row r="2" spans="2:8" x14ac:dyDescent="0.25">
      <c r="B2" t="s">
        <v>602</v>
      </c>
    </row>
    <row r="4" spans="2:8" x14ac:dyDescent="0.25">
      <c r="B4" t="s">
        <v>603</v>
      </c>
      <c r="C4">
        <v>100</v>
      </c>
      <c r="F4" t="s">
        <v>604</v>
      </c>
      <c r="G4" t="s">
        <v>605</v>
      </c>
      <c r="H4" t="s">
        <v>581</v>
      </c>
    </row>
    <row r="5" spans="2:8" x14ac:dyDescent="0.25">
      <c r="B5" t="s">
        <v>606</v>
      </c>
      <c r="C5">
        <v>100</v>
      </c>
      <c r="F5">
        <v>0</v>
      </c>
      <c r="G5">
        <f t="shared" ref="G5:G25" si="0">($C$5*2-F5)/$C$5</f>
        <v>2</v>
      </c>
      <c r="H5">
        <f t="shared" ref="H5:H25" si="1">G5*$C$8</f>
        <v>200</v>
      </c>
    </row>
    <row r="6" spans="2:8" x14ac:dyDescent="0.25">
      <c r="B6" t="s">
        <v>607</v>
      </c>
      <c r="C6">
        <f>(2*C5-C5)/C5</f>
        <v>1</v>
      </c>
      <c r="F6">
        <v>10</v>
      </c>
      <c r="G6">
        <f t="shared" si="0"/>
        <v>1.9</v>
      </c>
      <c r="H6">
        <f t="shared" si="1"/>
        <v>190</v>
      </c>
    </row>
    <row r="7" spans="2:8" x14ac:dyDescent="0.25">
      <c r="F7">
        <v>20</v>
      </c>
      <c r="G7">
        <f t="shared" si="0"/>
        <v>1.8</v>
      </c>
      <c r="H7">
        <f t="shared" si="1"/>
        <v>180</v>
      </c>
    </row>
    <row r="8" spans="2:8" x14ac:dyDescent="0.25">
      <c r="B8" t="s">
        <v>608</v>
      </c>
      <c r="C8">
        <v>100</v>
      </c>
      <c r="F8">
        <v>30</v>
      </c>
      <c r="G8">
        <f t="shared" si="0"/>
        <v>1.7</v>
      </c>
      <c r="H8">
        <f t="shared" si="1"/>
        <v>170</v>
      </c>
    </row>
    <row r="9" spans="2:8" x14ac:dyDescent="0.25">
      <c r="F9">
        <v>40</v>
      </c>
      <c r="G9">
        <f t="shared" si="0"/>
        <v>1.6</v>
      </c>
      <c r="H9">
        <f t="shared" si="1"/>
        <v>160</v>
      </c>
    </row>
    <row r="10" spans="2:8" x14ac:dyDescent="0.25">
      <c r="F10">
        <v>50</v>
      </c>
      <c r="G10">
        <f t="shared" si="0"/>
        <v>1.5</v>
      </c>
      <c r="H10">
        <f t="shared" si="1"/>
        <v>150</v>
      </c>
    </row>
    <row r="11" spans="2:8" x14ac:dyDescent="0.25">
      <c r="B11" t="s">
        <v>609</v>
      </c>
      <c r="F11">
        <v>60</v>
      </c>
      <c r="G11">
        <f t="shared" si="0"/>
        <v>1.4</v>
      </c>
      <c r="H11">
        <f t="shared" si="1"/>
        <v>140</v>
      </c>
    </row>
    <row r="12" spans="2:8" x14ac:dyDescent="0.25">
      <c r="B12" t="s">
        <v>610</v>
      </c>
      <c r="F12">
        <v>70</v>
      </c>
      <c r="G12">
        <f t="shared" si="0"/>
        <v>1.3</v>
      </c>
      <c r="H12">
        <f t="shared" si="1"/>
        <v>130</v>
      </c>
    </row>
    <row r="13" spans="2:8" x14ac:dyDescent="0.25">
      <c r="F13">
        <v>80</v>
      </c>
      <c r="G13">
        <f t="shared" si="0"/>
        <v>1.2</v>
      </c>
      <c r="H13">
        <f t="shared" si="1"/>
        <v>120</v>
      </c>
    </row>
    <row r="14" spans="2:8" x14ac:dyDescent="0.25">
      <c r="F14">
        <v>90</v>
      </c>
      <c r="G14">
        <f t="shared" si="0"/>
        <v>1.1000000000000001</v>
      </c>
      <c r="H14">
        <f t="shared" si="1"/>
        <v>110.00000000000001</v>
      </c>
    </row>
    <row r="15" spans="2:8" x14ac:dyDescent="0.25">
      <c r="B15" t="s">
        <v>611</v>
      </c>
      <c r="C15">
        <v>1000</v>
      </c>
      <c r="F15">
        <v>100</v>
      </c>
      <c r="G15">
        <f t="shared" si="0"/>
        <v>1</v>
      </c>
      <c r="H15">
        <f t="shared" si="1"/>
        <v>100</v>
      </c>
    </row>
    <row r="16" spans="2:8" x14ac:dyDescent="0.25">
      <c r="B16" t="s">
        <v>612</v>
      </c>
      <c r="C16">
        <v>10000</v>
      </c>
      <c r="F16">
        <v>110</v>
      </c>
      <c r="G16">
        <f t="shared" si="0"/>
        <v>0.9</v>
      </c>
      <c r="H16">
        <f t="shared" si="1"/>
        <v>90</v>
      </c>
    </row>
    <row r="17" spans="2:15" x14ac:dyDescent="0.25">
      <c r="F17">
        <v>120</v>
      </c>
      <c r="G17">
        <f t="shared" si="0"/>
        <v>0.8</v>
      </c>
      <c r="H17">
        <f t="shared" si="1"/>
        <v>80</v>
      </c>
    </row>
    <row r="18" spans="2:15" x14ac:dyDescent="0.25">
      <c r="B18" t="s">
        <v>613</v>
      </c>
      <c r="C18">
        <f>C15*C16*8/2^20</f>
        <v>76.2939453125</v>
      </c>
      <c r="D18" t="s">
        <v>614</v>
      </c>
      <c r="F18">
        <v>130</v>
      </c>
      <c r="G18">
        <f t="shared" si="0"/>
        <v>0.7</v>
      </c>
      <c r="H18">
        <f t="shared" si="1"/>
        <v>70</v>
      </c>
    </row>
    <row r="19" spans="2:15" x14ac:dyDescent="0.25">
      <c r="F19">
        <v>140</v>
      </c>
      <c r="G19">
        <f t="shared" si="0"/>
        <v>0.6</v>
      </c>
      <c r="H19">
        <f t="shared" si="1"/>
        <v>60</v>
      </c>
    </row>
    <row r="20" spans="2:15" x14ac:dyDescent="0.25">
      <c r="F20">
        <v>150</v>
      </c>
      <c r="G20">
        <f t="shared" si="0"/>
        <v>0.5</v>
      </c>
      <c r="H20">
        <f t="shared" si="1"/>
        <v>50</v>
      </c>
    </row>
    <row r="21" spans="2:15" x14ac:dyDescent="0.25">
      <c r="B21" t="s">
        <v>607</v>
      </c>
      <c r="F21">
        <v>160</v>
      </c>
      <c r="G21">
        <f t="shared" si="0"/>
        <v>0.4</v>
      </c>
      <c r="H21">
        <f t="shared" si="1"/>
        <v>40</v>
      </c>
    </row>
    <row r="22" spans="2:15" x14ac:dyDescent="0.25">
      <c r="B22" t="s">
        <v>615</v>
      </c>
      <c r="F22">
        <v>170</v>
      </c>
      <c r="G22">
        <f t="shared" si="0"/>
        <v>0.3</v>
      </c>
      <c r="H22">
        <f t="shared" si="1"/>
        <v>30</v>
      </c>
    </row>
    <row r="23" spans="2:15" x14ac:dyDescent="0.25">
      <c r="C23" t="s">
        <v>616</v>
      </c>
      <c r="D23" t="s">
        <v>617</v>
      </c>
      <c r="F23">
        <v>180</v>
      </c>
      <c r="G23">
        <f t="shared" si="0"/>
        <v>0.2</v>
      </c>
      <c r="H23">
        <f t="shared" si="1"/>
        <v>20</v>
      </c>
    </row>
    <row r="24" spans="2:15" x14ac:dyDescent="0.25">
      <c r="B24" t="s">
        <v>82</v>
      </c>
      <c r="C24">
        <v>1000</v>
      </c>
      <c r="D24">
        <v>1000000</v>
      </c>
      <c r="F24">
        <v>190</v>
      </c>
      <c r="G24">
        <f t="shared" si="0"/>
        <v>0.1</v>
      </c>
      <c r="H24">
        <f t="shared" si="1"/>
        <v>10</v>
      </c>
    </row>
    <row r="25" spans="2:15" x14ac:dyDescent="0.25">
      <c r="B25" t="s">
        <v>618</v>
      </c>
      <c r="C25">
        <v>1000000</v>
      </c>
      <c r="D25">
        <v>1</v>
      </c>
      <c r="F25">
        <v>200</v>
      </c>
      <c r="G25">
        <f t="shared" si="0"/>
        <v>0</v>
      </c>
      <c r="H25">
        <f t="shared" si="1"/>
        <v>0</v>
      </c>
    </row>
    <row r="26" spans="2:15" x14ac:dyDescent="0.25">
      <c r="B26" t="s">
        <v>619</v>
      </c>
      <c r="C26">
        <v>3600</v>
      </c>
    </row>
    <row r="27" spans="2:15" x14ac:dyDescent="0.25">
      <c r="N27">
        <v>490</v>
      </c>
      <c r="O27" t="s">
        <v>620</v>
      </c>
    </row>
    <row r="28" spans="2:15" x14ac:dyDescent="0.25">
      <c r="B28" t="s">
        <v>621</v>
      </c>
      <c r="C28">
        <f>C24*C25*C26/(3600*1000000)</f>
        <v>1000</v>
      </c>
      <c r="D28">
        <f>D24*D25/(1000000)*24</f>
        <v>24</v>
      </c>
      <c r="N28">
        <f>N27/(12*12*12)</f>
        <v>0.28356481481481483</v>
      </c>
      <c r="O28" t="s">
        <v>622</v>
      </c>
    </row>
    <row r="29" spans="2:15" x14ac:dyDescent="0.25">
      <c r="N29">
        <f>50000/N28</f>
        <v>176326.53061224488</v>
      </c>
      <c r="O29" t="s">
        <v>623</v>
      </c>
    </row>
    <row r="30" spans="2:15" x14ac:dyDescent="0.25">
      <c r="N30">
        <f>N29/12</f>
        <v>14693.877551020407</v>
      </c>
    </row>
    <row r="31" spans="2:15" x14ac:dyDescent="0.25">
      <c r="B31" t="s">
        <v>624</v>
      </c>
      <c r="N31">
        <f>N30/5280</f>
        <v>2.7829313543599254</v>
      </c>
    </row>
    <row r="32" spans="2:15" x14ac:dyDescent="0.25">
      <c r="B32" t="s">
        <v>625</v>
      </c>
      <c r="C32">
        <v>10000</v>
      </c>
    </row>
    <row r="33" spans="2:4" x14ac:dyDescent="0.25">
      <c r="B33" t="s">
        <v>626</v>
      </c>
      <c r="C33">
        <v>20</v>
      </c>
    </row>
    <row r="34" spans="2:4" x14ac:dyDescent="0.25">
      <c r="B34" t="s">
        <v>627</v>
      </c>
      <c r="C34">
        <v>1000</v>
      </c>
    </row>
    <row r="36" spans="2:4" x14ac:dyDescent="0.25">
      <c r="B36" t="s">
        <v>628</v>
      </c>
      <c r="C36">
        <f>C32*C33*C34/2^20</f>
        <v>190.73486328125</v>
      </c>
      <c r="D36" t="s">
        <v>629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95"/>
  <sheetViews>
    <sheetView zoomScale="75" zoomScaleNormal="75" workbookViewId="0">
      <selection activeCell="E15" sqref="E15"/>
    </sheetView>
  </sheetViews>
  <sheetFormatPr defaultColWidth="11.5703125" defaultRowHeight="15" x14ac:dyDescent="0.25"/>
  <cols>
    <col min="12" max="12" width="13.85546875" customWidth="1"/>
    <col min="16" max="16" width="8.7109375" style="12" customWidth="1"/>
    <col min="17" max="17" width="5.28515625" style="12" customWidth="1"/>
    <col min="18" max="18" width="6.42578125" style="12" customWidth="1"/>
    <col min="19" max="20" width="11" style="12" customWidth="1"/>
    <col min="21" max="21" width="5.28515625" style="12" customWidth="1"/>
    <col min="22" max="23" width="9.85546875" style="12" customWidth="1"/>
    <col min="24" max="25" width="5.28515625" style="12" customWidth="1"/>
    <col min="26" max="36" width="6.42578125" style="12" customWidth="1"/>
  </cols>
  <sheetData>
    <row r="3" spans="2:23" x14ac:dyDescent="0.25">
      <c r="B3" t="s">
        <v>630</v>
      </c>
      <c r="H3">
        <f>60*24</f>
        <v>1440</v>
      </c>
    </row>
    <row r="4" spans="2:23" x14ac:dyDescent="0.25">
      <c r="B4" t="s">
        <v>631</v>
      </c>
      <c r="C4">
        <f>60*24*3600</f>
        <v>5184000</v>
      </c>
      <c r="D4" t="s">
        <v>632</v>
      </c>
    </row>
    <row r="5" spans="2:23" x14ac:dyDescent="0.25">
      <c r="B5" t="s">
        <v>633</v>
      </c>
      <c r="G5" t="s">
        <v>634</v>
      </c>
      <c r="H5" t="s">
        <v>635</v>
      </c>
      <c r="I5" t="s">
        <v>636</v>
      </c>
      <c r="K5" t="s">
        <v>634</v>
      </c>
      <c r="L5" t="s">
        <v>636</v>
      </c>
      <c r="M5" t="s">
        <v>637</v>
      </c>
    </row>
    <row r="6" spans="2:23" x14ac:dyDescent="0.25">
      <c r="B6">
        <v>1</v>
      </c>
      <c r="C6">
        <v>0</v>
      </c>
      <c r="G6">
        <v>1</v>
      </c>
      <c r="H6">
        <v>5</v>
      </c>
      <c r="I6">
        <f t="shared" ref="I6:I25" si="0">$H$3*H6/100</f>
        <v>72</v>
      </c>
      <c r="K6">
        <v>0</v>
      </c>
      <c r="L6">
        <v>0</v>
      </c>
      <c r="M6">
        <f>L6</f>
        <v>0</v>
      </c>
      <c r="N6">
        <f>K6^2.5</f>
        <v>0</v>
      </c>
      <c r="R6" s="12">
        <v>1</v>
      </c>
      <c r="S6" s="12">
        <v>15000</v>
      </c>
      <c r="T6" s="12">
        <v>15000</v>
      </c>
      <c r="V6" s="12">
        <v>30000</v>
      </c>
      <c r="W6" s="12">
        <v>30300</v>
      </c>
    </row>
    <row r="7" spans="2:23" x14ac:dyDescent="0.25">
      <c r="B7">
        <v>2</v>
      </c>
      <c r="C7">
        <v>6</v>
      </c>
      <c r="G7">
        <v>2</v>
      </c>
      <c r="H7">
        <v>10</v>
      </c>
      <c r="I7">
        <f t="shared" si="0"/>
        <v>144</v>
      </c>
      <c r="K7">
        <v>1</v>
      </c>
      <c r="L7">
        <v>2</v>
      </c>
      <c r="M7">
        <f t="shared" ref="M7:M26" si="1">M6+L7</f>
        <v>2</v>
      </c>
      <c r="N7">
        <f t="shared" ref="N7:N57" si="2">K7^2</f>
        <v>1</v>
      </c>
      <c r="R7" s="12">
        <v>2</v>
      </c>
      <c r="S7" s="12">
        <v>15000</v>
      </c>
      <c r="T7" s="12">
        <v>15150</v>
      </c>
      <c r="V7" s="12">
        <v>31000</v>
      </c>
      <c r="W7" s="12">
        <f t="shared" ref="W7:W25" si="3">W6+600</f>
        <v>30900</v>
      </c>
    </row>
    <row r="8" spans="2:23" x14ac:dyDescent="0.25">
      <c r="B8">
        <v>3</v>
      </c>
      <c r="C8">
        <v>12</v>
      </c>
      <c r="G8">
        <v>3</v>
      </c>
      <c r="H8">
        <v>15</v>
      </c>
      <c r="I8">
        <f t="shared" si="0"/>
        <v>216</v>
      </c>
      <c r="K8">
        <v>2</v>
      </c>
      <c r="L8">
        <f t="shared" ref="L8:L26" si="4">L7*1.5</f>
        <v>3</v>
      </c>
      <c r="M8">
        <f t="shared" si="1"/>
        <v>5</v>
      </c>
      <c r="N8">
        <f t="shared" si="2"/>
        <v>4</v>
      </c>
      <c r="R8" s="12">
        <v>3</v>
      </c>
      <c r="S8" s="12">
        <v>15500</v>
      </c>
      <c r="T8" s="12">
        <v>15300</v>
      </c>
      <c r="V8" s="12">
        <v>32000</v>
      </c>
      <c r="W8" s="12">
        <f t="shared" si="3"/>
        <v>31500</v>
      </c>
    </row>
    <row r="9" spans="2:23" x14ac:dyDescent="0.25">
      <c r="B9">
        <v>4</v>
      </c>
      <c r="C9">
        <v>18</v>
      </c>
      <c r="G9">
        <v>4</v>
      </c>
      <c r="H9">
        <v>20</v>
      </c>
      <c r="I9">
        <f t="shared" si="0"/>
        <v>288</v>
      </c>
      <c r="K9">
        <v>3</v>
      </c>
      <c r="L9">
        <f t="shared" si="4"/>
        <v>4.5</v>
      </c>
      <c r="M9">
        <f t="shared" si="1"/>
        <v>9.5</v>
      </c>
      <c r="N9">
        <f t="shared" si="2"/>
        <v>9</v>
      </c>
      <c r="R9" s="12">
        <v>4</v>
      </c>
      <c r="S9" s="12">
        <v>15500</v>
      </c>
      <c r="T9" s="12">
        <v>15450</v>
      </c>
      <c r="V9" s="12">
        <v>33000</v>
      </c>
      <c r="W9" s="12">
        <f t="shared" si="3"/>
        <v>32100</v>
      </c>
    </row>
    <row r="10" spans="2:23" x14ac:dyDescent="0.25">
      <c r="B10">
        <v>5</v>
      </c>
      <c r="C10">
        <v>24</v>
      </c>
      <c r="G10">
        <v>5</v>
      </c>
      <c r="H10">
        <v>25</v>
      </c>
      <c r="I10">
        <f t="shared" si="0"/>
        <v>360</v>
      </c>
      <c r="K10">
        <v>4</v>
      </c>
      <c r="L10">
        <f t="shared" si="4"/>
        <v>6.75</v>
      </c>
      <c r="M10">
        <f t="shared" si="1"/>
        <v>16.25</v>
      </c>
      <c r="N10">
        <f t="shared" si="2"/>
        <v>16</v>
      </c>
      <c r="R10" s="12">
        <v>5</v>
      </c>
      <c r="S10" s="12">
        <v>16000</v>
      </c>
      <c r="T10" s="12">
        <f t="shared" ref="T10:T25" si="5">T9+150</f>
        <v>15600</v>
      </c>
      <c r="V10" s="12">
        <v>34000</v>
      </c>
      <c r="W10" s="12">
        <f t="shared" si="3"/>
        <v>32700</v>
      </c>
    </row>
    <row r="11" spans="2:23" x14ac:dyDescent="0.25">
      <c r="B11">
        <v>6</v>
      </c>
      <c r="C11">
        <v>30</v>
      </c>
      <c r="G11">
        <v>6</v>
      </c>
      <c r="H11">
        <v>30</v>
      </c>
      <c r="I11">
        <f t="shared" si="0"/>
        <v>432</v>
      </c>
      <c r="K11">
        <v>5</v>
      </c>
      <c r="L11">
        <f t="shared" si="4"/>
        <v>10.125</v>
      </c>
      <c r="M11">
        <f t="shared" si="1"/>
        <v>26.375</v>
      </c>
      <c r="N11">
        <f t="shared" si="2"/>
        <v>25</v>
      </c>
      <c r="R11" s="12">
        <v>6</v>
      </c>
      <c r="S11" s="12">
        <v>16000</v>
      </c>
      <c r="T11" s="12">
        <f t="shared" si="5"/>
        <v>15750</v>
      </c>
      <c r="V11" s="12">
        <v>35000</v>
      </c>
      <c r="W11" s="12">
        <f t="shared" si="3"/>
        <v>33300</v>
      </c>
    </row>
    <row r="12" spans="2:23" x14ac:dyDescent="0.25">
      <c r="B12">
        <v>7</v>
      </c>
      <c r="C12">
        <v>36</v>
      </c>
      <c r="G12">
        <v>7</v>
      </c>
      <c r="H12">
        <v>35</v>
      </c>
      <c r="I12">
        <f t="shared" si="0"/>
        <v>504</v>
      </c>
      <c r="K12">
        <v>6</v>
      </c>
      <c r="L12">
        <f t="shared" si="4"/>
        <v>15.1875</v>
      </c>
      <c r="M12">
        <f t="shared" si="1"/>
        <v>41.5625</v>
      </c>
      <c r="N12">
        <f t="shared" si="2"/>
        <v>36</v>
      </c>
      <c r="R12" s="12">
        <v>7</v>
      </c>
      <c r="S12" s="12">
        <v>16500</v>
      </c>
      <c r="T12" s="12">
        <f t="shared" si="5"/>
        <v>15900</v>
      </c>
      <c r="V12" s="12">
        <v>36000</v>
      </c>
      <c r="W12" s="12">
        <f t="shared" si="3"/>
        <v>33900</v>
      </c>
    </row>
    <row r="13" spans="2:23" x14ac:dyDescent="0.25">
      <c r="B13">
        <v>8</v>
      </c>
      <c r="C13">
        <v>42</v>
      </c>
      <c r="G13">
        <v>8</v>
      </c>
      <c r="H13">
        <v>40</v>
      </c>
      <c r="I13">
        <f t="shared" si="0"/>
        <v>576</v>
      </c>
      <c r="K13">
        <v>7</v>
      </c>
      <c r="L13">
        <f t="shared" si="4"/>
        <v>22.78125</v>
      </c>
      <c r="M13">
        <f t="shared" si="1"/>
        <v>64.34375</v>
      </c>
      <c r="N13">
        <f t="shared" si="2"/>
        <v>49</v>
      </c>
      <c r="R13" s="12">
        <v>8</v>
      </c>
      <c r="S13" s="12">
        <v>16500</v>
      </c>
      <c r="T13" s="12">
        <f t="shared" si="5"/>
        <v>16050</v>
      </c>
      <c r="V13" s="12">
        <v>37000</v>
      </c>
      <c r="W13" s="12">
        <f t="shared" si="3"/>
        <v>34500</v>
      </c>
    </row>
    <row r="14" spans="2:23" x14ac:dyDescent="0.25">
      <c r="B14">
        <v>9</v>
      </c>
      <c r="C14">
        <v>48</v>
      </c>
      <c r="G14">
        <v>9</v>
      </c>
      <c r="H14">
        <v>45</v>
      </c>
      <c r="I14">
        <f t="shared" si="0"/>
        <v>648</v>
      </c>
      <c r="K14">
        <v>8</v>
      </c>
      <c r="L14">
        <f t="shared" si="4"/>
        <v>34.171875</v>
      </c>
      <c r="M14">
        <f t="shared" si="1"/>
        <v>98.515625</v>
      </c>
      <c r="N14">
        <f t="shared" si="2"/>
        <v>64</v>
      </c>
      <c r="R14" s="12">
        <v>9</v>
      </c>
      <c r="S14" s="12">
        <v>17000</v>
      </c>
      <c r="T14" s="12">
        <f t="shared" si="5"/>
        <v>16200</v>
      </c>
      <c r="V14" s="12">
        <v>38000</v>
      </c>
      <c r="W14" s="12">
        <f t="shared" si="3"/>
        <v>35100</v>
      </c>
    </row>
    <row r="15" spans="2:23" x14ac:dyDescent="0.25">
      <c r="B15">
        <v>10</v>
      </c>
      <c r="C15">
        <v>54</v>
      </c>
      <c r="G15">
        <v>10</v>
      </c>
      <c r="H15">
        <v>50</v>
      </c>
      <c r="I15">
        <f t="shared" si="0"/>
        <v>720</v>
      </c>
      <c r="K15">
        <v>9</v>
      </c>
      <c r="L15">
        <f t="shared" si="4"/>
        <v>51.2578125</v>
      </c>
      <c r="M15">
        <f t="shared" si="1"/>
        <v>149.7734375</v>
      </c>
      <c r="N15">
        <f t="shared" si="2"/>
        <v>81</v>
      </c>
      <c r="R15" s="12">
        <v>10</v>
      </c>
      <c r="S15" s="12">
        <v>17000</v>
      </c>
      <c r="T15" s="12">
        <f t="shared" si="5"/>
        <v>16350</v>
      </c>
      <c r="V15" s="12">
        <v>39000</v>
      </c>
      <c r="W15" s="12">
        <f t="shared" si="3"/>
        <v>35700</v>
      </c>
    </row>
    <row r="16" spans="2:23" x14ac:dyDescent="0.25">
      <c r="G16">
        <v>11</v>
      </c>
      <c r="H16">
        <v>55</v>
      </c>
      <c r="I16">
        <f t="shared" si="0"/>
        <v>792</v>
      </c>
      <c r="K16">
        <v>10</v>
      </c>
      <c r="L16">
        <f t="shared" si="4"/>
        <v>76.88671875</v>
      </c>
      <c r="M16">
        <f t="shared" si="1"/>
        <v>226.66015625</v>
      </c>
      <c r="N16">
        <f t="shared" si="2"/>
        <v>100</v>
      </c>
      <c r="R16" s="12">
        <v>11</v>
      </c>
      <c r="S16" s="12">
        <v>17500</v>
      </c>
      <c r="T16" s="12">
        <f t="shared" si="5"/>
        <v>16500</v>
      </c>
      <c r="V16" s="12">
        <v>40000</v>
      </c>
      <c r="W16" s="12">
        <f t="shared" si="3"/>
        <v>36300</v>
      </c>
    </row>
    <row r="17" spans="2:23" x14ac:dyDescent="0.25">
      <c r="B17" t="s">
        <v>638</v>
      </c>
      <c r="G17">
        <v>12</v>
      </c>
      <c r="H17">
        <v>60</v>
      </c>
      <c r="I17">
        <f t="shared" si="0"/>
        <v>864</v>
      </c>
      <c r="K17">
        <v>11</v>
      </c>
      <c r="L17">
        <f t="shared" si="4"/>
        <v>115.330078125</v>
      </c>
      <c r="M17">
        <f t="shared" si="1"/>
        <v>341.990234375</v>
      </c>
      <c r="N17">
        <f t="shared" si="2"/>
        <v>121</v>
      </c>
      <c r="R17" s="12">
        <v>12</v>
      </c>
      <c r="S17" s="12">
        <v>17500</v>
      </c>
      <c r="T17" s="12">
        <f t="shared" si="5"/>
        <v>16650</v>
      </c>
      <c r="V17" s="12">
        <v>41000</v>
      </c>
      <c r="W17" s="12">
        <f t="shared" si="3"/>
        <v>36900</v>
      </c>
    </row>
    <row r="18" spans="2:23" x14ac:dyDescent="0.25">
      <c r="G18">
        <v>13</v>
      </c>
      <c r="H18">
        <v>65</v>
      </c>
      <c r="I18">
        <f t="shared" si="0"/>
        <v>936</v>
      </c>
      <c r="K18">
        <v>12</v>
      </c>
      <c r="L18">
        <f t="shared" si="4"/>
        <v>172.9951171875</v>
      </c>
      <c r="M18">
        <f t="shared" si="1"/>
        <v>514.9853515625</v>
      </c>
      <c r="N18">
        <f t="shared" si="2"/>
        <v>144</v>
      </c>
      <c r="R18" s="12">
        <v>13</v>
      </c>
      <c r="S18" s="12">
        <v>18000</v>
      </c>
      <c r="T18" s="12">
        <f t="shared" si="5"/>
        <v>16800</v>
      </c>
      <c r="V18" s="12">
        <v>42000</v>
      </c>
      <c r="W18" s="12">
        <f t="shared" si="3"/>
        <v>37500</v>
      </c>
    </row>
    <row r="19" spans="2:23" x14ac:dyDescent="0.25">
      <c r="B19" t="s">
        <v>639</v>
      </c>
      <c r="C19">
        <f>6*24*3600</f>
        <v>518400</v>
      </c>
      <c r="G19">
        <v>14</v>
      </c>
      <c r="H19">
        <v>70</v>
      </c>
      <c r="I19">
        <f t="shared" si="0"/>
        <v>1008</v>
      </c>
      <c r="K19">
        <v>13</v>
      </c>
      <c r="L19">
        <f t="shared" si="4"/>
        <v>259.49267578125</v>
      </c>
      <c r="M19">
        <f t="shared" si="1"/>
        <v>774.47802734375</v>
      </c>
      <c r="N19">
        <f t="shared" si="2"/>
        <v>169</v>
      </c>
      <c r="R19" s="12">
        <v>14</v>
      </c>
      <c r="S19" s="12">
        <v>18000</v>
      </c>
      <c r="T19" s="12">
        <f t="shared" si="5"/>
        <v>16950</v>
      </c>
      <c r="V19" s="12">
        <v>43000</v>
      </c>
      <c r="W19" s="12">
        <f t="shared" si="3"/>
        <v>38100</v>
      </c>
    </row>
    <row r="20" spans="2:23" x14ac:dyDescent="0.25">
      <c r="G20">
        <v>15</v>
      </c>
      <c r="H20">
        <v>75</v>
      </c>
      <c r="I20">
        <f t="shared" si="0"/>
        <v>1080</v>
      </c>
      <c r="K20">
        <v>14</v>
      </c>
      <c r="L20">
        <f t="shared" si="4"/>
        <v>389.239013671875</v>
      </c>
      <c r="M20">
        <f t="shared" si="1"/>
        <v>1163.717041015625</v>
      </c>
      <c r="N20">
        <f t="shared" si="2"/>
        <v>196</v>
      </c>
      <c r="R20" s="12">
        <v>15</v>
      </c>
      <c r="S20" s="12">
        <v>18500</v>
      </c>
      <c r="T20" s="12">
        <f t="shared" si="5"/>
        <v>17100</v>
      </c>
      <c r="V20" s="12">
        <v>44000</v>
      </c>
      <c r="W20" s="12">
        <f t="shared" si="3"/>
        <v>38700</v>
      </c>
    </row>
    <row r="21" spans="2:23" x14ac:dyDescent="0.25">
      <c r="G21">
        <v>16</v>
      </c>
      <c r="H21">
        <v>80</v>
      </c>
      <c r="I21">
        <f t="shared" si="0"/>
        <v>1152</v>
      </c>
      <c r="K21">
        <v>15</v>
      </c>
      <c r="L21">
        <f t="shared" si="4"/>
        <v>583.8585205078125</v>
      </c>
      <c r="M21">
        <f t="shared" si="1"/>
        <v>1747.5755615234375</v>
      </c>
      <c r="N21">
        <f t="shared" si="2"/>
        <v>225</v>
      </c>
      <c r="R21" s="12">
        <v>16</v>
      </c>
      <c r="S21" s="12">
        <v>18500</v>
      </c>
      <c r="T21" s="12">
        <f t="shared" si="5"/>
        <v>17250</v>
      </c>
      <c r="V21" s="12">
        <v>45000</v>
      </c>
      <c r="W21" s="12">
        <f t="shared" si="3"/>
        <v>39300</v>
      </c>
    </row>
    <row r="22" spans="2:23" x14ac:dyDescent="0.25">
      <c r="G22">
        <v>17</v>
      </c>
      <c r="H22">
        <v>85</v>
      </c>
      <c r="I22">
        <f t="shared" si="0"/>
        <v>1224</v>
      </c>
      <c r="K22">
        <v>16</v>
      </c>
      <c r="L22">
        <f t="shared" si="4"/>
        <v>875.78778076171875</v>
      </c>
      <c r="M22">
        <f t="shared" si="1"/>
        <v>2623.3633422851562</v>
      </c>
      <c r="N22">
        <f t="shared" si="2"/>
        <v>256</v>
      </c>
      <c r="R22" s="12">
        <v>17</v>
      </c>
      <c r="S22" s="12">
        <v>19000</v>
      </c>
      <c r="T22" s="12">
        <f t="shared" si="5"/>
        <v>17400</v>
      </c>
      <c r="V22" s="12">
        <v>46000</v>
      </c>
      <c r="W22" s="12">
        <f t="shared" si="3"/>
        <v>39900</v>
      </c>
    </row>
    <row r="23" spans="2:23" x14ac:dyDescent="0.25">
      <c r="G23">
        <v>18</v>
      </c>
      <c r="H23">
        <v>90</v>
      </c>
      <c r="I23">
        <f t="shared" si="0"/>
        <v>1296</v>
      </c>
      <c r="K23">
        <v>17</v>
      </c>
      <c r="L23">
        <f t="shared" si="4"/>
        <v>1313.6816711425781</v>
      </c>
      <c r="M23">
        <f t="shared" si="1"/>
        <v>3937.0450134277344</v>
      </c>
      <c r="N23">
        <f t="shared" si="2"/>
        <v>289</v>
      </c>
      <c r="R23" s="12">
        <v>18</v>
      </c>
      <c r="S23" s="12">
        <v>19000</v>
      </c>
      <c r="T23" s="12">
        <f t="shared" si="5"/>
        <v>17550</v>
      </c>
      <c r="V23" s="12">
        <v>47000</v>
      </c>
      <c r="W23" s="12">
        <f t="shared" si="3"/>
        <v>40500</v>
      </c>
    </row>
    <row r="24" spans="2:23" x14ac:dyDescent="0.25">
      <c r="G24">
        <v>19</v>
      </c>
      <c r="H24">
        <v>95</v>
      </c>
      <c r="I24">
        <f t="shared" si="0"/>
        <v>1368</v>
      </c>
      <c r="K24">
        <v>18</v>
      </c>
      <c r="L24">
        <f t="shared" si="4"/>
        <v>1970.5225067138672</v>
      </c>
      <c r="M24">
        <f t="shared" si="1"/>
        <v>5907.5675201416016</v>
      </c>
      <c r="N24">
        <f t="shared" si="2"/>
        <v>324</v>
      </c>
      <c r="R24" s="12">
        <v>19</v>
      </c>
      <c r="S24" s="12">
        <v>19500</v>
      </c>
      <c r="T24" s="12">
        <f t="shared" si="5"/>
        <v>17700</v>
      </c>
      <c r="V24" s="12">
        <v>48000</v>
      </c>
      <c r="W24" s="12">
        <f t="shared" si="3"/>
        <v>41100</v>
      </c>
    </row>
    <row r="25" spans="2:23" x14ac:dyDescent="0.25">
      <c r="G25">
        <v>20</v>
      </c>
      <c r="H25">
        <v>100</v>
      </c>
      <c r="I25">
        <f t="shared" si="0"/>
        <v>1440</v>
      </c>
      <c r="K25">
        <v>19</v>
      </c>
      <c r="L25">
        <f t="shared" si="4"/>
        <v>2955.7837600708008</v>
      </c>
      <c r="M25">
        <f t="shared" si="1"/>
        <v>8863.3512802124023</v>
      </c>
      <c r="N25">
        <f t="shared" si="2"/>
        <v>361</v>
      </c>
      <c r="R25" s="12">
        <v>20</v>
      </c>
      <c r="S25" s="12">
        <v>19500</v>
      </c>
      <c r="T25" s="12">
        <f t="shared" si="5"/>
        <v>17850</v>
      </c>
      <c r="V25" s="12">
        <v>49000</v>
      </c>
      <c r="W25" s="12">
        <f t="shared" si="3"/>
        <v>41700</v>
      </c>
    </row>
    <row r="26" spans="2:23" x14ac:dyDescent="0.25">
      <c r="K26">
        <v>20</v>
      </c>
      <c r="L26">
        <f t="shared" si="4"/>
        <v>4433.6756401062012</v>
      </c>
      <c r="M26">
        <f t="shared" si="1"/>
        <v>13297.026920318604</v>
      </c>
      <c r="N26">
        <f t="shared" si="2"/>
        <v>400</v>
      </c>
    </row>
    <row r="27" spans="2:23" x14ac:dyDescent="0.25">
      <c r="K27">
        <v>21</v>
      </c>
      <c r="N27">
        <f t="shared" si="2"/>
        <v>441</v>
      </c>
      <c r="S27" s="12">
        <f>SUM(S6:S25)</f>
        <v>345000</v>
      </c>
      <c r="T27" s="12">
        <f>SUM(T6:T25)</f>
        <v>328500</v>
      </c>
    </row>
    <row r="28" spans="2:23" x14ac:dyDescent="0.25">
      <c r="K28">
        <v>22</v>
      </c>
      <c r="N28">
        <f t="shared" si="2"/>
        <v>484</v>
      </c>
    </row>
    <row r="29" spans="2:23" x14ac:dyDescent="0.25">
      <c r="K29">
        <v>23</v>
      </c>
      <c r="N29">
        <f t="shared" si="2"/>
        <v>529</v>
      </c>
    </row>
    <row r="30" spans="2:23" x14ac:dyDescent="0.25">
      <c r="K30">
        <v>24</v>
      </c>
      <c r="N30">
        <f t="shared" si="2"/>
        <v>576</v>
      </c>
    </row>
    <row r="31" spans="2:23" x14ac:dyDescent="0.25">
      <c r="K31">
        <v>25</v>
      </c>
      <c r="N31">
        <f t="shared" si="2"/>
        <v>625</v>
      </c>
    </row>
    <row r="32" spans="2:23" x14ac:dyDescent="0.25">
      <c r="K32">
        <v>26</v>
      </c>
      <c r="N32">
        <f t="shared" si="2"/>
        <v>676</v>
      </c>
    </row>
    <row r="33" spans="11:14" x14ac:dyDescent="0.25">
      <c r="K33">
        <v>27</v>
      </c>
      <c r="N33">
        <f t="shared" si="2"/>
        <v>729</v>
      </c>
    </row>
    <row r="34" spans="11:14" x14ac:dyDescent="0.25">
      <c r="K34">
        <v>28</v>
      </c>
      <c r="N34">
        <f t="shared" si="2"/>
        <v>784</v>
      </c>
    </row>
    <row r="35" spans="11:14" x14ac:dyDescent="0.25">
      <c r="K35">
        <v>29</v>
      </c>
      <c r="N35">
        <f t="shared" si="2"/>
        <v>841</v>
      </c>
    </row>
    <row r="36" spans="11:14" x14ac:dyDescent="0.25">
      <c r="K36">
        <v>30</v>
      </c>
      <c r="N36">
        <f t="shared" si="2"/>
        <v>900</v>
      </c>
    </row>
    <row r="37" spans="11:14" x14ac:dyDescent="0.25">
      <c r="K37">
        <v>31</v>
      </c>
      <c r="N37">
        <f t="shared" si="2"/>
        <v>961</v>
      </c>
    </row>
    <row r="38" spans="11:14" x14ac:dyDescent="0.25">
      <c r="K38">
        <v>32</v>
      </c>
      <c r="N38">
        <f t="shared" si="2"/>
        <v>1024</v>
      </c>
    </row>
    <row r="39" spans="11:14" x14ac:dyDescent="0.25">
      <c r="K39">
        <v>33</v>
      </c>
      <c r="N39">
        <f t="shared" si="2"/>
        <v>1089</v>
      </c>
    </row>
    <row r="40" spans="11:14" x14ac:dyDescent="0.25">
      <c r="K40">
        <v>34</v>
      </c>
      <c r="N40">
        <f t="shared" si="2"/>
        <v>1156</v>
      </c>
    </row>
    <row r="41" spans="11:14" x14ac:dyDescent="0.25">
      <c r="K41">
        <v>35</v>
      </c>
      <c r="N41">
        <f t="shared" si="2"/>
        <v>1225</v>
      </c>
    </row>
    <row r="42" spans="11:14" x14ac:dyDescent="0.25">
      <c r="K42">
        <v>36</v>
      </c>
      <c r="N42">
        <f t="shared" si="2"/>
        <v>1296</v>
      </c>
    </row>
    <row r="43" spans="11:14" x14ac:dyDescent="0.25">
      <c r="K43">
        <v>37</v>
      </c>
      <c r="N43">
        <f t="shared" si="2"/>
        <v>1369</v>
      </c>
    </row>
    <row r="44" spans="11:14" x14ac:dyDescent="0.25">
      <c r="K44">
        <v>38</v>
      </c>
      <c r="N44">
        <f t="shared" si="2"/>
        <v>1444</v>
      </c>
    </row>
    <row r="45" spans="11:14" x14ac:dyDescent="0.25">
      <c r="K45">
        <v>39</v>
      </c>
      <c r="N45">
        <f t="shared" si="2"/>
        <v>1521</v>
      </c>
    </row>
    <row r="46" spans="11:14" x14ac:dyDescent="0.25">
      <c r="K46">
        <v>40</v>
      </c>
      <c r="N46">
        <f t="shared" si="2"/>
        <v>1600</v>
      </c>
    </row>
    <row r="47" spans="11:14" x14ac:dyDescent="0.25">
      <c r="K47">
        <v>41</v>
      </c>
      <c r="N47">
        <f t="shared" si="2"/>
        <v>1681</v>
      </c>
    </row>
    <row r="48" spans="11:14" x14ac:dyDescent="0.25">
      <c r="K48">
        <v>42</v>
      </c>
      <c r="N48">
        <f t="shared" si="2"/>
        <v>1764</v>
      </c>
    </row>
    <row r="49" spans="11:14" x14ac:dyDescent="0.25">
      <c r="K49">
        <v>43</v>
      </c>
      <c r="N49">
        <f t="shared" si="2"/>
        <v>1849</v>
      </c>
    </row>
    <row r="50" spans="11:14" x14ac:dyDescent="0.25">
      <c r="K50">
        <v>44</v>
      </c>
      <c r="N50">
        <f t="shared" si="2"/>
        <v>1936</v>
      </c>
    </row>
    <row r="51" spans="11:14" x14ac:dyDescent="0.25">
      <c r="K51">
        <v>45</v>
      </c>
      <c r="N51">
        <f t="shared" si="2"/>
        <v>2025</v>
      </c>
    </row>
    <row r="52" spans="11:14" x14ac:dyDescent="0.25">
      <c r="K52">
        <v>46</v>
      </c>
      <c r="N52">
        <f t="shared" si="2"/>
        <v>2116</v>
      </c>
    </row>
    <row r="53" spans="11:14" x14ac:dyDescent="0.25">
      <c r="K53">
        <v>47</v>
      </c>
      <c r="N53">
        <f t="shared" si="2"/>
        <v>2209</v>
      </c>
    </row>
    <row r="54" spans="11:14" x14ac:dyDescent="0.25">
      <c r="K54">
        <v>48</v>
      </c>
      <c r="N54">
        <f t="shared" si="2"/>
        <v>2304</v>
      </c>
    </row>
    <row r="55" spans="11:14" x14ac:dyDescent="0.25">
      <c r="K55">
        <v>49</v>
      </c>
      <c r="N55">
        <f t="shared" si="2"/>
        <v>2401</v>
      </c>
    </row>
    <row r="56" spans="11:14" x14ac:dyDescent="0.25">
      <c r="K56">
        <v>50</v>
      </c>
      <c r="N56">
        <f t="shared" si="2"/>
        <v>2500</v>
      </c>
    </row>
    <row r="57" spans="11:14" x14ac:dyDescent="0.25">
      <c r="K57">
        <v>51</v>
      </c>
      <c r="N57">
        <f t="shared" si="2"/>
        <v>2601</v>
      </c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6"/>
  <sheetViews>
    <sheetView workbookViewId="0">
      <selection activeCell="G8" sqref="G8"/>
    </sheetView>
  </sheetViews>
  <sheetFormatPr defaultRowHeight="15" x14ac:dyDescent="0.25"/>
  <cols>
    <col min="3" max="3" width="11.28515625" customWidth="1"/>
    <col min="7" max="7" width="14.5703125" customWidth="1"/>
  </cols>
  <sheetData>
    <row r="2" spans="2:7" x14ac:dyDescent="0.25">
      <c r="B2" t="s">
        <v>640</v>
      </c>
    </row>
    <row r="3" spans="2:7" x14ac:dyDescent="0.25">
      <c r="B3" t="s">
        <v>641</v>
      </c>
      <c r="C3" t="s">
        <v>642</v>
      </c>
      <c r="F3" s="5" t="s">
        <v>3</v>
      </c>
    </row>
    <row r="4" spans="2:7" x14ac:dyDescent="0.25">
      <c r="B4" t="s">
        <v>1</v>
      </c>
      <c r="C4" t="s">
        <v>643</v>
      </c>
      <c r="E4" s="5" t="s">
        <v>5</v>
      </c>
      <c r="F4" s="5" t="s">
        <v>26</v>
      </c>
    </row>
    <row r="6" spans="2:7" x14ac:dyDescent="0.25">
      <c r="E6">
        <v>1</v>
      </c>
      <c r="F6">
        <v>0</v>
      </c>
      <c r="G6" t="s">
        <v>644</v>
      </c>
    </row>
    <row r="7" spans="2:7" x14ac:dyDescent="0.25">
      <c r="E7">
        <v>2</v>
      </c>
      <c r="F7">
        <f t="shared" ref="F7:F106" si="0">F6+4</f>
        <v>4</v>
      </c>
      <c r="G7" t="s">
        <v>645</v>
      </c>
    </row>
    <row r="8" spans="2:7" x14ac:dyDescent="0.25">
      <c r="E8">
        <v>3</v>
      </c>
      <c r="F8">
        <f t="shared" si="0"/>
        <v>8</v>
      </c>
    </row>
    <row r="9" spans="2:7" x14ac:dyDescent="0.25">
      <c r="E9">
        <v>4</v>
      </c>
      <c r="F9">
        <f t="shared" si="0"/>
        <v>12</v>
      </c>
    </row>
    <row r="10" spans="2:7" x14ac:dyDescent="0.25">
      <c r="E10">
        <v>5</v>
      </c>
      <c r="F10">
        <f t="shared" si="0"/>
        <v>16</v>
      </c>
    </row>
    <row r="11" spans="2:7" x14ac:dyDescent="0.25">
      <c r="E11">
        <v>6</v>
      </c>
      <c r="F11">
        <f t="shared" si="0"/>
        <v>20</v>
      </c>
    </row>
    <row r="12" spans="2:7" x14ac:dyDescent="0.25">
      <c r="E12">
        <v>7</v>
      </c>
      <c r="F12">
        <f t="shared" si="0"/>
        <v>24</v>
      </c>
    </row>
    <row r="13" spans="2:7" x14ac:dyDescent="0.25">
      <c r="E13">
        <v>8</v>
      </c>
      <c r="F13">
        <f t="shared" si="0"/>
        <v>28</v>
      </c>
    </row>
    <row r="14" spans="2:7" x14ac:dyDescent="0.25">
      <c r="E14">
        <v>9</v>
      </c>
      <c r="F14">
        <f t="shared" si="0"/>
        <v>32</v>
      </c>
    </row>
    <row r="15" spans="2:7" x14ac:dyDescent="0.25">
      <c r="E15">
        <v>10</v>
      </c>
      <c r="F15">
        <f t="shared" si="0"/>
        <v>36</v>
      </c>
    </row>
    <row r="16" spans="2:7" x14ac:dyDescent="0.25">
      <c r="E16">
        <v>11</v>
      </c>
      <c r="F16">
        <f t="shared" si="0"/>
        <v>40</v>
      </c>
    </row>
    <row r="17" spans="5:6" x14ac:dyDescent="0.25">
      <c r="E17">
        <v>12</v>
      </c>
      <c r="F17">
        <f t="shared" si="0"/>
        <v>44</v>
      </c>
    </row>
    <row r="18" spans="5:6" x14ac:dyDescent="0.25">
      <c r="E18">
        <v>13</v>
      </c>
      <c r="F18">
        <f t="shared" si="0"/>
        <v>48</v>
      </c>
    </row>
    <row r="19" spans="5:6" x14ac:dyDescent="0.25">
      <c r="E19">
        <v>14</v>
      </c>
      <c r="F19">
        <f t="shared" si="0"/>
        <v>52</v>
      </c>
    </row>
    <row r="20" spans="5:6" x14ac:dyDescent="0.25">
      <c r="E20">
        <v>15</v>
      </c>
      <c r="F20">
        <f t="shared" si="0"/>
        <v>56</v>
      </c>
    </row>
    <row r="21" spans="5:6" x14ac:dyDescent="0.25">
      <c r="E21">
        <v>16</v>
      </c>
      <c r="F21">
        <f t="shared" si="0"/>
        <v>60</v>
      </c>
    </row>
    <row r="22" spans="5:6" x14ac:dyDescent="0.25">
      <c r="E22">
        <v>17</v>
      </c>
      <c r="F22">
        <f t="shared" si="0"/>
        <v>64</v>
      </c>
    </row>
    <row r="23" spans="5:6" x14ac:dyDescent="0.25">
      <c r="E23">
        <v>18</v>
      </c>
      <c r="F23">
        <f t="shared" si="0"/>
        <v>68</v>
      </c>
    </row>
    <row r="24" spans="5:6" x14ac:dyDescent="0.25">
      <c r="E24">
        <v>19</v>
      </c>
      <c r="F24">
        <f t="shared" si="0"/>
        <v>72</v>
      </c>
    </row>
    <row r="25" spans="5:6" x14ac:dyDescent="0.25">
      <c r="E25">
        <v>20</v>
      </c>
      <c r="F25">
        <f t="shared" si="0"/>
        <v>76</v>
      </c>
    </row>
    <row r="26" spans="5:6" x14ac:dyDescent="0.25">
      <c r="E26">
        <v>21</v>
      </c>
      <c r="F26">
        <f t="shared" si="0"/>
        <v>80</v>
      </c>
    </row>
    <row r="27" spans="5:6" x14ac:dyDescent="0.25">
      <c r="E27">
        <v>22</v>
      </c>
      <c r="F27">
        <f t="shared" si="0"/>
        <v>84</v>
      </c>
    </row>
    <row r="28" spans="5:6" x14ac:dyDescent="0.25">
      <c r="E28">
        <v>23</v>
      </c>
      <c r="F28">
        <f t="shared" si="0"/>
        <v>88</v>
      </c>
    </row>
    <row r="29" spans="5:6" x14ac:dyDescent="0.25">
      <c r="E29">
        <v>24</v>
      </c>
      <c r="F29">
        <f t="shared" si="0"/>
        <v>92</v>
      </c>
    </row>
    <row r="30" spans="5:6" x14ac:dyDescent="0.25">
      <c r="E30">
        <v>25</v>
      </c>
      <c r="F30">
        <f t="shared" si="0"/>
        <v>96</v>
      </c>
    </row>
    <row r="31" spans="5:6" x14ac:dyDescent="0.25">
      <c r="E31">
        <v>26</v>
      </c>
      <c r="F31">
        <f t="shared" si="0"/>
        <v>100</v>
      </c>
    </row>
    <row r="32" spans="5:6" x14ac:dyDescent="0.25">
      <c r="E32">
        <v>27</v>
      </c>
      <c r="F32">
        <f t="shared" si="0"/>
        <v>104</v>
      </c>
    </row>
    <row r="33" spans="5:6" x14ac:dyDescent="0.25">
      <c r="E33">
        <v>28</v>
      </c>
      <c r="F33">
        <f t="shared" si="0"/>
        <v>108</v>
      </c>
    </row>
    <row r="34" spans="5:6" x14ac:dyDescent="0.25">
      <c r="E34">
        <v>29</v>
      </c>
      <c r="F34">
        <f t="shared" si="0"/>
        <v>112</v>
      </c>
    </row>
    <row r="35" spans="5:6" x14ac:dyDescent="0.25">
      <c r="E35">
        <v>30</v>
      </c>
      <c r="F35">
        <f t="shared" si="0"/>
        <v>116</v>
      </c>
    </row>
    <row r="36" spans="5:6" x14ac:dyDescent="0.25">
      <c r="E36">
        <v>31</v>
      </c>
      <c r="F36">
        <f t="shared" si="0"/>
        <v>120</v>
      </c>
    </row>
    <row r="37" spans="5:6" x14ac:dyDescent="0.25">
      <c r="E37">
        <v>32</v>
      </c>
      <c r="F37">
        <f t="shared" si="0"/>
        <v>124</v>
      </c>
    </row>
    <row r="38" spans="5:6" x14ac:dyDescent="0.25">
      <c r="E38">
        <v>33</v>
      </c>
      <c r="F38">
        <f t="shared" si="0"/>
        <v>128</v>
      </c>
    </row>
    <row r="39" spans="5:6" x14ac:dyDescent="0.25">
      <c r="E39">
        <v>34</v>
      </c>
      <c r="F39">
        <f t="shared" si="0"/>
        <v>132</v>
      </c>
    </row>
    <row r="40" spans="5:6" x14ac:dyDescent="0.25">
      <c r="E40">
        <v>35</v>
      </c>
      <c r="F40">
        <f t="shared" si="0"/>
        <v>136</v>
      </c>
    </row>
    <row r="41" spans="5:6" x14ac:dyDescent="0.25">
      <c r="E41">
        <v>36</v>
      </c>
      <c r="F41">
        <f t="shared" si="0"/>
        <v>140</v>
      </c>
    </row>
    <row r="42" spans="5:6" x14ac:dyDescent="0.25">
      <c r="E42">
        <v>37</v>
      </c>
      <c r="F42">
        <f t="shared" si="0"/>
        <v>144</v>
      </c>
    </row>
    <row r="43" spans="5:6" x14ac:dyDescent="0.25">
      <c r="E43">
        <v>38</v>
      </c>
      <c r="F43">
        <f t="shared" si="0"/>
        <v>148</v>
      </c>
    </row>
    <row r="44" spans="5:6" x14ac:dyDescent="0.25">
      <c r="E44">
        <v>39</v>
      </c>
      <c r="F44">
        <f t="shared" si="0"/>
        <v>152</v>
      </c>
    </row>
    <row r="45" spans="5:6" x14ac:dyDescent="0.25">
      <c r="E45">
        <v>40</v>
      </c>
      <c r="F45">
        <f t="shared" si="0"/>
        <v>156</v>
      </c>
    </row>
    <row r="46" spans="5:6" x14ac:dyDescent="0.25">
      <c r="E46">
        <v>41</v>
      </c>
      <c r="F46">
        <f t="shared" si="0"/>
        <v>160</v>
      </c>
    </row>
    <row r="47" spans="5:6" x14ac:dyDescent="0.25">
      <c r="E47">
        <v>42</v>
      </c>
      <c r="F47">
        <f t="shared" si="0"/>
        <v>164</v>
      </c>
    </row>
    <row r="48" spans="5:6" x14ac:dyDescent="0.25">
      <c r="E48">
        <v>43</v>
      </c>
      <c r="F48">
        <f t="shared" si="0"/>
        <v>168</v>
      </c>
    </row>
    <row r="49" spans="5:7" x14ac:dyDescent="0.25">
      <c r="E49">
        <v>44</v>
      </c>
      <c r="F49">
        <f t="shared" si="0"/>
        <v>172</v>
      </c>
    </row>
    <row r="50" spans="5:7" x14ac:dyDescent="0.25">
      <c r="E50">
        <v>45</v>
      </c>
      <c r="F50">
        <f t="shared" si="0"/>
        <v>176</v>
      </c>
    </row>
    <row r="51" spans="5:7" x14ac:dyDescent="0.25">
      <c r="E51">
        <v>46</v>
      </c>
      <c r="F51">
        <f t="shared" si="0"/>
        <v>180</v>
      </c>
    </row>
    <row r="52" spans="5:7" x14ac:dyDescent="0.25">
      <c r="E52">
        <v>47</v>
      </c>
      <c r="F52">
        <f t="shared" si="0"/>
        <v>184</v>
      </c>
    </row>
    <row r="53" spans="5:7" x14ac:dyDescent="0.25">
      <c r="E53">
        <v>48</v>
      </c>
      <c r="F53">
        <f t="shared" si="0"/>
        <v>188</v>
      </c>
    </row>
    <row r="54" spans="5:7" x14ac:dyDescent="0.25">
      <c r="E54">
        <v>49</v>
      </c>
      <c r="F54">
        <f t="shared" si="0"/>
        <v>192</v>
      </c>
    </row>
    <row r="55" spans="5:7" x14ac:dyDescent="0.25">
      <c r="E55">
        <v>50</v>
      </c>
      <c r="F55">
        <f t="shared" si="0"/>
        <v>196</v>
      </c>
    </row>
    <row r="56" spans="5:7" x14ac:dyDescent="0.25">
      <c r="E56">
        <v>51</v>
      </c>
      <c r="F56">
        <f t="shared" si="0"/>
        <v>200</v>
      </c>
      <c r="G56" t="s">
        <v>646</v>
      </c>
    </row>
    <row r="57" spans="5:7" x14ac:dyDescent="0.25">
      <c r="E57">
        <v>52</v>
      </c>
      <c r="F57">
        <f t="shared" si="0"/>
        <v>204</v>
      </c>
      <c r="G57" t="s">
        <v>647</v>
      </c>
    </row>
    <row r="58" spans="5:7" x14ac:dyDescent="0.25">
      <c r="E58">
        <v>53</v>
      </c>
      <c r="F58">
        <f t="shared" si="0"/>
        <v>208</v>
      </c>
      <c r="G58" t="s">
        <v>648</v>
      </c>
    </row>
    <row r="59" spans="5:7" x14ac:dyDescent="0.25">
      <c r="E59">
        <v>54</v>
      </c>
      <c r="F59">
        <f t="shared" si="0"/>
        <v>212</v>
      </c>
      <c r="G59" t="s">
        <v>649</v>
      </c>
    </row>
    <row r="60" spans="5:7" x14ac:dyDescent="0.25">
      <c r="E60">
        <v>55</v>
      </c>
      <c r="F60">
        <f t="shared" si="0"/>
        <v>216</v>
      </c>
      <c r="G60" t="s">
        <v>650</v>
      </c>
    </row>
    <row r="61" spans="5:7" x14ac:dyDescent="0.25">
      <c r="E61">
        <v>56</v>
      </c>
      <c r="F61">
        <f t="shared" si="0"/>
        <v>220</v>
      </c>
      <c r="G61" t="s">
        <v>651</v>
      </c>
    </row>
    <row r="62" spans="5:7" x14ac:dyDescent="0.25">
      <c r="E62">
        <v>57</v>
      </c>
      <c r="F62">
        <f t="shared" si="0"/>
        <v>224</v>
      </c>
      <c r="G62" t="s">
        <v>652</v>
      </c>
    </row>
    <row r="63" spans="5:7" x14ac:dyDescent="0.25">
      <c r="E63">
        <v>58</v>
      </c>
      <c r="F63">
        <f t="shared" si="0"/>
        <v>228</v>
      </c>
      <c r="G63" t="s">
        <v>653</v>
      </c>
    </row>
    <row r="64" spans="5:7" x14ac:dyDescent="0.25">
      <c r="E64">
        <v>59</v>
      </c>
      <c r="F64">
        <f t="shared" si="0"/>
        <v>232</v>
      </c>
      <c r="G64" t="s">
        <v>654</v>
      </c>
    </row>
    <row r="65" spans="5:7" x14ac:dyDescent="0.25">
      <c r="E65">
        <v>60</v>
      </c>
      <c r="F65">
        <f t="shared" si="0"/>
        <v>236</v>
      </c>
      <c r="G65" t="s">
        <v>655</v>
      </c>
    </row>
    <row r="66" spans="5:7" x14ac:dyDescent="0.25">
      <c r="E66">
        <v>61</v>
      </c>
      <c r="F66">
        <f t="shared" si="0"/>
        <v>240</v>
      </c>
      <c r="G66" t="s">
        <v>656</v>
      </c>
    </row>
    <row r="67" spans="5:7" x14ac:dyDescent="0.25">
      <c r="E67">
        <v>62</v>
      </c>
      <c r="F67">
        <f t="shared" si="0"/>
        <v>244</v>
      </c>
      <c r="G67" t="s">
        <v>657</v>
      </c>
    </row>
    <row r="68" spans="5:7" x14ac:dyDescent="0.25">
      <c r="E68">
        <v>63</v>
      </c>
      <c r="F68">
        <f t="shared" si="0"/>
        <v>248</v>
      </c>
      <c r="G68" t="s">
        <v>658</v>
      </c>
    </row>
    <row r="69" spans="5:7" x14ac:dyDescent="0.25">
      <c r="E69">
        <v>64</v>
      </c>
      <c r="F69">
        <f t="shared" si="0"/>
        <v>252</v>
      </c>
      <c r="G69" t="s">
        <v>659</v>
      </c>
    </row>
    <row r="70" spans="5:7" x14ac:dyDescent="0.25">
      <c r="E70">
        <v>65</v>
      </c>
      <c r="F70">
        <f t="shared" si="0"/>
        <v>256</v>
      </c>
      <c r="G70" t="s">
        <v>660</v>
      </c>
    </row>
    <row r="71" spans="5:7" x14ac:dyDescent="0.25">
      <c r="E71">
        <v>66</v>
      </c>
      <c r="F71">
        <f t="shared" si="0"/>
        <v>260</v>
      </c>
      <c r="G71" t="s">
        <v>661</v>
      </c>
    </row>
    <row r="72" spans="5:7" x14ac:dyDescent="0.25">
      <c r="E72">
        <v>67</v>
      </c>
      <c r="F72">
        <f t="shared" si="0"/>
        <v>264</v>
      </c>
      <c r="G72" t="s">
        <v>662</v>
      </c>
    </row>
    <row r="73" spans="5:7" x14ac:dyDescent="0.25">
      <c r="E73">
        <v>68</v>
      </c>
      <c r="F73">
        <f t="shared" si="0"/>
        <v>268</v>
      </c>
      <c r="G73" t="s">
        <v>663</v>
      </c>
    </row>
    <row r="74" spans="5:7" x14ac:dyDescent="0.25">
      <c r="E74">
        <v>69</v>
      </c>
      <c r="F74">
        <f t="shared" si="0"/>
        <v>272</v>
      </c>
      <c r="G74" t="s">
        <v>664</v>
      </c>
    </row>
    <row r="75" spans="5:7" x14ac:dyDescent="0.25">
      <c r="E75">
        <v>70</v>
      </c>
      <c r="F75">
        <f t="shared" si="0"/>
        <v>276</v>
      </c>
      <c r="G75" t="s">
        <v>665</v>
      </c>
    </row>
    <row r="76" spans="5:7" x14ac:dyDescent="0.25">
      <c r="E76">
        <v>71</v>
      </c>
      <c r="F76">
        <f t="shared" si="0"/>
        <v>280</v>
      </c>
    </row>
    <row r="77" spans="5:7" x14ac:dyDescent="0.25">
      <c r="E77">
        <v>72</v>
      </c>
      <c r="F77">
        <f t="shared" si="0"/>
        <v>284</v>
      </c>
    </row>
    <row r="78" spans="5:7" x14ac:dyDescent="0.25">
      <c r="E78">
        <v>73</v>
      </c>
      <c r="F78">
        <f t="shared" si="0"/>
        <v>288</v>
      </c>
    </row>
    <row r="79" spans="5:7" x14ac:dyDescent="0.25">
      <c r="E79">
        <v>74</v>
      </c>
      <c r="F79">
        <f t="shared" si="0"/>
        <v>292</v>
      </c>
    </row>
    <row r="80" spans="5:7" x14ac:dyDescent="0.25">
      <c r="E80">
        <v>75</v>
      </c>
      <c r="F80">
        <f t="shared" si="0"/>
        <v>296</v>
      </c>
    </row>
    <row r="81" spans="5:6" x14ac:dyDescent="0.25">
      <c r="E81">
        <v>76</v>
      </c>
      <c r="F81">
        <f t="shared" si="0"/>
        <v>300</v>
      </c>
    </row>
    <row r="82" spans="5:6" x14ac:dyDescent="0.25">
      <c r="E82">
        <v>77</v>
      </c>
      <c r="F82">
        <f t="shared" si="0"/>
        <v>304</v>
      </c>
    </row>
    <row r="83" spans="5:6" x14ac:dyDescent="0.25">
      <c r="E83">
        <v>78</v>
      </c>
      <c r="F83">
        <f t="shared" si="0"/>
        <v>308</v>
      </c>
    </row>
    <row r="84" spans="5:6" x14ac:dyDescent="0.25">
      <c r="E84">
        <v>79</v>
      </c>
      <c r="F84">
        <f t="shared" si="0"/>
        <v>312</v>
      </c>
    </row>
    <row r="85" spans="5:6" x14ac:dyDescent="0.25">
      <c r="E85">
        <v>80</v>
      </c>
      <c r="F85">
        <f t="shared" si="0"/>
        <v>316</v>
      </c>
    </row>
    <row r="86" spans="5:6" x14ac:dyDescent="0.25">
      <c r="E86">
        <v>81</v>
      </c>
      <c r="F86">
        <f t="shared" si="0"/>
        <v>320</v>
      </c>
    </row>
    <row r="87" spans="5:6" x14ac:dyDescent="0.25">
      <c r="E87">
        <v>82</v>
      </c>
      <c r="F87">
        <f t="shared" si="0"/>
        <v>324</v>
      </c>
    </row>
    <row r="88" spans="5:6" x14ac:dyDescent="0.25">
      <c r="E88">
        <v>83</v>
      </c>
      <c r="F88">
        <f t="shared" si="0"/>
        <v>328</v>
      </c>
    </row>
    <row r="89" spans="5:6" x14ac:dyDescent="0.25">
      <c r="E89">
        <v>84</v>
      </c>
      <c r="F89">
        <f t="shared" si="0"/>
        <v>332</v>
      </c>
    </row>
    <row r="90" spans="5:6" x14ac:dyDescent="0.25">
      <c r="E90">
        <v>85</v>
      </c>
      <c r="F90">
        <f t="shared" si="0"/>
        <v>336</v>
      </c>
    </row>
    <row r="91" spans="5:6" x14ac:dyDescent="0.25">
      <c r="E91">
        <v>86</v>
      </c>
      <c r="F91">
        <f t="shared" si="0"/>
        <v>340</v>
      </c>
    </row>
    <row r="92" spans="5:6" x14ac:dyDescent="0.25">
      <c r="E92">
        <v>87</v>
      </c>
      <c r="F92">
        <f t="shared" si="0"/>
        <v>344</v>
      </c>
    </row>
    <row r="93" spans="5:6" x14ac:dyDescent="0.25">
      <c r="E93">
        <v>88</v>
      </c>
      <c r="F93">
        <f t="shared" si="0"/>
        <v>348</v>
      </c>
    </row>
    <row r="94" spans="5:6" x14ac:dyDescent="0.25">
      <c r="E94">
        <v>89</v>
      </c>
      <c r="F94">
        <f t="shared" si="0"/>
        <v>352</v>
      </c>
    </row>
    <row r="95" spans="5:6" x14ac:dyDescent="0.25">
      <c r="E95">
        <v>90</v>
      </c>
      <c r="F95">
        <f t="shared" si="0"/>
        <v>356</v>
      </c>
    </row>
    <row r="96" spans="5:6" x14ac:dyDescent="0.25">
      <c r="E96">
        <v>91</v>
      </c>
      <c r="F96">
        <f t="shared" si="0"/>
        <v>360</v>
      </c>
    </row>
    <row r="97" spans="5:6" x14ac:dyDescent="0.25">
      <c r="E97">
        <v>92</v>
      </c>
      <c r="F97">
        <f t="shared" si="0"/>
        <v>364</v>
      </c>
    </row>
    <row r="98" spans="5:6" x14ac:dyDescent="0.25">
      <c r="E98">
        <v>93</v>
      </c>
      <c r="F98">
        <f t="shared" si="0"/>
        <v>368</v>
      </c>
    </row>
    <row r="99" spans="5:6" x14ac:dyDescent="0.25">
      <c r="E99">
        <v>94</v>
      </c>
      <c r="F99">
        <f t="shared" si="0"/>
        <v>372</v>
      </c>
    </row>
    <row r="100" spans="5:6" x14ac:dyDescent="0.25">
      <c r="E100">
        <v>95</v>
      </c>
      <c r="F100">
        <f t="shared" si="0"/>
        <v>376</v>
      </c>
    </row>
    <row r="101" spans="5:6" x14ac:dyDescent="0.25">
      <c r="E101">
        <v>96</v>
      </c>
      <c r="F101">
        <f t="shared" si="0"/>
        <v>380</v>
      </c>
    </row>
    <row r="102" spans="5:6" x14ac:dyDescent="0.25">
      <c r="E102">
        <v>97</v>
      </c>
      <c r="F102">
        <f t="shared" si="0"/>
        <v>384</v>
      </c>
    </row>
    <row r="103" spans="5:6" x14ac:dyDescent="0.25">
      <c r="E103">
        <v>98</v>
      </c>
      <c r="F103">
        <f t="shared" si="0"/>
        <v>388</v>
      </c>
    </row>
    <row r="104" spans="5:6" x14ac:dyDescent="0.25">
      <c r="E104">
        <v>99</v>
      </c>
      <c r="F104">
        <f t="shared" si="0"/>
        <v>392</v>
      </c>
    </row>
    <row r="105" spans="5:6" x14ac:dyDescent="0.25">
      <c r="E105">
        <v>100</v>
      </c>
      <c r="F105">
        <f t="shared" si="0"/>
        <v>396</v>
      </c>
    </row>
    <row r="106" spans="5:6" x14ac:dyDescent="0.25">
      <c r="E106">
        <v>101</v>
      </c>
      <c r="F106">
        <f t="shared" si="0"/>
        <v>400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C15" sqref="C15"/>
    </sheetView>
  </sheetViews>
  <sheetFormatPr defaultRowHeight="15" x14ac:dyDescent="0.25"/>
  <cols>
    <col min="2" max="2" width="3.85546875" customWidth="1"/>
    <col min="3" max="3" width="77.42578125" style="14" customWidth="1"/>
  </cols>
  <sheetData>
    <row r="3" spans="2:3" x14ac:dyDescent="0.25">
      <c r="B3" t="s">
        <v>666</v>
      </c>
    </row>
    <row r="4" spans="2:3" x14ac:dyDescent="0.25">
      <c r="C4" s="14" t="s">
        <v>667</v>
      </c>
    </row>
    <row r="5" spans="2:3" x14ac:dyDescent="0.25">
      <c r="C5" s="14" t="s">
        <v>668</v>
      </c>
    </row>
    <row r="6" spans="2:3" ht="30" x14ac:dyDescent="0.25">
      <c r="C6" s="14" t="s">
        <v>669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zoomScale="70" zoomScaleNormal="70" workbookViewId="0">
      <selection activeCell="D14" sqref="D14"/>
    </sheetView>
  </sheetViews>
  <sheetFormatPr defaultRowHeight="15" x14ac:dyDescent="0.25"/>
  <cols>
    <col min="2" max="2" width="9.5703125" customWidth="1"/>
    <col min="4" max="4" width="16.42578125" customWidth="1"/>
  </cols>
  <sheetData>
    <row r="1" spans="2:8" x14ac:dyDescent="0.25">
      <c r="C1" s="5" t="s">
        <v>3</v>
      </c>
    </row>
    <row r="2" spans="2:8" x14ac:dyDescent="0.25">
      <c r="B2" s="5" t="s">
        <v>5</v>
      </c>
      <c r="C2" s="5" t="s">
        <v>26</v>
      </c>
      <c r="D2" t="s">
        <v>670</v>
      </c>
    </row>
    <row r="4" spans="2:8" x14ac:dyDescent="0.25">
      <c r="B4">
        <v>1</v>
      </c>
      <c r="C4">
        <v>0</v>
      </c>
      <c r="D4" t="s">
        <v>58</v>
      </c>
      <c r="H4" t="s">
        <v>671</v>
      </c>
    </row>
    <row r="5" spans="2:8" x14ac:dyDescent="0.25">
      <c r="B5">
        <v>2</v>
      </c>
      <c r="C5">
        <f t="shared" ref="C5:C30" si="0">C4+4</f>
        <v>4</v>
      </c>
      <c r="D5" t="s">
        <v>672</v>
      </c>
      <c r="H5" t="s">
        <v>673</v>
      </c>
    </row>
    <row r="6" spans="2:8" x14ac:dyDescent="0.25">
      <c r="B6">
        <v>3</v>
      </c>
      <c r="C6">
        <f t="shared" si="0"/>
        <v>8</v>
      </c>
      <c r="D6" t="s">
        <v>674</v>
      </c>
    </row>
    <row r="7" spans="2:8" x14ac:dyDescent="0.25">
      <c r="B7">
        <v>4</v>
      </c>
      <c r="C7">
        <f t="shared" si="0"/>
        <v>12</v>
      </c>
      <c r="D7" t="s">
        <v>675</v>
      </c>
    </row>
    <row r="8" spans="2:8" x14ac:dyDescent="0.25">
      <c r="B8">
        <v>5</v>
      </c>
      <c r="C8">
        <f t="shared" si="0"/>
        <v>16</v>
      </c>
      <c r="D8" t="s">
        <v>676</v>
      </c>
    </row>
    <row r="9" spans="2:8" x14ac:dyDescent="0.25">
      <c r="B9">
        <v>6</v>
      </c>
      <c r="C9">
        <f t="shared" si="0"/>
        <v>20</v>
      </c>
      <c r="D9" t="s">
        <v>677</v>
      </c>
    </row>
    <row r="10" spans="2:8" x14ac:dyDescent="0.25">
      <c r="B10">
        <v>7</v>
      </c>
      <c r="C10">
        <f t="shared" si="0"/>
        <v>24</v>
      </c>
      <c r="D10" t="s">
        <v>671</v>
      </c>
    </row>
    <row r="11" spans="2:8" x14ac:dyDescent="0.25">
      <c r="B11">
        <v>8</v>
      </c>
      <c r="C11">
        <f t="shared" si="0"/>
        <v>28</v>
      </c>
      <c r="D11" t="s">
        <v>678</v>
      </c>
    </row>
    <row r="12" spans="2:8" x14ac:dyDescent="0.25">
      <c r="B12">
        <v>9</v>
      </c>
      <c r="C12">
        <f t="shared" si="0"/>
        <v>32</v>
      </c>
      <c r="D12" t="s">
        <v>305</v>
      </c>
    </row>
    <row r="13" spans="2:8" x14ac:dyDescent="0.25">
      <c r="B13" s="8">
        <v>10</v>
      </c>
      <c r="C13" s="8">
        <f t="shared" si="0"/>
        <v>36</v>
      </c>
      <c r="D13" t="s">
        <v>305</v>
      </c>
    </row>
    <row r="14" spans="2:8" x14ac:dyDescent="0.25">
      <c r="B14">
        <v>11</v>
      </c>
      <c r="C14">
        <f t="shared" si="0"/>
        <v>40</v>
      </c>
      <c r="D14" t="s">
        <v>679</v>
      </c>
    </row>
    <row r="15" spans="2:8" x14ac:dyDescent="0.25">
      <c r="B15">
        <v>12</v>
      </c>
      <c r="C15">
        <f t="shared" si="0"/>
        <v>44</v>
      </c>
      <c r="D15" t="s">
        <v>679</v>
      </c>
    </row>
    <row r="16" spans="2:8" x14ac:dyDescent="0.25">
      <c r="B16">
        <v>13</v>
      </c>
      <c r="C16">
        <f t="shared" si="0"/>
        <v>48</v>
      </c>
      <c r="D16" t="s">
        <v>679</v>
      </c>
    </row>
    <row r="17" spans="2:4" x14ac:dyDescent="0.25">
      <c r="B17">
        <v>14</v>
      </c>
      <c r="C17">
        <f t="shared" si="0"/>
        <v>52</v>
      </c>
      <c r="D17" t="s">
        <v>679</v>
      </c>
    </row>
    <row r="18" spans="2:4" x14ac:dyDescent="0.25">
      <c r="B18">
        <v>15</v>
      </c>
      <c r="C18">
        <f t="shared" si="0"/>
        <v>56</v>
      </c>
      <c r="D18" t="s">
        <v>679</v>
      </c>
    </row>
    <row r="19" spans="2:4" x14ac:dyDescent="0.25">
      <c r="B19">
        <v>16</v>
      </c>
      <c r="C19">
        <f t="shared" si="0"/>
        <v>60</v>
      </c>
      <c r="D19" t="s">
        <v>679</v>
      </c>
    </row>
    <row r="20" spans="2:4" x14ac:dyDescent="0.25">
      <c r="B20">
        <v>17</v>
      </c>
      <c r="C20">
        <f t="shared" si="0"/>
        <v>64</v>
      </c>
      <c r="D20" t="s">
        <v>679</v>
      </c>
    </row>
    <row r="21" spans="2:4" x14ac:dyDescent="0.25">
      <c r="B21">
        <v>18</v>
      </c>
      <c r="C21">
        <f t="shared" si="0"/>
        <v>68</v>
      </c>
      <c r="D21" t="s">
        <v>679</v>
      </c>
    </row>
    <row r="22" spans="2:4" x14ac:dyDescent="0.25">
      <c r="B22">
        <v>19</v>
      </c>
      <c r="C22">
        <f t="shared" si="0"/>
        <v>72</v>
      </c>
      <c r="D22" t="s">
        <v>679</v>
      </c>
    </row>
    <row r="23" spans="2:4" x14ac:dyDescent="0.25">
      <c r="B23">
        <v>20</v>
      </c>
      <c r="C23">
        <f t="shared" si="0"/>
        <v>76</v>
      </c>
      <c r="D23" t="s">
        <v>679</v>
      </c>
    </row>
    <row r="24" spans="2:4" x14ac:dyDescent="0.25">
      <c r="B24">
        <v>21</v>
      </c>
      <c r="C24">
        <f t="shared" si="0"/>
        <v>80</v>
      </c>
      <c r="D24" t="s">
        <v>680</v>
      </c>
    </row>
    <row r="25" spans="2:4" x14ac:dyDescent="0.25">
      <c r="B25">
        <v>22</v>
      </c>
      <c r="C25">
        <f t="shared" si="0"/>
        <v>84</v>
      </c>
      <c r="D25" t="s">
        <v>680</v>
      </c>
    </row>
    <row r="26" spans="2:4" x14ac:dyDescent="0.25">
      <c r="B26">
        <v>23</v>
      </c>
      <c r="C26">
        <f t="shared" si="0"/>
        <v>88</v>
      </c>
      <c r="D26" t="s">
        <v>680</v>
      </c>
    </row>
    <row r="27" spans="2:4" x14ac:dyDescent="0.25">
      <c r="B27">
        <v>24</v>
      </c>
      <c r="C27">
        <f t="shared" si="0"/>
        <v>92</v>
      </c>
      <c r="D27" t="s">
        <v>305</v>
      </c>
    </row>
    <row r="28" spans="2:4" x14ac:dyDescent="0.25">
      <c r="B28">
        <v>25</v>
      </c>
      <c r="C28">
        <f t="shared" si="0"/>
        <v>96</v>
      </c>
      <c r="D28" t="s">
        <v>305</v>
      </c>
    </row>
    <row r="29" spans="2:4" x14ac:dyDescent="0.25">
      <c r="B29" s="9">
        <v>26</v>
      </c>
      <c r="C29" s="2">
        <f t="shared" si="0"/>
        <v>100</v>
      </c>
    </row>
    <row r="30" spans="2:4" x14ac:dyDescent="0.25">
      <c r="B30" s="9">
        <v>27</v>
      </c>
      <c r="C30" s="2">
        <f t="shared" si="0"/>
        <v>104</v>
      </c>
    </row>
    <row r="31" spans="2:4" x14ac:dyDescent="0.25">
      <c r="B31" s="9">
        <v>28</v>
      </c>
      <c r="C31" s="2">
        <v>108</v>
      </c>
    </row>
    <row r="32" spans="2:4" x14ac:dyDescent="0.25">
      <c r="B32">
        <v>29</v>
      </c>
      <c r="C32">
        <v>112</v>
      </c>
    </row>
    <row r="33" spans="2:3" x14ac:dyDescent="0.25">
      <c r="B33">
        <v>30</v>
      </c>
      <c r="C33">
        <v>116</v>
      </c>
    </row>
    <row r="34" spans="2:3" x14ac:dyDescent="0.25">
      <c r="B34">
        <v>31</v>
      </c>
      <c r="C34">
        <v>120</v>
      </c>
    </row>
    <row r="35" spans="2:3" x14ac:dyDescent="0.25">
      <c r="B35">
        <v>32</v>
      </c>
      <c r="C35">
        <v>124</v>
      </c>
    </row>
    <row r="36" spans="2:3" x14ac:dyDescent="0.25">
      <c r="B36">
        <v>33</v>
      </c>
      <c r="C36">
        <v>128</v>
      </c>
    </row>
    <row r="37" spans="2:3" x14ac:dyDescent="0.25">
      <c r="B37">
        <v>34</v>
      </c>
      <c r="C37">
        <v>132</v>
      </c>
    </row>
    <row r="38" spans="2:3" x14ac:dyDescent="0.25">
      <c r="B38">
        <v>35</v>
      </c>
      <c r="C38">
        <v>136</v>
      </c>
    </row>
    <row r="39" spans="2:3" x14ac:dyDescent="0.25">
      <c r="B39">
        <v>36</v>
      </c>
      <c r="C39">
        <v>140</v>
      </c>
    </row>
    <row r="40" spans="2:3" x14ac:dyDescent="0.25">
      <c r="B40">
        <v>37</v>
      </c>
      <c r="C40">
        <v>144</v>
      </c>
    </row>
    <row r="41" spans="2:3" x14ac:dyDescent="0.25">
      <c r="B41">
        <v>38</v>
      </c>
      <c r="C41">
        <v>148</v>
      </c>
    </row>
    <row r="42" spans="2:3" x14ac:dyDescent="0.25">
      <c r="B42">
        <v>39</v>
      </c>
      <c r="C42">
        <v>152</v>
      </c>
    </row>
    <row r="43" spans="2:3" x14ac:dyDescent="0.25">
      <c r="B43">
        <v>40</v>
      </c>
      <c r="C43">
        <v>156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K1" sqref="K1"/>
    </sheetView>
  </sheetViews>
  <sheetFormatPr defaultRowHeight="15" x14ac:dyDescent="0.25"/>
  <cols>
    <col min="1" max="1" width="18.28515625" customWidth="1"/>
    <col min="2" max="2" width="39.140625" customWidth="1"/>
    <col min="3" max="3" width="12.42578125" customWidth="1"/>
    <col min="4" max="4" width="6.42578125" customWidth="1"/>
    <col min="5" max="5" width="9.7109375" customWidth="1"/>
    <col min="6" max="6" width="7.5703125" customWidth="1"/>
    <col min="7" max="7" width="6" customWidth="1"/>
    <col min="8" max="8" width="13.28515625" customWidth="1"/>
    <col min="9" max="9" width="13.7109375" customWidth="1"/>
    <col min="10" max="10" width="6.85546875" customWidth="1"/>
    <col min="11" max="11" width="2" customWidth="1"/>
    <col min="12" max="22" width="3" customWidth="1"/>
  </cols>
  <sheetData>
    <row r="1" spans="1:22" x14ac:dyDescent="0.25">
      <c r="C1" t="s">
        <v>681</v>
      </c>
      <c r="D1" t="s">
        <v>586</v>
      </c>
      <c r="E1" t="s">
        <v>90</v>
      </c>
      <c r="F1" t="s">
        <v>682</v>
      </c>
      <c r="G1" t="s">
        <v>683</v>
      </c>
      <c r="H1" t="s">
        <v>684</v>
      </c>
      <c r="I1" t="s">
        <v>685</v>
      </c>
      <c r="J1" t="s">
        <v>686</v>
      </c>
    </row>
    <row r="2" spans="1:22" x14ac:dyDescent="0.25">
      <c r="B2" t="s">
        <v>687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</row>
    <row r="3" spans="1:22" x14ac:dyDescent="0.25">
      <c r="A3" t="s">
        <v>688</v>
      </c>
      <c r="B3" t="s">
        <v>689</v>
      </c>
    </row>
    <row r="4" spans="1:22" x14ac:dyDescent="0.25">
      <c r="A4" t="s">
        <v>690</v>
      </c>
      <c r="B4" t="s">
        <v>691</v>
      </c>
      <c r="C4">
        <v>25</v>
      </c>
      <c r="D4">
        <v>-10</v>
      </c>
    </row>
    <row r="5" spans="1:22" x14ac:dyDescent="0.25">
      <c r="A5" t="s">
        <v>692</v>
      </c>
      <c r="B5" t="s">
        <v>693</v>
      </c>
      <c r="I5">
        <v>-20</v>
      </c>
    </row>
    <row r="6" spans="1:22" x14ac:dyDescent="0.25">
      <c r="A6" t="s">
        <v>694</v>
      </c>
      <c r="B6" t="s">
        <v>695</v>
      </c>
      <c r="D6">
        <v>-25</v>
      </c>
      <c r="I6">
        <v>-50</v>
      </c>
    </row>
    <row r="7" spans="1:22" x14ac:dyDescent="0.25">
      <c r="A7" t="s">
        <v>696</v>
      </c>
      <c r="B7" t="s">
        <v>697</v>
      </c>
      <c r="D7">
        <v>50</v>
      </c>
      <c r="I7">
        <v>50</v>
      </c>
    </row>
    <row r="8" spans="1:22" x14ac:dyDescent="0.25">
      <c r="A8" t="s">
        <v>698</v>
      </c>
      <c r="D8">
        <v>-15</v>
      </c>
      <c r="I8">
        <v>-15</v>
      </c>
    </row>
    <row r="9" spans="1:22" x14ac:dyDescent="0.25">
      <c r="A9" t="s">
        <v>699</v>
      </c>
      <c r="D9">
        <v>10</v>
      </c>
      <c r="E9">
        <v>25</v>
      </c>
      <c r="I9">
        <v>15</v>
      </c>
    </row>
    <row r="10" spans="1:22" x14ac:dyDescent="0.25">
      <c r="A10" t="s">
        <v>700</v>
      </c>
      <c r="B10" t="s">
        <v>701</v>
      </c>
      <c r="D10">
        <v>-2</v>
      </c>
      <c r="I10">
        <v>-3</v>
      </c>
    </row>
    <row r="11" spans="1:22" x14ac:dyDescent="0.25">
      <c r="A11" t="s">
        <v>702</v>
      </c>
      <c r="C11">
        <v>5</v>
      </c>
      <c r="I11">
        <v>5</v>
      </c>
      <c r="J11">
        <v>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params.ini</vt:lpstr>
      <vt:lpstr>objDat.dat</vt:lpstr>
      <vt:lpstr>SlotTypes</vt:lpstr>
      <vt:lpstr>City Pricding</vt:lpstr>
      <vt:lpstr>Labor</vt:lpstr>
      <vt:lpstr>PlayerDat</vt:lpstr>
      <vt:lpstr>Politics</vt:lpstr>
      <vt:lpstr>Messages</vt:lpstr>
      <vt:lpstr>Edicts</vt:lpstr>
      <vt:lpstr>Schools</vt:lpstr>
      <vt:lpstr>States</vt:lpstr>
      <vt:lpstr>Taxes</vt:lpstr>
      <vt:lpstr>bitCalcs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2017-03-17T21:25:01Z</dcterms:created>
  <dcterms:modified xsi:type="dcterms:W3CDTF">2017-03-17T21:25:02Z</dcterms:modified>
</cp:coreProperties>
</file>