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ucas\Documents\GIT\supplemental_material\"/>
    </mc:Choice>
  </mc:AlternateContent>
  <bookViews>
    <workbookView xWindow="0" yWindow="0" windowWidth="19368" windowHeight="8370"/>
  </bookViews>
  <sheets>
    <sheet name="Classifikation" sheetId="1" r:id="rId1"/>
    <sheet name="Counting" sheetId="2" r:id="rId2"/>
  </sheets>
  <definedNames>
    <definedName name="_xlnm._FilterDatabase" localSheetId="0" hidden="1">Classifikation!$A$1:$T$587</definedName>
    <definedName name="csv_dataqualit_set" localSheetId="0">Classifikation!$N$1:$R$566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2" l="1"/>
  <c r="B5" i="2" s="1"/>
  <c r="B3" i="2"/>
  <c r="B4" i="2"/>
  <c r="B24" i="2"/>
  <c r="B23" i="2"/>
  <c r="B22" i="2"/>
  <c r="B34" i="2"/>
  <c r="B35" i="2"/>
  <c r="B36" i="2"/>
  <c r="E7" i="2"/>
  <c r="E6" i="2"/>
  <c r="E5" i="2"/>
  <c r="E1" i="2"/>
  <c r="E3" i="2"/>
  <c r="E2" i="2"/>
  <c r="B18" i="2" l="1"/>
  <c r="B19" i="2"/>
  <c r="B20" i="2"/>
  <c r="B16" i="2"/>
  <c r="B15" i="2"/>
  <c r="B12" i="2"/>
  <c r="B11" i="2"/>
  <c r="B10" i="2"/>
  <c r="B13" i="2"/>
  <c r="E42" i="2" l="1"/>
  <c r="B42" i="2"/>
  <c r="F42" i="2" s="1"/>
  <c r="E41" i="2"/>
  <c r="B41" i="2"/>
  <c r="F41" i="2" s="1"/>
  <c r="E4" i="2"/>
  <c r="B17" i="2"/>
  <c r="B37" i="2" l="1"/>
  <c r="E8" i="2"/>
  <c r="B21" i="2"/>
  <c r="B14" i="2"/>
  <c r="B25" i="2"/>
  <c r="T87" i="1"/>
</calcChain>
</file>

<file path=xl/connections.xml><?xml version="1.0" encoding="utf-8"?>
<connections xmlns="http://schemas.openxmlformats.org/spreadsheetml/2006/main">
  <connection id="1" name="csv-dataqualit-set" type="6" refreshedVersion="6" background="1" saveData="1">
    <textPr codePage="65001" sourceFile="C:\Users\lucas\Documents\AKTIN\Publikation\csv-dataqualit-set.csv" decimal="," thousands="." tab="0" comma="1">
      <textFields count="11">
        <textField/>
        <textField/>
        <textField/>
        <textField/>
        <textField/>
        <textField/>
        <textField/>
        <textField/>
        <textField/>
        <textField/>
        <textField/>
      </textFields>
    </textPr>
  </connection>
</connections>
</file>

<file path=xl/sharedStrings.xml><?xml version="1.0" encoding="utf-8"?>
<sst xmlns="http://schemas.openxmlformats.org/spreadsheetml/2006/main" count="3851" uniqueCount="2490">
  <si>
    <t>PMID</t>
  </si>
  <si>
    <t>Title</t>
  </si>
  <si>
    <t>Authors</t>
  </si>
  <si>
    <t>Citation</t>
  </si>
  <si>
    <t>DOI</t>
  </si>
  <si>
    <t>Social and Behavioral Variables in the Electronic Health Record: A Path Forward to Increase Data Quality and Utility</t>
  </si>
  <si>
    <t>Lasser EC, Kim JM, Hatef E, Kharrazi H, Marsteller JA, DeCamp LR.</t>
  </si>
  <si>
    <t>Acad Med. 2021 Mar 16. doi: 10.1097/ACM.0000000000004071. Online ahead of print.</t>
  </si>
  <si>
    <t>10.1097/ACM.0000000000004071</t>
  </si>
  <si>
    <t>Biomarkers for Progression in Diabetic Retinopathy: Expanding Personalized Medicine through Integration of AI with Electronic Health Records</t>
  </si>
  <si>
    <t>Jacoba CMP, Celi LA, Silva PS.</t>
  </si>
  <si>
    <t>Semin Ophthalmol. 2021 Mar 18:1-8. doi: 10.1080/08820538.2021.1893351. Online ahead of print.</t>
  </si>
  <si>
    <t>10.1080/08820538.2021.1893351</t>
  </si>
  <si>
    <t>Maternal and neonatal data collection systems in low- and middle-income countries for maternal vaccines active safety surveillance systems: A scoping review</t>
  </si>
  <si>
    <t>Berrueta M, Ciapponi A, Bardach A, Cairoli FR, Castellano FJ, Xiong X, Stergachis A, Zaraa S, Meulen AS, Buekens P; Scoping Review Collaboration Group.</t>
  </si>
  <si>
    <t>BMC Pregnancy Childbirth. 2021 Mar 17;21(1):217. doi: 10.1186/s12884-021-03686-9.</t>
  </si>
  <si>
    <t>10.1186/s12884-021-03686-9</t>
  </si>
  <si>
    <t>Combining multiple decedent data sources for a population-based picture of end-of-life health care utilization</t>
  </si>
  <si>
    <t>Ma J, Beliveau J, Snider W, Jordan W, Casarett D.</t>
  </si>
  <si>
    <t>J Pain Symptom Manage. 2021 Mar 12:S0885-3924(21)00230-X. doi: 10.1016/j.jpainsymman.2021.03.005. Online ahead of print.</t>
  </si>
  <si>
    <t>10.1016/j.jpainsymman.2021.03.005</t>
  </si>
  <si>
    <t>Assessment of Extractability and Accuracy of Electronic Health Record Data for Joint Implant Registries</t>
  </si>
  <si>
    <t>Giori NJ, Radin J, Callahan A, Fries JA, Halilaj E, Ré C, Delp SL, Shah NH, Harris AHS.</t>
  </si>
  <si>
    <t>JAMA Netw Open. 2021 Mar 1;4(3):e211728. doi: 10.1001/jamanetworkopen.2021.1728.</t>
  </si>
  <si>
    <t>10.1001/jamanetworkopen.2021.1728</t>
  </si>
  <si>
    <t>Clinical data sharing improves quality measurement and patient safety</t>
  </si>
  <si>
    <t>D'Amore JD, McCrary LK, Denson J, Li C, Vitale CJ, Tokachichu P, Sittig DF, McCoy AB, Wright A.</t>
  </si>
  <si>
    <t>J Am Med Inform Assoc. 2021 Mar 13:ocab039. doi: 10.1093/jamia/ocab039. Online ahead of print.</t>
  </si>
  <si>
    <t>10.1093/jamia/ocab039</t>
  </si>
  <si>
    <t>Can decision support combat incompleteness and bias in routine primary care data?</t>
  </si>
  <si>
    <t>Kostopoulou O, Tracey C, Delaney BC.</t>
  </si>
  <si>
    <t>J Am Med Inform Assoc. 2021 Mar 11:ocab025. doi: 10.1093/jamia/ocab025. Online ahead of print.</t>
  </si>
  <si>
    <t>10.1093/jamia/ocab025</t>
  </si>
  <si>
    <t>Extracting Medical Information from Paper COVID-19 Assessment Forms</t>
  </si>
  <si>
    <t>White-Dzuro CG, Schultz JD, Ye C, Coco JR, Myers JM, Shackelford C, Rosenbloom ST, Fabbri D.</t>
  </si>
  <si>
    <t>Appl Clin Inform. 2021 Jan;12(1):170-178. doi: 10.1055/s-0041-1723024. Epub 2021 Mar 10.</t>
  </si>
  <si>
    <t>10.1055/s-0041-1723024</t>
  </si>
  <si>
    <t>Using electronic patient records to assess the effect of a complex antenatal intervention in a cluster randomised controlled trial-data management experience from the DESiGN Trial team</t>
  </si>
  <si>
    <t>Relph S, Elstad M, Coker B, Vieira MC, Moitt N, Gutierrez WM, Khalil A, Sandall J, Copas A, Lawlor DA, Pasupathy D; DESIGN Trial team.</t>
  </si>
  <si>
    <t>Trials. 2021 Mar 8;22(1):195. doi: 10.1186/s13063-021-05141-8.</t>
  </si>
  <si>
    <t>10.1186/s13063-021-05141-8</t>
  </si>
  <si>
    <t>Improving the accuracy of ICD-10 coding of morbidity/mortality data through the introduction of an electronic diagnostic terminology tool at the general hospitals in Lagos, Nigeria</t>
  </si>
  <si>
    <t>Olagundoye O, van Boven K, Daramola O, Njoku K, Omosun A.</t>
  </si>
  <si>
    <t>BMJ Open Qual. 2021 Mar;10(1):e000938. doi: 10.1136/bmjoq-2020-000938.</t>
  </si>
  <si>
    <t>10.1136/bmjoq-2020-000938</t>
  </si>
  <si>
    <t>Treatment effects in randomised trials using routinely collected data for outcome assessment versus traditional trials: meta-research study</t>
  </si>
  <si>
    <t>Mc Cord KA, Ewald H, Agarwal A, Glinz D, Aghlmandi S, Ioannidis JPA, Hemkens LG.</t>
  </si>
  <si>
    <t>BMJ. 2021 Mar 3;372:n450. doi: 10.1136/bmj.n450.</t>
  </si>
  <si>
    <t>10.1136/bmj.n450</t>
  </si>
  <si>
    <t>A Clinical Communication Tool (Loop) for Team-Based Care in Pediatric and Adult Care Settings: Hybrid Mixed Methods Implementation Study</t>
  </si>
  <si>
    <t>Husain A, Cohen E, Dubrowski R, Jamieson T, Kurahashi AM, Lokuge B, Rapoport A, Saunders S, Stasiulis E, Stinson J, Subramaniam S, Wegier P, Barwick M.</t>
  </si>
  <si>
    <t>J Med Internet Res. 2021 Mar 3;23(3):e25505. doi: 10.2196/25505.</t>
  </si>
  <si>
    <t>10.2196/25505</t>
  </si>
  <si>
    <t>Longitudinal Cohort Study of Gender Affirmation and HIV-Related Health in Transgender and Gender Diverse Adults: The LEGACY Project Protocol</t>
  </si>
  <si>
    <t>Reisner SL, Deutsch MB, Mayer KH, Potter J, Gonzalez A, Keuroghlian AS, Hughto JM, Campbell J, Asquith A, Pardee DJ, Pletta DR, Radix A.</t>
  </si>
  <si>
    <t>JMIR Res Protoc. 2021 Mar 1;10(3):e24198. doi: 10.2196/24198.</t>
  </si>
  <si>
    <t>10.2196/24198</t>
  </si>
  <si>
    <t>Identifying children with Cystic Fibrosis in population-scale routinely collected data in Wales: A Retrospective Review</t>
  </si>
  <si>
    <t>Griffiths R, Schlüter DK, Akbari A, Cosgriff R, Tucker D, Taylor-Robinson D.</t>
  </si>
  <si>
    <t>Int J Popul Data Sci. 2020 Aug 11;5(1):1346. doi: 10.23889/ijpds.v5i1.1346.</t>
  </si>
  <si>
    <t>10.23889/ijpds.v5i1.1346</t>
  </si>
  <si>
    <t>Assessing Missing Data Assumptions in EHR-Based Studies: A Complex and Underappreciated Task</t>
  </si>
  <si>
    <t>Haneuse S, Arterburn D, Daniels MJ.</t>
  </si>
  <si>
    <t>JAMA Netw Open. 2021 Feb 1;4(2):e210184. doi: 10.1001/jamanetworkopen.2021.0184.</t>
  </si>
  <si>
    <t>10.1001/jamanetworkopen.2021.0184</t>
  </si>
  <si>
    <t>Data quality in primary care, Scotland</t>
  </si>
  <si>
    <t>Weatherburn CJ.</t>
  </si>
  <si>
    <t>Scott Med J. 2021 Feb 21:36933021995965. doi: 10.1177/0036933021995965. Online ahead of print.</t>
  </si>
  <si>
    <t>10.1177/0036933021995965</t>
  </si>
  <si>
    <t>Mind the clinical-analytic gap: Electronic health records and COVID-19 pandemic response</t>
  </si>
  <si>
    <t>Sudat SEK, Robinson SC, Mudiganti S, Mani A, Pressman AR.</t>
  </si>
  <si>
    <t>J Biomed Inform. 2021 Feb 19;116:103715. doi: 10.1016/j.jbi.2021.103715. Online ahead of print.</t>
  </si>
  <si>
    <t>10.1016/j.jbi.2021.103715</t>
  </si>
  <si>
    <t>Influenza and Respiratory Virus Surveillance, Vaccine Uptake, and Effectiveness at a Time of Cocirculating COVID-19: Protocol for the English Primary Care Sentinel System for 2020-2021</t>
  </si>
  <si>
    <t>de Lusignan S, Lopez Bernal J, Byford R, Amirthalingam G, Ferreira F, Akinyemi O, Andrews N, Campbell H, Dabrera G, Deeks A, Elliot AJ, Krajenbrink E, Liyanage H, McGagh D, Okusi C, Parimalanathan V, Ramsay M, Smith G, Tripathy M, Williams J, Victor W, Zambon M, Howsam G, Nicholson BD, Tzortziou Brown V, Butler CC, Joy M, Hobbs FDR.</t>
  </si>
  <si>
    <t>JMIR Public Health Surveill. 2021 Feb 19;7(2):e24341. doi: 10.2196/24341.</t>
  </si>
  <si>
    <t>10.2196/24341</t>
  </si>
  <si>
    <t>What Every Reader Should Know About Studies Using Electronic Health Record Data but May Be Afraid to Ask</t>
  </si>
  <si>
    <t>Kohane IS, Aronow BJ, Avillach P, Beaulieu-Jones BK, Bellazzi R, Bradford RL, Brat GA, Cannataro M, Cimino JJ, García-Barrio N, Gehlenborg N, Ghassemi M, Gutiérrez-Sacristán A, Hanauer DA, Holmes JH, Hong C, Klann JG, Loh NHW, Luo Y, Mandl KD, Daniar M, Moore JH, Murphy SN, Neuraz A, Ngiam KY, Omenn GS, Palmer N, Patel LP, Pedrera-Jiménez M, Sliz P, South AM, Tan ALM, Taylor DM, Taylor BW, Torti C, Vallejos AK, Wagholikar KB; Consortium For Clinical Characterization Of COVID-19 By EHR (4CE), Weber GM, Cai T.</t>
  </si>
  <si>
    <t>J Med Internet Res. 2021 Mar 2;23(3):e22219. doi: 10.2196/22219.</t>
  </si>
  <si>
    <t>10.2196/22219</t>
  </si>
  <si>
    <t>Prognostic Effect of Incidental Pulmonary Embolism on Long-Term Mortality in Cancer Patients</t>
  </si>
  <si>
    <t>Nishikawa T, Fujita T, Morishima T, Okawa S, Hino T, Yasui T, Shioyama W, Oka T, Miyashiro I, Fujita M.</t>
  </si>
  <si>
    <t>Circ J. 2021 Feb 17. doi: 10.1253/circj.CJ-20-1160. Online ahead of print.</t>
  </si>
  <si>
    <t>10.1253/circj.CJ-20-1160</t>
  </si>
  <si>
    <t>A Novel Patient Values Tab for the Electronic Health Record: A User-Centered Design Approach</t>
  </si>
  <si>
    <t>Desai AV, Michael CL, Kuperman GJ, Jordan G, Mittelstaedt H, Epstein AS, Connor M, B Villar RP, Bernal C, Kramer D, Davis ME, Chen Y, Malisse C, Markose G, Nelson JE.</t>
  </si>
  <si>
    <t>J Med Internet Res. 2021 Feb 17;23(2):e21615. doi: 10.2196/21615.</t>
  </si>
  <si>
    <t>10.2196/21615</t>
  </si>
  <si>
    <t>New life for old cellular pathology: a transformational approach to the upcycling of historic e-pathology records for contemporary clinical uses</t>
  </si>
  <si>
    <t>Rew DA, Hales AA, Cable D, Burrill K, Bateman AC.</t>
  </si>
  <si>
    <t>J Clin Pathol. 2021 Feb 16:jclinpath-2021-207385. doi: 10.1136/jclinpath-2021-207385. Online ahead of print.</t>
  </si>
  <si>
    <t>10.1136/jclinpath-2021-207385</t>
  </si>
  <si>
    <t>Relationship between adverse drug reactions and unlicensed/off-label drug use in hospitalized children (EREMI): A study protocol</t>
  </si>
  <si>
    <t>Nguyen KA, Mimouni Y, Jaberi E, Paret N, Boussaha I, Vial T, Jacqz-Aigrain E, Alberti C, Guittard L, Remontet L, Roche L, Bossard N, Kassai B.</t>
  </si>
  <si>
    <t>Therapie. 2021 Feb 4:S0040-5957(21)00067-6. doi: 10.1016/j.therap.2021.01.057. Online ahead of print.</t>
  </si>
  <si>
    <t>10.1016/j.therap.2021.01.057</t>
  </si>
  <si>
    <t>Leveraging the Existing Anesthesia Information Management System to Improve Anesthesia Quality Assurance Outcome Reporting</t>
  </si>
  <si>
    <t>Kristobak BM, Jabaut JM, Dickson CF, Cronin WA.</t>
  </si>
  <si>
    <t>Mil Med. 2021 Feb 16:usab051. doi: 10.1093/milmed/usab051. Online ahead of print.</t>
  </si>
  <si>
    <t>10.1093/milmed/usab051</t>
  </si>
  <si>
    <t>Fidelity of Electronic Documentation for Reactions Prompting Premedication to Iodinated Contrast Media</t>
  </si>
  <si>
    <t>Ananthakrishnan L, Parrott DT, Mielke N, Xi Y, Davenport MS.</t>
  </si>
  <si>
    <t>J Am Coll Radiol. 2021 Feb 8:S1546-1440(21)00023-5. doi: 10.1016/j.jacr.2021.01.005. Online ahead of print.</t>
  </si>
  <si>
    <t>10.1016/j.jacr.2021.01.005</t>
  </si>
  <si>
    <t>Put PEP in your step with a Podiatric Enhanced Recovery After Surgery Protocol in the outpatient adult population: a best practice implementation project</t>
  </si>
  <si>
    <t>Noble KA.</t>
  </si>
  <si>
    <t>JBI Evid Implement. 2021 Mar;19(1):39-55. doi: 10.1097/XEB.0000000000000250.</t>
  </si>
  <si>
    <t>10.1097/XEB.0000000000000250</t>
  </si>
  <si>
    <t>Validating the Matching of Patients in the Linkage of a Large Hospital System's EHR with State and National Death Databases</t>
  </si>
  <si>
    <t>Conway RBN, Armistead MG, Denney MJ, Smith GS.</t>
  </si>
  <si>
    <t>Appl Clin Inform. 2021 Jan;12(1):82-89. doi: 10.1055/s-0040-1722220. Epub 2021 Feb 10.</t>
  </si>
  <si>
    <t>10.1055/s-0040-1722220</t>
  </si>
  <si>
    <t>A data quality assessment to inform hypertension surveillance using primary care electronic medical record data from Alberta, Canada</t>
  </si>
  <si>
    <t>Garies S, McBrien K, Quan H, Manca D, Drummond N, Williamson T.</t>
  </si>
  <si>
    <t>BMC Public Health. 2021 Feb 2;21(1):264. doi: 10.1186/s12889-021-10295-w.</t>
  </si>
  <si>
    <t>10.1186/s12889-021-10295-w</t>
  </si>
  <si>
    <t>Predictive Analytics for Glaucoma using Data from the All of Us Research Program</t>
  </si>
  <si>
    <t>Baxter SL, Saseendrakumar BR, Paul P, Kim J, Bonomi L, Kuo TT, Loperena R, Ratsimbazafy F, Boerwinkle E, Cicek M, Clark CR, Cohn E, Gebo K, Mayo K, Mockrin S, Schully S, Ramirez A, Ohno-Machado L; All of Us Research Program Investigators.</t>
  </si>
  <si>
    <t>Am J Ophthalmol. 2021 Jan 23:S0002-9394(21)00028-3. doi: 10.1016/j.ajo.2021.01.008. Online ahead of print.</t>
  </si>
  <si>
    <t>10.1016/j.ajo.2021.01.008</t>
  </si>
  <si>
    <t>Real-time imputation of missing predictor values improved the application of prediction models in daily practice</t>
  </si>
  <si>
    <t>Nijman SWJ, Groenhof TKJ, Hoogland J, Bots ML, Brandjes M, Jacobs JJL, Asselbergs FW, Moons KGM, Debray TPA.</t>
  </si>
  <si>
    <t>J Clin Epidemiol. 2021 Jan 19;134:22-34. doi: 10.1016/j.jclinepi.2021.01.003. Online ahead of print.</t>
  </si>
  <si>
    <t>10.1016/j.jclinepi.2021.01.003</t>
  </si>
  <si>
    <t>Mapping, Infrastructure, and Data Analysis for the Brazilian Network of Rare Diseases: Protocol for the RARASnet Observational Cohort Study</t>
  </si>
  <si>
    <t>Alves D, Yamada DB, Bernardi FA, Carvalho I, Filho MEC, Neiva MB, Lima VC, Félix TM.</t>
  </si>
  <si>
    <t>JMIR Res Protoc. 2021 Jan 22;10(1):e24826. doi: 10.2196/24826.</t>
  </si>
  <si>
    <t>10.2196/24826</t>
  </si>
  <si>
    <t>Implementing Health Care Quality Measures in Electronic Health Records: A Conceptual Model</t>
  </si>
  <si>
    <t>Campbell CM, Murphy DR, Taffet GE, Major AB, Ritchie CS, Leff B, Naik AD.</t>
  </si>
  <si>
    <t>J Am Geriatr Soc. 2021 Jan 19. doi: 10.1111/jgs.17033. Online ahead of print.</t>
  </si>
  <si>
    <t>10.1111/jgs.17033</t>
  </si>
  <si>
    <t>Investigating Bias from Missing Data in an Electronic Health Records-Based Study of Weight Loss After Bariatric Surgery</t>
  </si>
  <si>
    <t>Koffman L, Levis AW, Arterburn D, Coleman KJ, Herrinton LJ, Cooper J, Ewing J, Fischer H, Fraser JR, Johnson E, Taylor B, Theis MK, Liu L, Courcoulas A, Li R, Fisher DP, Amsden L, Haneuse S.</t>
  </si>
  <si>
    <t>Obes Surg. 2021 Jan 19. doi: 10.1007/s11695-021-05226-y. Online ahead of print.</t>
  </si>
  <si>
    <t>10.1007/s11695-021-05226-y</t>
  </si>
  <si>
    <t>A Practical Guide for Navigating the Design, Build, and Clinical Integration of Electronic Patient-Reported Outcomes in the Radiation Oncology Department</t>
  </si>
  <si>
    <t>Philipson RG, Wu AD, Curtis WC, Jablonsky DJ, Hegde JV, McCloskey SA, Kaprealian TB, Steinberg ML, Kishan AU, Raldow AC.</t>
  </si>
  <si>
    <t>Pract Radiat Oncol. 2021 Jan 15:S1879-8500(21)00003-5. doi: 10.1016/j.prro.2020.12.007. Online ahead of print.</t>
  </si>
  <si>
    <t>10.1016/j.prro.2020.12.007</t>
  </si>
  <si>
    <t>[Development and Implementation of a Patient Registry: The Experience of a Multiple Sclerosis Center in Portugal]</t>
  </si>
  <si>
    <t>De Sá J, Ferreira J, Macedo A.</t>
  </si>
  <si>
    <t>Acta Med Port. 2021 Jan 18. doi: 10.20344/amp.13933. Online ahead of print.</t>
  </si>
  <si>
    <t>10.20344/amp.13933</t>
  </si>
  <si>
    <t>Risk factors of partial IgA deficiency among low serum IgA patients: a retrospective observational study</t>
  </si>
  <si>
    <t>M Matsuda K, Arioka H, Kobayashi D.</t>
  </si>
  <si>
    <t>Cent Eur J Immunol. 2020;45(2):189-194. doi: 10.5114/ceji.2020.97908. Epub 2020 Jul 27.</t>
  </si>
  <si>
    <t>10.5114/ceji.2020.97908</t>
  </si>
  <si>
    <t>Impact of electronic health records on predefined safety outcomes in patients admitted to hospital: a scoping review</t>
  </si>
  <si>
    <t>Subbe CP, Tellier G, Barach P.</t>
  </si>
  <si>
    <t>BMJ Open. 2021 Jan 13;11(1):e047446. doi: 10.1136/bmjopen-2020-047446.</t>
  </si>
  <si>
    <t>10.1136/bmjopen-2020-047446</t>
  </si>
  <si>
    <t>A Web-Based Application for Complex Health Care Populations: User-Centered Design Approach</t>
  </si>
  <si>
    <t>Ferrucci F, Jorio M, Marci S, Bezenchek A, Diella G, Nulli C, Miranda F, Castelli-Gattinara G.</t>
  </si>
  <si>
    <t>JMIR Hum Factors. 2021 Jan 13;8(1):e18587. doi: 10.2196/18587.</t>
  </si>
  <si>
    <t>10.2196/18587</t>
  </si>
  <si>
    <t>Development of standard indicators to assess use of electronic health record systems implemented in low-and medium-income countries</t>
  </si>
  <si>
    <t>Ngugi P, Babic A, Kariuki J, Santas X, Naanyu V, Were MC.</t>
  </si>
  <si>
    <t>PLoS One. 2021 Jan 11;16(1):e0244917. doi: 10.1371/journal.pone.0244917. eCollection 2021.</t>
  </si>
  <si>
    <t>10.1371/journal.pone.0244917</t>
  </si>
  <si>
    <t>Bias reduction and inference for electronic health record data under selection and phenotype misclassification: three case studies</t>
  </si>
  <si>
    <t>Beesley LJ, Mukherjee B.</t>
  </si>
  <si>
    <t>medRxiv. 2020 Dec 23:2020.12.21.20248644. doi: 10.1101/2020.12.21.20248644. Preprint.</t>
  </si>
  <si>
    <t>10.1101/2020.12.21.20248644</t>
  </si>
  <si>
    <t>Does a Custom Electronic Health Record Alert System Improve Physician Compliance With National Quality Measures for Palliative Bone Metastasis Radiotherapy?</t>
  </si>
  <si>
    <t>Grant SR, Smith BD, Pandey P, Maldonado JA, Kim M, Moon BS, Colbert LE.</t>
  </si>
  <si>
    <t>JCO Clin Cancer Inform. 2021 Jan;5:36-44. doi: 10.1200/CCI.20.00115.</t>
  </si>
  <si>
    <t>10.1200/CCI.20.00115</t>
  </si>
  <si>
    <t>Zhao Y, Weroha SJ, Goode EL, Liu H, Wang C.</t>
  </si>
  <si>
    <t>BMC Med Inform Decis Mak. 2021 Jan 6;21(1):3. doi: 10.1186/s12911-020-01364-y.</t>
  </si>
  <si>
    <t>10.1186/s12911-020-01364-y</t>
  </si>
  <si>
    <t>Using multivariate long short-term memory neural network to detect aberrant signals in health data for quality assurance</t>
  </si>
  <si>
    <t>Miran SM, Nelson SJ, Redd D, Zeng-Treitler Q.</t>
  </si>
  <si>
    <t>Int J Med Inform. 2021 Mar;147:104368. doi: 10.1016/j.ijmedinf.2020.104368. Epub 2020 Dec 16.</t>
  </si>
  <si>
    <t>10.1016/j.ijmedinf.2020.104368</t>
  </si>
  <si>
    <t>Association of Antenatal Risk Score With Maternal and Neonatal Mortality and Morbidity</t>
  </si>
  <si>
    <t>Al-Hindi MY, Al Sayari TA, Al Solami R, Al Baiti AK, Alnemri JA, Mirza IM, Alattas A, Faden YA.</t>
  </si>
  <si>
    <t>Cureus. 2020 Dec 22;12(12):e12230. doi: 10.7759/cureus.12230.</t>
  </si>
  <si>
    <t>10.7759/cureus.12230</t>
  </si>
  <si>
    <t>Sequential Pilot Trials of Aliviado Dementia Care to Inform an Embedded Pragmatic Clinical Trial</t>
  </si>
  <si>
    <t>Lin SY, Schneider CE, Bristol AA, Clancy M, Sprague SA, Aldridge M, Cortes T, Goldfeld KS, Kutner JS, Mitchell SL, Shega JW, Wu B, Zhu CW, Brody AA.</t>
  </si>
  <si>
    <t>Gerontologist. 2020 Dec 30:gnaa220. doi: 10.1093/geront/gnaa220. Online ahead of print.</t>
  </si>
  <si>
    <t>10.1093/geront/gnaa220</t>
  </si>
  <si>
    <t>The STORK dataset: Linked midwifery and delivery records of the mothers and index children in the Avon Longitudinal Study of Parents and Children (ALSPAC)</t>
  </si>
  <si>
    <t>Mummé M, Boyd A, Golding J, Macleod J.</t>
  </si>
  <si>
    <t>Wellcome Open Res. 2020 Oct 5;5:229. doi: 10.12688/wellcomeopenres.16247.1. eCollection 2020.</t>
  </si>
  <si>
    <t>10.12688/wellcomeopenres.16247.1</t>
  </si>
  <si>
    <t>Studying pediatric health outcomes with electronic health records using Bayesian clustering and trajectory analysis</t>
  </si>
  <si>
    <t>Hubbard RA, Xu J, Siegel R, Chen Y, Eneli I.</t>
  </si>
  <si>
    <t>J Biomed Inform. 2021 Jan;113:103654. doi: 10.1016/j.jbi.2020.103654. Epub 2020 Dec 11.</t>
  </si>
  <si>
    <t>10.1016/j.jbi.2020.103654</t>
  </si>
  <si>
    <t>Monitoring Rates of Malnutrition Risk in Outpatient Cancer Centers Utilizing the Malnutrition Screening Tool Embedded into the Electronic Health Record</t>
  </si>
  <si>
    <t>Trujillo EB, Shapiro AC, Stephens N, Johnson SJ, Mills JB, Zimmerman AR, Spees CK.</t>
  </si>
  <si>
    <t>J Acad Nutr Diet. 2020 Dec 11:S2212-2672(20)31482-9. doi: 10.1016/j.jand.2020.11.007. Online ahead of print.</t>
  </si>
  <si>
    <t>10.1016/j.jand.2020.11.007</t>
  </si>
  <si>
    <t>Outcomes of a Breech Birth Program in Canada, Quality Assurance Project</t>
  </si>
  <si>
    <t>Fahey M.</t>
  </si>
  <si>
    <t>J Obstet Gynaecol Can. 2020 Dec 8:S1701-2163(20)30970-1. doi: 10.1016/j.jogc.2020.11.016. Online ahead of print.</t>
  </si>
  <si>
    <t>10.1016/j.jogc.2020.11.016</t>
  </si>
  <si>
    <t>Variation in model performance by data cleanliness and classification methods in the prediction of 30-day ICU mortality, a US nationwide retrospective cohort and simulation study</t>
  </si>
  <si>
    <t>Iwashyna TJ, Ma C, Wang XQ, Seelye S, Zhu J, Waljee AK.</t>
  </si>
  <si>
    <t>BMJ Open. 2020 Dec 2;10(12):e041421. doi: 10.1136/bmjopen-2020-041421.</t>
  </si>
  <si>
    <t>10.1136/bmjopen-2020-041421</t>
  </si>
  <si>
    <t>Development of a "meta-model" to address missing data, predict patient-specific cancer survival and provide a foundation for clinical decision support</t>
  </si>
  <si>
    <t>Baron JM, Paranjape K, Love T, Sharma V, Heaney D, Prime M.</t>
  </si>
  <si>
    <t>J Am Med Inform Assoc. 2021 Mar 1;28(3):605-615. doi: 10.1093/jamia/ocaa254.</t>
  </si>
  <si>
    <t>10.1093/jamia/ocaa254</t>
  </si>
  <si>
    <t>The Robson classification for caesarean section-A proposed method based on routinely collected health data</t>
  </si>
  <si>
    <t>Triep K, Torbica N, Raio L, Surbek D, Endrich O.</t>
  </si>
  <si>
    <t>PLoS One. 2020 Nov 30;15(11):e0242736. doi: 10.1371/journal.pone.0242736. eCollection 2020.</t>
  </si>
  <si>
    <t>10.1371/journal.pone.0242736</t>
  </si>
  <si>
    <t>A Method to Improve Availability and Quality of Patient Race Data in an Electronic Health Record System</t>
  </si>
  <si>
    <t>Cusick MM, Sholle ET, Davila MA, Kabariti J, Cole CL, Campion TR Jr.</t>
  </si>
  <si>
    <t>Appl Clin Inform. 2020 Oct;11(5):785-791. doi: 10.1055/s-0040-1718756. Epub 2020 Nov 25.</t>
  </si>
  <si>
    <t>10.1055/s-0040-1718756</t>
  </si>
  <si>
    <t>Risk assessments and structured care interventions for prevention of foot ulceration in diabetes: development and validation of a prognostic model</t>
  </si>
  <si>
    <t>Crawford F, Chappell FM, Lewsey J, Riley R, Hawkins N, Nicolson D, Heggie R, Smith M, Horne M, Amanna A, Martin A, Gupta S, Gray K, Weller D, Brittenden J, Leese G.</t>
  </si>
  <si>
    <t>Health Technol Assess. 2020 Nov;24(62):1-198. doi: 10.3310/hta24620.</t>
  </si>
  <si>
    <t>10.3310/hta24620</t>
  </si>
  <si>
    <t>Integrating a diet quality screener into a cardiology practice: assessment of nutrition counseling, cardiometabolic risk factors and patient/provider satisfaction</t>
  </si>
  <si>
    <t>Beasley J, Sardina P, Johnston E, Ganguzza L, Padikkala J, Bagheri A, Jones S, Gianos E.</t>
  </si>
  <si>
    <t>BMJ Nutr Prev Health. 2020 Mar 26;3(1):24-30. doi: 10.1136/bmjnph-2019-000046. eCollection 2020.</t>
  </si>
  <si>
    <t>10.1136/bmjnph-2019-000046</t>
  </si>
  <si>
    <t>Feasibility of identifying and describing the burden of early-onset metabolic syndrome in primary care electronic medical record data: a cross-sectional analysis</t>
  </si>
  <si>
    <t>Boisvenue JJ, Oliva CU, Manca DP, Johnson JA, Yeung RO.</t>
  </si>
  <si>
    <t>CMAJ Open. 2020 Nov 24;8(4):E779-E787. doi: 10.9778/cmajo.20200007. Print 2020 Oct-Dec.</t>
  </si>
  <si>
    <t>10.9778/cmajo.20200007</t>
  </si>
  <si>
    <t>Artificial intelligence in the diagnosis of pediatric allergic diseases</t>
  </si>
  <si>
    <t>Ferrante G, Licari A, Fasola S, Marseglia GL, La Grutta S.</t>
  </si>
  <si>
    <t>Pediatr Allergy Immunol. 2020 Nov 21. doi: 10.1111/pai.13419. Online ahead of print.</t>
  </si>
  <si>
    <t>10.1111/pai.13419</t>
  </si>
  <si>
    <t>Implementation of a learning healthcare system for sickle cell disease</t>
  </si>
  <si>
    <t>Miller R, Coyne E, Crowgey EL, Eckrich D, Myers JC, Villanueva R, Wadman J, Jacobs-Allen S, Gresh R, Volchenboum SL, Kolb EA.</t>
  </si>
  <si>
    <t>JAMIA Open. 2020 Oct 23;3(3):349-359. doi: 10.1093/jamiaopen/ooaa024. eCollection 2020 Oct.</t>
  </si>
  <si>
    <t>10.1093/jamiaopen/ooaa024</t>
  </si>
  <si>
    <t>Utilizing connectivity and data management system for effective quality management and regulatory compliance in point of care testing</t>
  </si>
  <si>
    <t>Fung AWS.</t>
  </si>
  <si>
    <t>Pract Lab Med. 2020 Nov 2;22:e00187. doi: 10.1016/j.plabm.2020.e00187. eCollection 2020 Nov.</t>
  </si>
  <si>
    <t>10.1016/j.plabm.2020.e00187</t>
  </si>
  <si>
    <t>Routinely collected data and patient-centred research in anaesthesia and peri-operative care: a narrative review</t>
  </si>
  <si>
    <t>Armstrong RA, Mouton R, Hinchliffe RJ.</t>
  </si>
  <si>
    <t>Anaesthesia. 2020 Nov 17. doi: 10.1111/anae.15303. Online ahead of print.</t>
  </si>
  <si>
    <t>10.1111/anae.15303</t>
  </si>
  <si>
    <t>Natural language processing algorithms for mapping clinical text fragments onto ontology concepts: a systematic review and recommendations for future studies</t>
  </si>
  <si>
    <t>Kersloot MG, van Putten FJP, Abu-Hanna A, Cornet R, Arts DL.</t>
  </si>
  <si>
    <t>J Biomed Semantics. 2020 Nov 16;11(1):14. doi: 10.1186/s13326-020-00231-z.</t>
  </si>
  <si>
    <t>10.1186/s13326-020-00231-z</t>
  </si>
  <si>
    <t>A framework for patient-centered telemedicine: Application and lessons learned from vulnerable populations</t>
  </si>
  <si>
    <t>Talal AH, Sofikitou EM, Jaanimägi U, Zeremski M, Tobin JN, Markatou M.</t>
  </si>
  <si>
    <t>J Biomed Inform. 2020 Dec;112:103622. doi: 10.1016/j.jbi.2020.103622. Epub 2020 Nov 10.</t>
  </si>
  <si>
    <t>10.1016/j.jbi.2020.103622</t>
  </si>
  <si>
    <t>A Systematic Framework to Rapidly Obtain Data on Patients with Cancer and COVID-19: CCC19 Governance, Protocol, and Quality Assurance</t>
  </si>
  <si>
    <t>COVID-19 and Cancer Consortium. Electronic address: jeremy.warner@vumc.org; COVID-19 and Cancer Consortium.</t>
  </si>
  <si>
    <t>Cancer Cell. 2020 Dec 14;38(6):761-766. doi: 10.1016/j.ccell.2020.10.022. Epub 2020 Oct 29.</t>
  </si>
  <si>
    <t>10.1016/j.ccell.2020.10.022</t>
  </si>
  <si>
    <t>Technical factors associated with first-pass success during endotracheal intubation in children: analysis of videolaryngoscopy recordings</t>
  </si>
  <si>
    <t>Miller KA, Monuteaux MC, Nagler J.</t>
  </si>
  <si>
    <t>Emerg Med J. 2020 Nov 10:emermed-2020-209700. doi: 10.1136/emermed-2020-209700. Online ahead of print.</t>
  </si>
  <si>
    <t>10.1136/emermed-2020-209700</t>
  </si>
  <si>
    <t>Assessing the practice of data quality evaluation in a national clinical data research network through a systematic scoping review in the era of real-world data</t>
  </si>
  <si>
    <t>Bian J, Lyu T, Loiacono A, Viramontes TM, Lipori G, Guo Y, Wu Y, Prosperi M, George TJ, Harle CA, Shenkman EA, Hogan W.</t>
  </si>
  <si>
    <t>J Am Med Inform Assoc. 2020 Dec 9;27(12):1999-2010. doi: 10.1093/jamia/ocaa245.</t>
  </si>
  <si>
    <t>10.1093/jamia/ocaa245</t>
  </si>
  <si>
    <t>Contemporary use of real-world data for clinical trial conduct in the United States: a scoping review</t>
  </si>
  <si>
    <t>Rogers JR, Lee J, Zhou Z, Cheung YK, Hripcsak G, Weng C.</t>
  </si>
  <si>
    <t>J Am Med Inform Assoc. 2021 Jan 15;28(1):144-154. doi: 10.1093/jamia/ocaa224.</t>
  </si>
  <si>
    <t>10.1093/jamia/ocaa224</t>
  </si>
  <si>
    <t>Assessing the quality of clinical and administrative data extracted from hospitals: the General Medicine Inpatient Initiative (GEMINI) experience</t>
  </si>
  <si>
    <t>Verma AA, Pasricha SV, Jung HY, Kushnir V, Mak DYF, Koppula R, Guo Y, Kwan JL, Lapointe-Shaw L, Rawal S, Tang T, Weinerman A, Razak F.</t>
  </si>
  <si>
    <t>J Am Med Inform Assoc. 2021 Mar 1;28(3):578-587. doi: 10.1093/jamia/ocaa225.</t>
  </si>
  <si>
    <t>10.1093/jamia/ocaa225</t>
  </si>
  <si>
    <t>Building an active medical product safety surveillance system in Taiwan: Adaptation of the U.S. Sentinel System common data model structure to the National Health Insurance Research Database in Taiwan</t>
  </si>
  <si>
    <t>Huang K, Lin FJ, Ou HT, Hsu CN, Huang LY, Wang CC, Toh S.</t>
  </si>
  <si>
    <t>Pharmacoepidemiol Drug Saf. 2021 Jan;30(1):97-101. doi: 10.1002/pds.5168. Epub 2020 Nov 11.</t>
  </si>
  <si>
    <t>10.1002/pds.5168</t>
  </si>
  <si>
    <t>Efficient semiparametric inference for two-phase studies with outcome and covariate measurement errors</t>
  </si>
  <si>
    <t>Tao R, Lotspeich SC, Amorim G, Shaw PA, Shepherd BE.</t>
  </si>
  <si>
    <t>Stat Med. 2021 Feb 10;40(3):725-738. doi: 10.1002/sim.8799. Epub 2020 Nov 3.</t>
  </si>
  <si>
    <t>10.1002/sim.8799</t>
  </si>
  <si>
    <t>Reduced Recovery Times with Total Intravenous Anesthesia in Patients with Obstructive Sleep Apnea</t>
  </si>
  <si>
    <t>Stewart M, Estephan L, Thaler A, Zhan T, Connors K, Malkani K, Hunt P, Boon M, Huntley C.</t>
  </si>
  <si>
    <t>Laryngoscope. 2020 Nov 3. doi: 10.1002/lary.29216. Online ahead of print.</t>
  </si>
  <si>
    <t>10.1002/lary.29216</t>
  </si>
  <si>
    <t>Prevention of Neonatal Abstinence Syndrome in an Outpatient Prenatal Buprenorphine Tapering Program</t>
  </si>
  <si>
    <t>Olsen M.</t>
  </si>
  <si>
    <t>South Med J. 2020 Nov;113(11):553-558. doi: 10.14423/SMJ.0000000000001164.</t>
  </si>
  <si>
    <t>10.14423/SMJ.0000000000001164</t>
  </si>
  <si>
    <t>Multiple imputation for analysis of incomplete data in distributed health data networks</t>
  </si>
  <si>
    <t>Chang C, Deng Y, Jiang X, Long Q.</t>
  </si>
  <si>
    <t>Nat Commun. 2020 Oct 29;11(1):5467. doi: 10.1038/s41467-020-19270-2.</t>
  </si>
  <si>
    <t>10.1038/s41467-020-19270-2</t>
  </si>
  <si>
    <t>Handling Missing Values in Interrupted Time Series Analysis of Longitudinal Individual-Level Data</t>
  </si>
  <si>
    <t>Bazo-Alvarez JC, Morris TP, Pham TM, Carpenter JR, Petersen I.</t>
  </si>
  <si>
    <t>Clin Epidemiol. 2020 Oct 8;12:1045-1057. doi: 10.2147/CLEP.S266428. eCollection 2020.</t>
  </si>
  <si>
    <t>10.2147/CLEP.S266428</t>
  </si>
  <si>
    <t>An Electronic Medical Record-Based Discharge Disposition Tool Gets Bundle Busted: Decaying Relevance of Clinical Data Accuracy in Machine Learning</t>
  </si>
  <si>
    <t>Greenstein AS, Teitel J, Mitten DJ, Ricciardi BF, Myers TG.</t>
  </si>
  <si>
    <t>Arthroplast Today. 2020 Oct 14;6(4):850-855. doi: 10.1016/j.artd.2020.08.007. eCollection 2020 Dec.</t>
  </si>
  <si>
    <t>10.1016/j.artd.2020.08.007</t>
  </si>
  <si>
    <t>How might improved estimates of HIV programme outcomes influence practice? A formative study of evidence, dissemination and response</t>
  </si>
  <si>
    <t>Mukamba N, Beres LK, Mwamba C, Law JW, Topp SM, Simbeza S, Sikombe K, Padian N, Holmes CB, Geng EH, Sikazwe I.</t>
  </si>
  <si>
    <t>Health Res Policy Syst. 2020 Oct 16;18(1):121. doi: 10.1186/s12961-020-00640-7.</t>
  </si>
  <si>
    <t>10.1186/s12961-020-00640-7</t>
  </si>
  <si>
    <t>The Type 1 Diabetes Composite Score: An Innovative Metric for Measuring Patient Care Outcomes Beyond Hemoglobin A(1c)</t>
  </si>
  <si>
    <t>Indyk JA, Buckingham D, Obrynba KS, Servick C, Gandhi KK, Kramer A, Kamboj MK.</t>
  </si>
  <si>
    <t>Pediatr Qual Saf. 2020 Sep 25;5(5):e354. doi: 10.1097/pq9.0000000000000354. eCollection 2020 Sep-Oct.</t>
  </si>
  <si>
    <t>10.1097/pq9.0000000000000354</t>
  </si>
  <si>
    <t>Common Methods for Missing Data in Marginal Structural Models: What Works and Why</t>
  </si>
  <si>
    <t>Leyrat C, Carpenter JR, Bailly S, Williamson EJ.</t>
  </si>
  <si>
    <t>Am J Epidemiol. 2020 Oct 15:kwaa225. doi: 10.1093/aje/kwaa225. Online ahead of print.</t>
  </si>
  <si>
    <t>10.1093/aje/kwaa225</t>
  </si>
  <si>
    <t>Use of Natural Language Processing Algorithms to Identify Common Data Elements in Operative Notes for Knee Arthroplasty</t>
  </si>
  <si>
    <t>Sagheb E, Ramazanian T, Tafti AP, Fu S, Kremers WK, Berry DJ, Lewallen DG, Sohn S, Maradit Kremers H.</t>
  </si>
  <si>
    <t>J Arthroplasty. 2021 Mar;36(3):922-926. doi: 10.1016/j.arth.2020.09.029. Epub 2020 Oct 10.</t>
  </si>
  <si>
    <t>10.1016/j.arth.2020.09.029</t>
  </si>
  <si>
    <t>Generative transfer learning for measuring plausibility of EHR diagnosis records</t>
  </si>
  <si>
    <t>Estiri H, Vasey S, Murphy SN.</t>
  </si>
  <si>
    <t>J Am Med Inform Assoc. 2021 Mar 1;28(3):559-568. doi: 10.1093/jamia/ocaa215.</t>
  </si>
  <si>
    <t>10.1093/jamia/ocaa215</t>
  </si>
  <si>
    <t>openEHR Archetype Use and Reuse Within Multilingual Clinical Data Sets: Case Study</t>
  </si>
  <si>
    <t>Leslie H.</t>
  </si>
  <si>
    <t>J Med Internet Res. 2020 Nov 2;22(11):e23361. doi: 10.2196/23361.</t>
  </si>
  <si>
    <t>10.2196/23361</t>
  </si>
  <si>
    <t>Use of electronic medical records to conduct surveillance of malaria among Peace Corps volunteers</t>
  </si>
  <si>
    <t>Davlantes E, Henderson S, Ferguson RW, Lewis L, Tan KR.</t>
  </si>
  <si>
    <t>JAMIA Open. 2019 Oct 7;2(4):498-504. doi: 10.1093/jamiaopen/ooz047. eCollection 2019 Dec.</t>
  </si>
  <si>
    <t>10.1093/jamiaopen/ooz047</t>
  </si>
  <si>
    <t>Use of Real-World Evidence to Support FDA Approval of Oncology Drugs</t>
  </si>
  <si>
    <t>Feinberg BA, Gajra A, Zettler ME, Phillips TD, Phillips EG Jr, Kish JK.</t>
  </si>
  <si>
    <t>Value Health. 2020 Oct;23(10):1358-1365. doi: 10.1016/j.jval.2020.06.006. Epub 2020 Sep 14.</t>
  </si>
  <si>
    <t>10.1016/j.jval.2020.06.006</t>
  </si>
  <si>
    <t>Depression and Buprenorphine Treatment in Patients with Non-cancer Pain and Prescription Opioid Dependence without Comorbid Substance Use Disorders</t>
  </si>
  <si>
    <t>Scherrer JF, Salas J, Grucza R, Sullivan MD, Lustman PJ, Copeland LA, Ballantyne JC.</t>
  </si>
  <si>
    <t>J Affect Disord. 2021 Jan 1;278:563-569. doi: 10.1016/j.jad.2020.09.089. Epub 2020 Sep 28.</t>
  </si>
  <si>
    <t>10.1016/j.jad.2020.09.089</t>
  </si>
  <si>
    <t>Accuracy of the Preferred Language Field in the Electronic Health Records of Two Canadian Hospitals</t>
  </si>
  <si>
    <t>Rajaram A, Thomas D, Sallam F, Verma AA, Rawal S.</t>
  </si>
  <si>
    <t>Appl Clin Inform. 2020 Aug;11(4):644-649. doi: 10.1055/s-0040-1715896. Epub 2020 Sep 30.</t>
  </si>
  <si>
    <t>10.1055/s-0040-1715896</t>
  </si>
  <si>
    <t>Association between patient-initiated emails and overall 2-year survival in cancer patients undergoing chemotherapy: Evidence from the real-world setting</t>
  </si>
  <si>
    <t>Coquet J, Blayney DW, Brooks JD, Hernandez-Boussard T.</t>
  </si>
  <si>
    <t>Cancer Med. 2020 Nov;9(22):8552-8561. doi: 10.1002/cam4.3483. Epub 2020 Sep 28.</t>
  </si>
  <si>
    <t>10.1002/cam4.3483</t>
  </si>
  <si>
    <t>Nutrition Information in Oncology - Extending the Electronic Patient-Record Data Set</t>
  </si>
  <si>
    <t>Maranhão PA, Pereira AM, Calhau C, Ravasco P, Bozzetti F, Laviano A, Isenring L, Bandera EV, B Huhmann M, Vieira-Marques P, Cruz-Correia RJ.</t>
  </si>
  <si>
    <t>J Med Syst. 2020 Sep 28;44(11):191. doi: 10.1007/s10916-020-01649-9.</t>
  </si>
  <si>
    <t>10.1007/s10916-020-01649-9</t>
  </si>
  <si>
    <t>Assessing Different Approaches to Leveraging Historical Smoking Exposure Data to Better Select Lung Cancer Screening Candidates: A Retrospective Validation Study</t>
  </si>
  <si>
    <t>Kats DJ, Adie Y, Tlimat A, Greco PJ, Kaelber DC, Tarabichi Y.</t>
  </si>
  <si>
    <t>Nicotine Tob Res. 2020 Sep 25:ntaa192. doi: 10.1093/ntr/ntaa192. Online ahead of print.</t>
  </si>
  <si>
    <t>10.1093/ntr/ntaa192</t>
  </si>
  <si>
    <t>Sepsis Alerts in Emergency Departments: A Systematic Review of Accuracy and Quality Measure Impact</t>
  </si>
  <si>
    <t>Hwang MI, Bond WF, Powell ES.</t>
  </si>
  <si>
    <t>West J Emerg Med. 2020 Aug 24;21(5):1201-1210. doi: 10.5811/westjem.2020.5.46010.</t>
  </si>
  <si>
    <t>10.5811/westjem.2020.5.46010</t>
  </si>
  <si>
    <t>A Rule-Based Data Quality Assessment System for Electronic Health Record Data</t>
  </si>
  <si>
    <t>Wang Z, Talburt JR, Wu N, Dagtas S, Zozus MN.</t>
  </si>
  <si>
    <t>Appl Clin Inform. 2020 Aug;11(4):622-634. doi: 10.1055/s-0040-1715567. Epub 2020 Sep 23.</t>
  </si>
  <si>
    <t>10.1055/s-0040-1715567</t>
  </si>
  <si>
    <t>Musculoskeletal Outside Interpretation (MOI-RADS): an automated quality assurance tool to prospectively track discrepancies in second-opinion interpretations in musculoskeletal imaging</t>
  </si>
  <si>
    <t>Bedoya MA, Chi AS, Harsha AK, Oh SC, Cook TS.</t>
  </si>
  <si>
    <t>Skeletal Radiol. 2021 Apr;50(4):723-730. doi: 10.1007/s00256-020-03601-x. Epub 2020 Sep 23.</t>
  </si>
  <si>
    <t>10.1007/s00256-020-03601-x</t>
  </si>
  <si>
    <t>Availability of secondary healthcare data for conducting pharmacoepidemiology studies in Colombia: A systematic review</t>
  </si>
  <si>
    <t>Franco JS, Vizcaya D.</t>
  </si>
  <si>
    <t>Pharmacol Res Perspect. 2020 Oct;8(5):e00661. doi: 10.1002/prp2.661.</t>
  </si>
  <si>
    <t>10.1002/prp2.661</t>
  </si>
  <si>
    <t>Development of a Standardized Data Collection Tool for Evaluation and Management of Coronavirus Disease 2019</t>
  </si>
  <si>
    <t>Morris SR, Natori Y, Salguero D, Mantero A, Ma R, de Lima Corvino DF, Fernandez A, Lazo A, Vu CA, Bjork L, Serota D, Quevedo J, Vega A, Maxam M, DeRonde K, Barreiro P, Raccamarich P, Alvarez MR, Skiada D, Balan S, Ramanathan M, Holt G, Gonzales-Zamora J, Baracco GJ, Doblecki-Lewis S, Abbo LM, Lichtenberger PN, Alcaide ML.</t>
  </si>
  <si>
    <t>Open Forum Infect Dis. 2020 Jul 29;7(9):ofaa320. doi: 10.1093/ofid/ofaa320. eCollection 2020 Sep.</t>
  </si>
  <si>
    <t>10.1093/ofid/ofaa320</t>
  </si>
  <si>
    <t>A new analytical framework for missing data imputation and classification with uncertainty: Missing data imputation and heart failure readmission prediction</t>
  </si>
  <si>
    <t>Hu Z, Du D.</t>
  </si>
  <si>
    <t>PLoS One. 2020 Sep 21;15(9):e0237724. doi: 10.1371/journal.pone.0237724. eCollection 2020.</t>
  </si>
  <si>
    <t>10.1371/journal.pone.0237724</t>
  </si>
  <si>
    <t>Development of a Model to Predict Healing of Chronic Wounds Within 12 Weeks</t>
  </si>
  <si>
    <t>Cho SK, Mattke S, Gordon H, Sheridan M, Ennis W.</t>
  </si>
  <si>
    <t>Adv Wound Care (New Rochelle). 2020 Sep;9(9):516-524. doi: 10.1089/wound.2019.1091. Epub 2020 Jan 24.</t>
  </si>
  <si>
    <t>10.1089/wound.2019.1091</t>
  </si>
  <si>
    <t>Unlocking the Potential of Electronic Health Records for Health Research</t>
  </si>
  <si>
    <t>Lee S, Xu Y, D Apos Souza AG, Martin EA, Doktorchik C, Zhang Z, Quan H.</t>
  </si>
  <si>
    <t>Int J Popul Data Sci. 2020 Jan 30;5(1):1123. doi: 10.23889/ijpds.v5i1.1123.</t>
  </si>
  <si>
    <t>10.23889/ijpds.v5i1.1123</t>
  </si>
  <si>
    <t>Evaluating Pediatric Sepsis Definitions Designed for Electronic Health Record Extraction and Multicenter Quality Improvement</t>
  </si>
  <si>
    <t>Scott HF, Brilli RJ, Paul R, Macias CG, Niedner M, Depinet H, Richardson T, Riggs R, Gruhler H, Larsen GY, Huskins WC, Balamuth F; Improving Pediatric Sepsis Outcomes (IPSO) Collaborative Investigators..</t>
  </si>
  <si>
    <t>Crit Care Med. 2020 Oct;48(10):e916-e926. doi: 10.1097/CCM.0000000000004505.</t>
  </si>
  <si>
    <t>10.1097/CCM.0000000000004505</t>
  </si>
  <si>
    <t>Electronic health record-based disease surveillance systems: A systematic literature review on challenges and solutions</t>
  </si>
  <si>
    <t>Aliabadi A, Sheikhtaheri A, Ansari H.</t>
  </si>
  <si>
    <t>J Am Med Inform Assoc. 2020 Dec 9;27(12):1977-1986. doi: 10.1093/jamia/ocaa186.</t>
  </si>
  <si>
    <t>10.1093/jamia/ocaa186</t>
  </si>
  <si>
    <t>Measuring and Improving Quality in the US: Where Are We Today?</t>
  </si>
  <si>
    <t>McGlynn EA.</t>
  </si>
  <si>
    <t>J Am Board Fam Med. 2020 Sep-Oct;33(Suppl):S28-S35. doi: 10.3122/jabfm.2020.S1.190398.</t>
  </si>
  <si>
    <t>10.3122/jabfm.2020.S1.190398</t>
  </si>
  <si>
    <t>A method for measuring the effect of certified electronic health record technology on childhood immunization status scores among Medicaid managed care network providers</t>
  </si>
  <si>
    <t>Messino PJ, Kharrazi H, Kim JM, Lehmann H.</t>
  </si>
  <si>
    <t>J Biomed Inform. 2020 Oct;110:103567. doi: 10.1016/j.jbi.2020.103567. Epub 2020 Sep 12.</t>
  </si>
  <si>
    <t>10.1016/j.jbi.2020.103567</t>
  </si>
  <si>
    <t>Int J Evid Based Healthc. 2020 Sep 8. doi: 10.1097/XEB.0000000000000250. Online ahead of print.</t>
  </si>
  <si>
    <t>Next-Generation Sequencing and the Clinical Oncology Workflow: Data Challenges, Proposed Solutions, and a Call to Action</t>
  </si>
  <si>
    <t>Conway JR, Warner JL, Rubinstein WS, Miller RS.</t>
  </si>
  <si>
    <t>JCO Precis Oncol. 2019 Oct 1;3:PO.19.00232. doi: 10.1200/PO.19.00232. eCollection 2019.</t>
  </si>
  <si>
    <t>10.1200/PO.19.00232</t>
  </si>
  <si>
    <t>How much can we trust electronic health record data?</t>
  </si>
  <si>
    <t>Savitz ST, Savitz LA, Fleming NS, Shah ND, Go AS.</t>
  </si>
  <si>
    <t>Healthc (Amst). 2020 Sep;8(3):100444. doi: 10.1016/j.hjdsi.2020.100444. Epub 2020 Jul 8.</t>
  </si>
  <si>
    <t>10.1016/j.hjdsi.2020.100444</t>
  </si>
  <si>
    <t>Polysubstance abuse associated with more frequent opioid use among patients in rural primary care settings</t>
  </si>
  <si>
    <t>Albright DL, McDaniel J, Laha-Walsh K, Morrison B, McIntosh S.</t>
  </si>
  <si>
    <t>J Opioid Manag. 2020 Jul/Aug;16(4):283-289. doi: 10.5055/jom.2020.0582.</t>
  </si>
  <si>
    <t>10.5055/jom.2020.0582</t>
  </si>
  <si>
    <t>Integrating and Evaluating the Data Quality and Utility of Smart Pump Information in Detecting Medication Administration Errors: Evaluation Study</t>
  </si>
  <si>
    <t>Ni Y, Lingren T, Huth H, Timmons K, Melton K, Kirkendall E.</t>
  </si>
  <si>
    <t>JMIR Med Inform. 2020 Sep 2;8(9):e19774. doi: 10.2196/19774.</t>
  </si>
  <si>
    <t>10.2196/19774</t>
  </si>
  <si>
    <t>Prevalence of Down's Syndrome in England, 1998-2013: Comparison of linked surveillance data and electronic health records</t>
  </si>
  <si>
    <t>Doidge JC, Morris JK, Harron KL, Stevens S, Gilbert R.</t>
  </si>
  <si>
    <t>Int J Popul Data Sci. 2020 Mar 19;5(1):1157. doi: 10.23889/ijpds.v5i1.1157. eCollection 2020 Jan 30.</t>
  </si>
  <si>
    <t>10.23889/ijpds.v5i1.1157</t>
  </si>
  <si>
    <t>Data extraction for epidemiological research (DExtER): a novel tool for automated clinical epidemiology studies</t>
  </si>
  <si>
    <t>Gokhale KM, Chandan JS, Toulis K, Gkoutos G, Tino P, Nirantharakumar K.</t>
  </si>
  <si>
    <t>Eur J Epidemiol. 2020 Aug 27. doi: 10.1007/s10654-020-00677-6. Online ahead of print.</t>
  </si>
  <si>
    <t>10.1007/s10654-020-00677-6</t>
  </si>
  <si>
    <t>Quality Assurance Processes Ensuring Appropriate Follow-up of Test Results Pending at Discharge in Emergency Departments: A Systematic Review</t>
  </si>
  <si>
    <t>Mikhaeil JS, Jalali H, Orchanian-Cheff A, Chartier LB.</t>
  </si>
  <si>
    <t>Ann Emerg Med. 2020 Nov;76(5):659-674. doi: 10.1016/j.annemergmed.2020.07.024. Epub 2020 Aug 25.</t>
  </si>
  <si>
    <t>10.1016/j.annemergmed.2020.07.024</t>
  </si>
  <si>
    <t>Toward Understanding the Value of Missing Social Determinants of Health Data in Care Transition Planning</t>
  </si>
  <si>
    <t>Feldman SS, Davlyatov G, Hall AG.</t>
  </si>
  <si>
    <t>Appl Clin Inform. 2020 Aug;11(4):556-563. doi: 10.1055/s-0040-1715650. Epub 2020 Aug 26.</t>
  </si>
  <si>
    <t>10.1055/s-0040-1715650</t>
  </si>
  <si>
    <t>National data opt out programme: consequences for maternity statistics in England</t>
  </si>
  <si>
    <t>Lewis KM, Hardelid P.</t>
  </si>
  <si>
    <t>Int J Popul Data Sci. 2020 Jan 30;5(1):1126. doi: 10.23889/ijpds.v5i1.1126. eCollection 2020 Jan 30.</t>
  </si>
  <si>
    <t>10.23889/ijpds.v5i1.1126</t>
  </si>
  <si>
    <t>How Oncologists Perceive the Availability and Quality of Information Generated From Patient-Reported Outcomes (PROs)</t>
  </si>
  <si>
    <t>Shea M, Audibert C, Stewart M, Gentile B, Merino D, Hong A, Lassiter L, Caze A, Leff J, Allen J, Sigal E.</t>
  </si>
  <si>
    <t>J Patient Exp. 2020 Apr;7(2):217-224. doi: 10.1177/2374373519837256. Epub 2019 Mar 15.</t>
  </si>
  <si>
    <t>10.1177/2374373519837256</t>
  </si>
  <si>
    <t>Electronic Measurement of a Clinical Quality Measure for Inpatient Hypoglycemic Events: A Multicenter Validation Study</t>
  </si>
  <si>
    <t>Santos CAQ, Conover C, Shehab N, Geller AI, Guerra YS, Kramer H, Kosacz NM, Zhang H, Budnitz DS, Trick WE.</t>
  </si>
  <si>
    <t>Med Care. 2020 Oct;58(10):927-933. doi: 10.1097/MLR.0000000000001398.</t>
  </si>
  <si>
    <t>10.1097/MLR.0000000000001398</t>
  </si>
  <si>
    <t>How Will Machine Learning Inform the Clinical Care of Atrial Fibrillation?</t>
  </si>
  <si>
    <t>Siontis KC, Yao X, Pirruccello JP, Philippakis AA, Noseworthy PA.</t>
  </si>
  <si>
    <t>Quality assurance assessment of a specialized perinatal mental health clinic</t>
  </si>
  <si>
    <t>Caropreso L, Saliba S, Hasegawa L, Lawrence J, Davey CJ, Frey BN.</t>
  </si>
  <si>
    <t>BMC Pregnancy Childbirth. 2020 Aug 24;20(1):485. doi: 10.1186/s12884-020-03174-6.</t>
  </si>
  <si>
    <t>10.1186/s12884-020-03174-6</t>
  </si>
  <si>
    <t>Clinical Research Informatics</t>
  </si>
  <si>
    <t>Daniel C, Kalra D; Section Editors for the IMIA Yearbook Section on Clinical Research Informatics.</t>
  </si>
  <si>
    <t>Yearb Med Inform. 2020 Aug;29(1):203-207. doi: 10.1055/s-0040-1702007. Epub 2020 Aug 21.</t>
  </si>
  <si>
    <t>10.1055/s-0040-1702007</t>
  </si>
  <si>
    <t>Findings from the Health Information Management Section of the 2020 International Medical Informatics Association Yearbook</t>
  </si>
  <si>
    <t>Bloomrosen M, Berner ES; Section Editors for the IMIA Yearbook Section on Health Information Management.</t>
  </si>
  <si>
    <t>Yearb Med Inform. 2020 Aug;29(1):87-92. doi: 10.1055/s-0040-1701999. Epub 2020 Aug 21.</t>
  </si>
  <si>
    <t>10.1055/s-0040-1701999</t>
  </si>
  <si>
    <t>Reweighting to address nonparticipation and missing data bias in a longitudinal electronic health record study</t>
  </si>
  <si>
    <t>Gianfrancesco MA, McCulloch CE, Trupin L, Graf J, Schmajuk G, Yazdany J.</t>
  </si>
  <si>
    <t>Ann Epidemiol. 2020 Oct;50:48-51.e2. doi: 10.1016/j.annepidem.2020.06.008. Epub 2020 Jul 2.</t>
  </si>
  <si>
    <t>10.1016/j.annepidem.2020.06.008</t>
  </si>
  <si>
    <t>The National COVID Cohort Collaborative (N3C): Rationale, design, infrastructure, and deployment</t>
  </si>
  <si>
    <t>Haendel MA, Chute CG, Bennett TD, Eichmann DA, Guinney J, Kibbe WA, Payne PRO, Pfaff ER, Robinson PN, Saltz JH, Spratt H, Suver C, Wilbanks J, Wilcox AB, Williams AE, Wu C, Blacketer C, Bradford RL, Cimino JJ, Clark M, Colmenares EW, Francis PA, Gabriel D, Graves A, Hemadri R, Hong SS, Hripscak G, Jiao D, Klann JG, Kostka K, Lee AM, Lehmann HP, Lingrey L, Miller RT, Morris M, Murphy SN, Natarajan K, Palchuk MB, Sheikh U, Solbrig H, Visweswaran S, Walden A, Walters KM, Weber GM, Zhang XT, Zhu RL, Amor B, Girvin AT, Manna A, Qureshi N, Kurilla MG, Michael SG, Portilla LM, Rutter JL, Austin CP, Gersing KR; N3C Consortium.</t>
  </si>
  <si>
    <t>J Am Med Inform Assoc. 2021 Mar 1;28(3):427-443. doi: 10.1093/jamia/ocaa196.</t>
  </si>
  <si>
    <t>10.1093/jamia/ocaa196</t>
  </si>
  <si>
    <t>Understanding the Feasibility, Acceptability, and Efficacy of a Clinical Pharmacist-led Mobile Approach (BPTrack) to Hypertension Management: Mixed Methods Pilot Study</t>
  </si>
  <si>
    <t>Buis LR, Roberson DN, Kadri R, Rockey NG, Plegue MA, Danak SU, Guetterman TC, Johnson MG, Choe HM, Richardson CR.</t>
  </si>
  <si>
    <t>J Med Internet Res. 2020 Aug 11;22(8):e19882. doi: 10.2196/19882.</t>
  </si>
  <si>
    <t>10.2196/19882</t>
  </si>
  <si>
    <t>From Bedside to Bytes and Back: Data Quality and Standardization for Research, Quality Improvement, and Clinical Decision Support in the Era of Electronic Health Records</t>
  </si>
  <si>
    <t>Sanchez-Pinto LN, Dziorny AC.</t>
  </si>
  <si>
    <t>Pediatr Crit Care Med. 2020 Aug;21(8):780-781. doi: 10.1097/PCC.0000000000002366.</t>
  </si>
  <si>
    <t>10.1097/PCC.0000000000002366</t>
  </si>
  <si>
    <t>Reducing Point-of-care Blood Gas Testing in the Intensive Care Unit through Diagnostic Stewardship: A Value Improvement Project</t>
  </si>
  <si>
    <t>Tchou MJ, May S, Holcomb J, Tanner-Edwards E, Good K, Frazier M, Stalets EL, Dewan M.</t>
  </si>
  <si>
    <t>Pediatr Qual Saf. 2020 Jun 24;5(4):e284. doi: 10.1097/pq9.0000000000000284. eCollection 2020 Jul-Aug.</t>
  </si>
  <si>
    <t>10.1097/pq9.0000000000000284</t>
  </si>
  <si>
    <t>Clinician Perspectives and Design Implications in Using Patient-Generated Health Data to Improve Mental Health Practices: Mixed Methods Study</t>
  </si>
  <si>
    <t>Wu DTY, Xin C, Bindhu S, Xu C, Sachdeva J, Brown JL, Jung H.</t>
  </si>
  <si>
    <t>JMIR Form Res. 2020 Aug 7;4(8):e18123. doi: 10.2196/18123.</t>
  </si>
  <si>
    <t>10.2196/18123</t>
  </si>
  <si>
    <t>Use of quality indicators in neuroblastoma treatment: A feasibility assessment</t>
  </si>
  <si>
    <t>Dijkstra S, Kraal KCJM, Tytgat GAM, van Noesel MM, Wijnen MHWA, Hoogerbrugge PM.</t>
  </si>
  <si>
    <t>Pediatr Blood Cancer. 2020 Jul 31:e28301. doi: 10.1002/pbc.28301. Online ahead of print.</t>
  </si>
  <si>
    <t>10.1002/pbc.28301</t>
  </si>
  <si>
    <t>EHRtemporalVariability: delineating temporal data-set shifts in electronic health records</t>
  </si>
  <si>
    <t>Sáez C, Gutiérrez-Sacristán A, Kohane I, García-Gómez JM, Avillach P.</t>
  </si>
  <si>
    <t>Gigascience. 2020 Aug 1;9(8):giaa079. doi: 10.1093/gigascience/giaa079.</t>
  </si>
  <si>
    <t>10.1093/gigascience/giaa079</t>
  </si>
  <si>
    <t>Severe hypoglycaemia and absolute risk of cause-specific mortality in individuals with type 2 diabetes: a UK primary care observational study</t>
  </si>
  <si>
    <t>Zaccardi F, Ling S, Lawson C, Davies MJ, Khunti K.</t>
  </si>
  <si>
    <t>Diabetologia. 2020 Oct;63(10):2129-2139. doi: 10.1007/s00125-020-05223-3. Epub 2020 Jul 30.</t>
  </si>
  <si>
    <t>10.1007/s00125-020-05223-3</t>
  </si>
  <si>
    <t>Protocol for the derivation and validation of a clinical prediction model to support the diagnosis of asthma in children and young people in primary care</t>
  </si>
  <si>
    <t>Daines L, Bonnett LJ, Boyd A, Turner S, Lewis S, Sheikh A, Pinnock H.</t>
  </si>
  <si>
    <t>Wellcome Open Res. 2020 Mar 24;5:50. doi: 10.12688/wellcomeopenres.15751.1. eCollection 2020.</t>
  </si>
  <si>
    <t>10.12688/wellcomeopenres.15751.1</t>
  </si>
  <si>
    <t>Validity of Medical Record Abstraction and Electronic Health Record-Generated Reports to Assess Performance on Cardiovascular Quality Measures in Primary Care</t>
  </si>
  <si>
    <t>Homco J, Carabin H, Nagykaldi Z, Garwe T, Duffy FD, Kendrick D, Martinez S, Zhao YD, Stoner J.</t>
  </si>
  <si>
    <t>JAMA Netw Open. 2020 Jul 1;3(7):e209411. doi: 10.1001/jamanetworkopen.2020.9411.</t>
  </si>
  <si>
    <t>10.1001/jamanetworkopen.2020.9411</t>
  </si>
  <si>
    <t>Linkage of the CHHiP randomised controlled trial with primary care data: a study investigating ways of supplementing cancer trials and improving evidence-based practice</t>
  </si>
  <si>
    <t>BMC Med Res Methodol. 2020 Jul 25;20(1):198. doi: 10.1186/s12874-020-01078-9.</t>
  </si>
  <si>
    <t>10.1186/s12874-020-01078-9</t>
  </si>
  <si>
    <t>Surveillance of Noncommunicable Disease Epidemic Through the Integrated Noncommunicable Disease Collaborative Management System: Feasibility Pilot Study Conducted in the City of Ningbo, China</t>
  </si>
  <si>
    <t>Li S, Zhang L, Liu S, Hubbard R, Li H.</t>
  </si>
  <si>
    <t>J Med Internet Res. 2020 Jul 23;22(7):e17340. doi: 10.2196/17340.</t>
  </si>
  <si>
    <t>10.2196/17340</t>
  </si>
  <si>
    <t>Informative missingness in electronic health record systems: the curse of knowing</t>
  </si>
  <si>
    <t>Groenwold RHH.</t>
  </si>
  <si>
    <t>Diagn Progn Res. 2020 Jul 2;4:8. doi: 10.1186/s41512-020-00077-0. eCollection 2020.</t>
  </si>
  <si>
    <t>10.1186/s41512-020-00077-0</t>
  </si>
  <si>
    <t>The Ability of Practices to Report Clinical Quality Measures: More Evidence of the Size Paradox?</t>
  </si>
  <si>
    <t>Parchman ML, Anderson ML, Penfold RB, Kuo E, Dorr DA.</t>
  </si>
  <si>
    <t>J Am Board Fam Med. 2020 Jul-Aug;33(4):620-625. doi: 10.3122/jabfm.2020.04.190369.</t>
  </si>
  <si>
    <t>10.3122/jabfm.2020.04.190369</t>
  </si>
  <si>
    <t>Assessing the readiness of digital data infrastructure for opioid use disorder research</t>
  </si>
  <si>
    <t>Venkatesh A, Malicki C, Hawk K, D'Onofrio G, Kinsman J, Taylor A.</t>
  </si>
  <si>
    <t>Addict Sci Clin Pract. 2020 Jul 10;15(1):24. doi: 10.1186/s13722-020-00198-3.</t>
  </si>
  <si>
    <t>10.1186/s13722-020-00198-3</t>
  </si>
  <si>
    <t>Multiple imputation with missing indicators as proxies for unmeasured variables: simulation study</t>
  </si>
  <si>
    <t>Sperrin M, Martin GP.</t>
  </si>
  <si>
    <t>BMC Med Res Methodol. 2020 Jul 8;20(1):185. doi: 10.1186/s12874-020-01068-x.</t>
  </si>
  <si>
    <t>10.1186/s12874-020-01068-x</t>
  </si>
  <si>
    <t>Impact of interoperability of smart infusion pumps and an electronic medical record in critical care</t>
  </si>
  <si>
    <t>Joseph R, Lee SW, Anderson SV, Morrisette MJ.</t>
  </si>
  <si>
    <t>Am J Health Syst Pharm. 2020 Jul 23;77(15):1231-1236. doi: 10.1093/ajhp/zxaa164.</t>
  </si>
  <si>
    <t>10.1093/ajhp/zxaa164</t>
  </si>
  <si>
    <t>Development of data dictionary for neonatal intensive care unit: advancement towards a better critical care unit</t>
  </si>
  <si>
    <t>Singh H, Kaur R, Saluja S, Cho SJ, Kaur A, Pandey AK, Gupta S, Das R, Kumar P, Palma J, Yadav G, Sun Y.</t>
  </si>
  <si>
    <t>JAMIA Open. 2019 Nov 25;3(1):21-30. doi: 10.1093/jamiaopen/ooz064. eCollection 2020 Apr.</t>
  </si>
  <si>
    <t>10.1093/jamiaopen/ooz064</t>
  </si>
  <si>
    <t>Rules Based Data Quality Assessment on Claims Database</t>
  </si>
  <si>
    <t>Gadde MA, Wang Z, Zozus M, Talburt JB, Greer ML.</t>
  </si>
  <si>
    <t>Stud Health Technol Inform. 2020 Jun 26;272:350-353. doi: 10.3233/SHTI200567.</t>
  </si>
  <si>
    <t>10.3233/SHTI200567</t>
  </si>
  <si>
    <t>Development and early findings of a semiautomated arthroplasty registry in a multi-institutional healthcare network</t>
  </si>
  <si>
    <t>Florissi I, Galea VP, Sauder N, Colon Iban Y, Heng M, Ahmed FK, Malchau H, Bragdon CR.</t>
  </si>
  <si>
    <t>Bone Joint J. 2020 Jul;102-B(7_Supple_B):90-98. doi: 10.1302/0301-620X.102B7.BJJ-2019-1622.R1.</t>
  </si>
  <si>
    <t>10.1302/0301-620X.102B7.BJJ-2019-1622.R1</t>
  </si>
  <si>
    <t>Pragmatic Application of the RE-AIM Framework to Evaluate the Implementation of Tobacco Cessation Programs Within NCI-Designated Cancer Centers</t>
  </si>
  <si>
    <t>D'Angelo H, Ramsey AT, Rolland B, Chen LS, Bernstein SL, Fucito LM, Webb Hooper M, Adsit R, Pauk D, Rosenblum MS, Cinciripini PM, Joseph A, Ostroff JS, Warren GW, Fiore MC, Baker TB.</t>
  </si>
  <si>
    <t>Front Public Health. 2020 Jun 12;8:221. doi: 10.3389/fpubh.2020.00221. eCollection 2020.</t>
  </si>
  <si>
    <t>10.3389/fpubh.2020.00221</t>
  </si>
  <si>
    <t>Measurement of hemorrhage-related severe maternal morbidity with billing versus electronic medical record data</t>
  </si>
  <si>
    <t>Friedman AM, Oberhardt M, Sheen JJ, Kessler A, Vawdrey D, Green R, D'Alton ME, Goffman D.</t>
  </si>
  <si>
    <t>J Matern Fetal Neonatal Med. 2020 Jun 29:1-7. doi: 10.1080/14767058.2020.1783229. Online ahead of print.</t>
  </si>
  <si>
    <t>10.1080/14767058.2020.1783229</t>
  </si>
  <si>
    <t>Implementation of a data accuracy plan to improve data extraction yield in the Axon Registry®</t>
  </si>
  <si>
    <t>Victorio MCC, Lundgren K, Johnston-Gross M, Bennett A, Magliocco B, Deshpande A, Jones LK Jr.</t>
  </si>
  <si>
    <t>Neurology. 2020 Jul 21;95(3):e310-e319. doi: 10.1212/WNL.0000000000009884. Epub 2020 Jun 26.</t>
  </si>
  <si>
    <t>10.1212/WNL.0000000000009884</t>
  </si>
  <si>
    <t>Privacy-Preserving Record Linkage of Deidentified Records Within a Public Health Surveillance System: Evaluation Study</t>
  </si>
  <si>
    <t>Nguyen L, Stoové M, Boyle D, Callander D, McManus H, Asselin J, Guy R, Donovan B, Hellard M, El-Hayek C.</t>
  </si>
  <si>
    <t>J Med Internet Res. 2020 Jun 24;22(6):e16757. doi: 10.2196/16757.</t>
  </si>
  <si>
    <t>10.2196/16757</t>
  </si>
  <si>
    <t>Artificial intelligence and computer simulation models in critical illness</t>
  </si>
  <si>
    <t>Lal A, Pinevich Y, Gajic O, Herasevich V, Pickering B.</t>
  </si>
  <si>
    <t>World J Crit Care Med. 2020 Jun 5;9(2):13-19. doi: 10.5492/wjccm.v9.i2.13. eCollection 2020 Jun 5.</t>
  </si>
  <si>
    <t>10.5492/wjccm.v9.i2.13</t>
  </si>
  <si>
    <t>Automated data cleaning of paediatric anthropometric data from longitudinal electronic health records: protocol and application to a large patient cohort</t>
  </si>
  <si>
    <t>Phan HTT, Borca F, Cable D, Batchelor J, Davies JH, Ennis S.</t>
  </si>
  <si>
    <t>Sci Rep. 2020 Jun 23;10(1):10164. doi: 10.1038/s41598-020-66925-7.</t>
  </si>
  <si>
    <t>10.1038/s41598-020-66925-7</t>
  </si>
  <si>
    <t>Assessing the completeness of infant and childhood immunizations within a provincial registry populated by parental reporting: A study using linked databases in Ontario, Canada</t>
  </si>
  <si>
    <t>Wilson SE, Wilton AS, Young J, Candido E, Bunko A, Buchan SA, Crowcroft NS, Deeks SL, Guttmann A, Halperin SA, Kwong JC, Wilson K, Tu K.</t>
  </si>
  <si>
    <t>Vaccine. 2020 Jul 14;38(33):5223-5230. doi: 10.1016/j.vaccine.2020.06.003. Epub 2020 Jun 20.</t>
  </si>
  <si>
    <t>10.1016/j.vaccine.2020.06.003</t>
  </si>
  <si>
    <t>Automatic Detection of Vital Signs in Clinical Notes of the Outpatient Settings</t>
  </si>
  <si>
    <t>Diaz Maffini M, Aguirre Ojea F, Manzotti M.</t>
  </si>
  <si>
    <t>Stud Health Technol Inform. 2020 Jun 16;270:1211-1212. doi: 10.3233/SHTI200367.</t>
  </si>
  <si>
    <t>10.3233/SHTI200367</t>
  </si>
  <si>
    <t>Performances of a Solution to Semi-Automatically Fill eCRF with Data from the Electronic Health Record: Protocol for a Prospective Individual Participant Data Meta-Analysis</t>
  </si>
  <si>
    <t>Griffon N, Pereira H, Djadi-Prat J, García MT, Testoni S, Cariou M, Hilbey J, N'Dja A, Navarro G, Gentili N, Nanni O, Raineri M, Chatellier G, Gómez De La Camara A, Lewi M, Sundgren M, Daniel C, Garvey A, Todorovic M, Ammour N.</t>
  </si>
  <si>
    <t>Stud Health Technol Inform. 2020 Jun 16;270:367-371. doi: 10.3233/SHTI200184.</t>
  </si>
  <si>
    <t>10.3233/SHTI200184</t>
  </si>
  <si>
    <t>Near Real Time EHR Data Utilization in a Clinical Study</t>
  </si>
  <si>
    <t>Penning ML, Blach C, Walden A, Wang P, Donovan KM, Garza MY, Wang Z, Frund J, Syed S, Syed M, Del Fiol G, Newby LK, Pieper C, Zozus M.</t>
  </si>
  <si>
    <t>Stud Health Technol Inform. 2020 Jun 16;270:337-341. doi: 10.3233/SHTI200178.</t>
  </si>
  <si>
    <t>10.3233/SHTI200178</t>
  </si>
  <si>
    <t>Document Oriented Graphical Analysis and Prediction</t>
  </si>
  <si>
    <t>Syed S, Syed M, Syeda HB, Prior F, Zozus M, Penning ML, Orloff M.</t>
  </si>
  <si>
    <t>Stud Health Technol Inform. 2020 Jun 16;270:183-187. doi: 10.3233/SHTI200147.</t>
  </si>
  <si>
    <t>10.3233/SHTI200147</t>
  </si>
  <si>
    <t>Data Quality Challenges in a Learning Health System</t>
  </si>
  <si>
    <t>Sarafidis M, Tarousi M, Anastasiou A, Pitoglou S, Lampoukas E, Spetsarias A, Matsopoulos G, Koutsouris D.</t>
  </si>
  <si>
    <t>Stud Health Technol Inform. 2020 Jun 16;270:143-147. doi: 10.3233/SHTI200139.</t>
  </si>
  <si>
    <t>10.3233/SHTI200139</t>
  </si>
  <si>
    <t>Workflow Differences Affect Data Accuracy in Oncologic EHRs: A First Step Toward Detangling the Diagnosis Data Babel</t>
  </si>
  <si>
    <t>Diaz-Garelli F, Strowd R, Lawson VL, Mayorga ME, Wells BJ, Lycan TW Jr, Topaloglu U.</t>
  </si>
  <si>
    <t>JCO Clin Cancer Inform. 2020 Jun;4:529-538. doi: 10.1200/CCI.19.00114.</t>
  </si>
  <si>
    <t>10.1200/CCI.19.00114</t>
  </si>
  <si>
    <t>Feasibility of reusing routinely recorded data to monitor the safe preparation and administration of injectable medication: A multicenter cross-sectional study</t>
  </si>
  <si>
    <t>Schutijser BCFM, Klopotowska JE, Jongerden IP, Wagner C, de Bruijne MC.</t>
  </si>
  <si>
    <t>Int J Med Inform. 2020 Sep;141:104201. doi: 10.1016/j.ijmedinf.2020.104201. Epub 2020 Jun 1.</t>
  </si>
  <si>
    <t>10.1016/j.ijmedinf.2020.104201</t>
  </si>
  <si>
    <t>Factors Influencing Problem List Use in Electronic Health Records-Application of the Unified Theory of Acceptance and Use of Technology</t>
  </si>
  <si>
    <t>Klappe ES, de Keizer NF, Cornet R.</t>
  </si>
  <si>
    <t>Appl Clin Inform. 2020 May;11(3):415-426. doi: 10.1055/s-0040-1712466. Epub 2020 Jun 10.</t>
  </si>
  <si>
    <t>10.1055/s-0040-1712466</t>
  </si>
  <si>
    <t>Mining incomplete clinical data for the early assessment of Kawasaki disease based on feature clustering and convolutional neural networks</t>
  </si>
  <si>
    <t>Wang H, Tan X, Huang Z, Pan B, Tian J.</t>
  </si>
  <si>
    <t>Artif Intell Med. 2020 May;105:101859. doi: 10.1016/j.artmed.2020.101859. Epub 2020 May 3.</t>
  </si>
  <si>
    <t>10.1016/j.artmed.2020.101859</t>
  </si>
  <si>
    <t>Smith ZL, Elmunzer BJ, Cooper GS, Chak A.</t>
  </si>
  <si>
    <t>Am J Gastroenterol. 2020 Jun;115(6):934-940. doi: 10.14309/ajg.0000000000000623.</t>
  </si>
  <si>
    <t>10.14309/ajg.0000000000000623</t>
  </si>
  <si>
    <t>Research and Reporting Considerations for Observational Studies Using Electronic Health Record Data</t>
  </si>
  <si>
    <t>Callahan A, Shah NH, Chen JH.</t>
  </si>
  <si>
    <t>Ann Intern Med. 2020 Jun 2;172(11 Suppl):S79-S84. doi: 10.7326/M19-0873.</t>
  </si>
  <si>
    <t>10.7326/M19-0873</t>
  </si>
  <si>
    <t>Implementation of a Real-Time Psychosis Risk Detection and Alerting System Based on Electronic Health Records using CogStack</t>
  </si>
  <si>
    <t>Wang T, Oliver D, Msosa Y, Colling C, Spada G, Roguski Ł, Folarin A, Stewart R, Roberts A, Dobson RJB, Fusar-Poli P.</t>
  </si>
  <si>
    <t>J Vis Exp. 2020 May 15;(159):10.3791/60794. doi: 10.3791/60794.</t>
  </si>
  <si>
    <t>10.3791/60794</t>
  </si>
  <si>
    <t>Standardized Architecture for a Mega-Biobank Phenomic Library: The Million Veteran Program (MVP)</t>
  </si>
  <si>
    <t>Knight KE, Honerlaw J, Danciu I, Linares F, Ho YL, Gagnon DR, Rush E, Gaziano JM, Begoli E, Cho K; VA Million Veteran Program.</t>
  </si>
  <si>
    <t>AMIA Jt Summits Transl Sci Proc. 2020 May 30;2020:326-334. eCollection 2020.</t>
  </si>
  <si>
    <t>Illustrating the patient journey through the care continuum: Leveraging structured primary care electronic medical record (EMR) data in Ontario, Canada using chronic obstructive pulmonary disease as a case study</t>
  </si>
  <si>
    <t>Rayner J, Khan T, Chan C, Wu C.</t>
  </si>
  <si>
    <t>Int J Med Inform. 2020 Aug;140:104159. doi: 10.1016/j.ijmedinf.2020.104159. Epub 2020 May 19.</t>
  </si>
  <si>
    <t>10.1016/j.ijmedinf.2020.104159</t>
  </si>
  <si>
    <t>Converting clinical document architecture documents to the common data model for incorporating health information exchange data in observational health studies: CDA to CDM</t>
  </si>
  <si>
    <t>Ji H, Kim S, Yi S, Hwang H, Kim JW, Yoo S.</t>
  </si>
  <si>
    <t>J Biomed Inform. 2020 Jul;107:103459. doi: 10.1016/j.jbi.2020.103459. Epub 2020 May 26.</t>
  </si>
  <si>
    <t>10.1016/j.jbi.2020.103459</t>
  </si>
  <si>
    <t>Computable Phenotype Implementation for a National, Multicenter Pragmatic Clinical Trial: Lessons Learned From ADAPTABLE</t>
  </si>
  <si>
    <t>Ahmad FS, Ricket IM, Hammill BG, Eskenazi L, Robertson HR, Curtis LH, Dobi CD, Girotra S, Haynes K, Kizer JR, Kripalani S, Roe MT, Roumie CL, Waitman R, Jones WS, Weiner MG.</t>
  </si>
  <si>
    <t>Real-world data in Saudi Arabia: Current situation and challenges for regulatory decision-making</t>
  </si>
  <si>
    <t>Alnofal FA, Alrwisan AA, Alshammari TM.</t>
  </si>
  <si>
    <t>Pharmacoepidemiol Drug Saf. 2020 Oct;29(10):1303-1306. doi: 10.1002/pds.5025. Epub 2020 May 27.</t>
  </si>
  <si>
    <t>10.1002/pds.5025</t>
  </si>
  <si>
    <t>Detecting modeling inconsistencies in SNOMED CT using a machine learning technique</t>
  </si>
  <si>
    <t>Agrawal A, Qazi K.</t>
  </si>
  <si>
    <t>Methods. 2020 Jul 1;179:111-118. doi: 10.1016/j.ymeth.2020.05.019. Epub 2020 May 20.</t>
  </si>
  <si>
    <t>10.1016/j.ymeth.2020.05.019</t>
  </si>
  <si>
    <t>Caesarean delivery and the risk of atopic dermatitis in children</t>
  </si>
  <si>
    <t>Richards M, Ferber J, Chen H, Swor E, Quesenberry CP, Li DK, Darrow LA.</t>
  </si>
  <si>
    <t>Clin Exp Allergy. 2020 Jul;50(7):805-814. doi: 10.1111/cea.13668. Epub 2020 Jun 11.</t>
  </si>
  <si>
    <t>10.1111/cea.13668</t>
  </si>
  <si>
    <t>Statistical modeling can determine what factors are predictive of appropriate follow-up in patients presenting with incidental pulmonary nodules on CT</t>
  </si>
  <si>
    <t>Mortani Barbosa EJ Jr, Kelly K.</t>
  </si>
  <si>
    <t>Eur J Radiol. 2020 Jul;128:109062. doi: 10.1016/j.ejrad.2020.109062. Epub 2020 May 13.</t>
  </si>
  <si>
    <t>10.1016/j.ejrad.2020.109062</t>
  </si>
  <si>
    <t>Robust and efficient semi-supervised estimation of average treatment effects with application to electronic health records data</t>
  </si>
  <si>
    <t>Cheng D, Ananthakrishnan AN, Cai T.</t>
  </si>
  <si>
    <t>Biometrics. 2020 May 15:10.1111/biom.13298. doi: 10.1111/biom.13298. Online ahead of print.</t>
  </si>
  <si>
    <t>10.1111/biom.13298</t>
  </si>
  <si>
    <t>A multifactorial intervention to lower potentially inappropriate medication use in older adults in Argentina</t>
  </si>
  <si>
    <t>Schapira M, Calabró P, Montero-Odasso M, Osman A, Guajardo ME, Martínez B, Pollán J, Cámera L, Sassano M, Perman G.</t>
  </si>
  <si>
    <t>Aging Clin Exp Res. 2020 May 9. doi: 10.1007/s40520-020-01582-4. Online ahead of print.</t>
  </si>
  <si>
    <t>10.1007/s40520-020-01582-4</t>
  </si>
  <si>
    <t>Maximizing the use of social and behavioural information from secondary care mental health electronic health records</t>
  </si>
  <si>
    <t>Goodday SM, Kormilitzin A, Vaci N, Liu Q, Cipriani A, Smith T, Nevado-Holgado A.</t>
  </si>
  <si>
    <t>J Biomed Inform. 2020 Jul;107:103429. doi: 10.1016/j.jbi.2020.103429. Epub 2020 May 5.</t>
  </si>
  <si>
    <t>10.1016/j.jbi.2020.103429</t>
  </si>
  <si>
    <t>Classification of Opioid Usage Through Semi-Supervised Learning for Total Joint Replacement Patients</t>
  </si>
  <si>
    <t>Lee S, Wei S, White V, Bain PA, Baker C, Li J.</t>
  </si>
  <si>
    <t>IEEE J Biomed Health Inform. 2021 Jan;25(1):189-200. doi: 10.1109/JBHI.2020.2992973. Epub 2021 Jan 5.</t>
  </si>
  <si>
    <t>10.1109/JBHI.2020.2992973</t>
  </si>
  <si>
    <t>Validation process of a high-resolution database in a paediatric intensive care unit-Describing the perpetual patient's validation</t>
  </si>
  <si>
    <t>Mathieu A, Sauthier M, Jouvet P, Emeriaud G, Brossier D.</t>
  </si>
  <si>
    <t>J Eval Clin Pract. 2021 Apr;27(2):316-324. doi: 10.1111/jep.13411. Epub 2020 May 5.</t>
  </si>
  <si>
    <t>10.1111/jep.13411</t>
  </si>
  <si>
    <t>Effects of real-time electronic data entry on HIV programme data quality in Lusaka, Zambia</t>
  </si>
  <si>
    <t>Moomba K, Williams A, Savory T, Lumpa M, Chilembo P, Tweya H, Harries AD, Herce M.</t>
  </si>
  <si>
    <t>Public Health Action. 2020 Mar 21;10(1):47-52. doi: 10.5588/pha.19.0068.</t>
  </si>
  <si>
    <t>10.5588/pha.19.0068</t>
  </si>
  <si>
    <t>Identifying Predictors of Suicide in Severe Mental Illness: A Feasibility Study of a Clinical Prediction Rule (Oxford Mental Illness and Suicide Tool or OxMIS)</t>
  </si>
  <si>
    <t>Senior M, Burghart M, Yu R, Kormilitzin A, Liu Q, Vaci N, Nevado-Holgado A, Pandit S, Zlodre J, Fazel S.</t>
  </si>
  <si>
    <t>Front Psychiatry. 2020 Apr 15;11:268. doi: 10.3389/fpsyt.2020.00268. eCollection 2020.</t>
  </si>
  <si>
    <t>10.3389/fpsyt.2020.00268</t>
  </si>
  <si>
    <t>Summary perioperative risk metrics within the electronic medical record predict patient-level cost variation in pancreaticoduodenectomy</t>
  </si>
  <si>
    <t>Stahl CC, Schwartz PB, Leverson GE, Barrett JR, Aiken T, Acher AW, Ronnekleiv-Kelly SM, Minter RM, Weber SM, Abbott DE.</t>
  </si>
  <si>
    <t>Surgery. 2020 Aug;168(2):274-279. doi: 10.1016/j.surg.2020.03.003. Epub 2020 Apr 26.</t>
  </si>
  <si>
    <t>10.1016/j.surg.2020.03.003</t>
  </si>
  <si>
    <t>Data linkage and computerised algorithmic coding to enhance individual clinical care for Aboriginal people living with chronic hepatitis B in the Northern Territory of Australia - Is it feasible?</t>
  </si>
  <si>
    <t>Hosking K, Stewart G, Mobsby M, Skov S, Zhao Y, Su JY, Tong S, Nihill P, Davis J, Connors C, Davies J.</t>
  </si>
  <si>
    <t>PLoS One. 2020 Apr 28;15(4):e0232207. doi: 10.1371/journal.pone.0232207. eCollection 2020.</t>
  </si>
  <si>
    <t>10.1371/journal.pone.0232207</t>
  </si>
  <si>
    <t>Successful Implementation of a Perioperative Data Warehouse Using Another Hospital's Published Specification From Epic's Electronic Health Record System</t>
  </si>
  <si>
    <t>Epstein RH, Hofer IS, Salari V, Gabel E.</t>
  </si>
  <si>
    <t>Anesth Analg. 2021 Feb 1;132(2):465-474. doi: 10.1213/ANE.0000000000004806.</t>
  </si>
  <si>
    <t>10.1213/ANE.0000000000004806</t>
  </si>
  <si>
    <t>Towards augmenting structured EHR data: a comparison of manual chart review and patient self-report</t>
  </si>
  <si>
    <t>Weiskopf NG, Cohen AM, Hannan J, Jarmon T, Dorr DA.</t>
  </si>
  <si>
    <t>AMIA Annu Symp Proc. 2020 Mar 4;2019:903-912. eCollection 2019.</t>
  </si>
  <si>
    <t>Longitudinal analysis of social and behavioral determinants of health in the EHR: exploring the impact of patient trajectories and documentation practices</t>
  </si>
  <si>
    <t>Feller DJ, Zucker J, Walk OBD, Yin MT, Gordon P, Elhadad N.</t>
  </si>
  <si>
    <t>AMIA Annu Symp Proc. 2020 Mar 4;2019:399-407. eCollection 2019.</t>
  </si>
  <si>
    <t>Deriving Evidence from Secondary Data in Hand Surgery: Strengths, Limitations, and Future Directions</t>
  </si>
  <si>
    <t>Squitieri L, Chung KC.</t>
  </si>
  <si>
    <t>Hand Clin. 2020 May;36(2):231-243. doi: 10.1016/j.hcl.2020.01.011.</t>
  </si>
  <si>
    <t>10.1016/j.hcl.2020.01.011</t>
  </si>
  <si>
    <t>Ethical Use of Electronic Health Record Data and Artificial Intelligence: Recommendations of the Primary Care Informatics Working Group of the International Medical Informatics Association</t>
  </si>
  <si>
    <t>Liaw ST, Liyanage H, Kuziemsky C, Terry AL, Schreiber R, Jonnagaddala J, de Lusignan S.</t>
  </si>
  <si>
    <t>Yearb Med Inform. 2020 Aug;29(1):51-57. doi: 10.1055/s-0040-1701980. Epub 2020 Apr 17.</t>
  </si>
  <si>
    <t>10.1055/s-0040-1701980</t>
  </si>
  <si>
    <t>Failing the metric but saving lives: The protocolization of sepsis treatment through quality measurement</t>
  </si>
  <si>
    <t>Winslow R.</t>
  </si>
  <si>
    <t>Soc Sci Med. 2020 May;253:112982. doi: 10.1016/j.socscimed.2020.112982. Epub 2020 Apr 9.</t>
  </si>
  <si>
    <t>10.1016/j.socscimed.2020.112982</t>
  </si>
  <si>
    <t>Fixed Positioning for Decompressive Hemicraniectomy Provides a Larger Diameter Flap than Nonfixed Positioning: A Single-Institution Experience</t>
  </si>
  <si>
    <t>Pendleton C, Velagapudi L, Cain R, Jallo JI.</t>
  </si>
  <si>
    <t>World Neurosurg. 2020 Jul;139:e293-e296. doi: 10.1016/j.wneu.2020.03.205. Epub 2020 Apr 13.</t>
  </si>
  <si>
    <t>10.1016/j.wneu.2020.03.205</t>
  </si>
  <si>
    <t>Considerations for Integration of Perioperative Electronic Health Records Across Institutions for Research and Quality Improvement: The Approach Taken by the Multicenter Perioperative Outcomes Group</t>
  </si>
  <si>
    <t>Colquhoun DA, Shanks AM, Kapeles SR, Shah N, Saager L, Vaughn MT, Buehler K, Burns ML, Tremper KK, Freundlich RE, Aziz M, Kheterpal S, Mathis MR.</t>
  </si>
  <si>
    <t>Anesth Analg. 2020 May;130(5):1133-1146. doi: 10.1213/ANE.0000000000004489.</t>
  </si>
  <si>
    <t>10.1213/ANE.0000000000004489</t>
  </si>
  <si>
    <t>How a Malnutrition Quality Improvement Initiative Furthers Malnutrition Measurement and Care: Results From a Hospital Learning Collaborative</t>
  </si>
  <si>
    <t>Valladares AF, Kilgore KM, Partridge J, Sulo S, Kerr KW, McCauley S.</t>
  </si>
  <si>
    <t>JPEN J Parenter Enteral Nutr. 2021 Feb;45(2):366-371. doi: 10.1002/jpen.1833. Epub 2020 Apr 13.</t>
  </si>
  <si>
    <t>10.1002/jpen.1833</t>
  </si>
  <si>
    <t>Evaluation of the quality of clinical data collection for a pan-Canadian cohort of children affected by inherited metabolic diseases: lessons learned from the Canadian Inherited Metabolic Diseases Research Network</t>
  </si>
  <si>
    <t>Tingley K, Lamoureux M, Pugliese M, Geraghty MT, Kronick JB, Potter BK, Coyle D, Wilson K, Kowalski M, Austin V, Brunel-Guitton C, Buhas D, Chan AKJ, Dyack S, Feigenbaum A, Giezen A, Goobie S, Greenberg CR, Ghai SJ, Inbar-Feigenberg M, Karp N, Kozenko M, Langley E, Lines M, Little J, MacKenzie J, Maranda B, Mercimek-Andrews S, Mohan C, Mhanni A, Mitchell G, Mitchell JJ, Nagy L, Napier M, Pender A, Potter M, Prasad C, Ratko S, Salvarinova R, Schulze A, Siriwardena K, Sondheimer N, Sparkes R, Stockler-Ipsiroglu S, Trakadis Y, Turner L, Van Karnebeek C, Vallance H, Vandersteen A, Walia J, Wilson A, Wilson BJ, Yu AC, Yuskiv N, Chakraborty P; Canadian Inherited Metabolic Diseases Research Network.</t>
  </si>
  <si>
    <t>Orphanet J Rare Dis. 2020 Apr 10;15(1):89. doi: 10.1186/s13023-020-01358-z.</t>
  </si>
  <si>
    <t>10.1186/s13023-020-01358-z</t>
  </si>
  <si>
    <t>Machine intelligence in healthcare-perspectives on trustworthiness, explainability, usability, and transparency</t>
  </si>
  <si>
    <t>Cutillo CM, Sharma KR, Foschini L, Kundu S, Mackintosh M, Mandl KD; MI in Healthcare Workshop Working Group.</t>
  </si>
  <si>
    <t>NPJ Digit Med. 2020 Mar 26;3:47. doi: 10.1038/s41746-020-0254-2. eCollection 2020.</t>
  </si>
  <si>
    <t>10.1038/s41746-020-0254-2</t>
  </si>
  <si>
    <t>Evaluating Prevalence and Patterns of Prescribing Medications for Depression for Patients With Obesity Using Large Primary Care Data (Canadian Primary Care Sentinel Surveillance Network)</t>
  </si>
  <si>
    <t>Puzhko S, Schuster T, Barnett TA, Renoux C, Rosenberg E, Barber D, Bartlett G.</t>
  </si>
  <si>
    <t>Front Nutr. 2020 Mar 17;7:24. doi: 10.3389/fnut.2020.00024. eCollection 2020.</t>
  </si>
  <si>
    <t>10.3389/fnut.2020.00024</t>
  </si>
  <si>
    <t>Emerging opportunities to harness real world data: An introduction to data sources, concepts, and applications</t>
  </si>
  <si>
    <t>O'Leary CP, Cavender MA.</t>
  </si>
  <si>
    <t>Diabetes Obes Metab. 2020 Apr;22 Suppl 3:3-12. doi: 10.1111/dom.13948.</t>
  </si>
  <si>
    <t>10.1111/dom.13948</t>
  </si>
  <si>
    <t>Genotyping Array Design and Data Quality Control in the Million Veteran Program</t>
  </si>
  <si>
    <t>Hunter-Zinck H, Shi Y, Li M, Gorman BR, Ji SG, Sun N, Webster T, Liem A, Hsieh P, Devineni P, Karnam P, Gong X, Radhakrishnan L, Schmidt J, Assimes TL, Huang J, Pan C, Humphries D, Brophy M, Moser J, Muralidhar S, Huang GD, Przygodzki R, Concato J, Gaziano JM, Gelernter J, O'Donnell CJ, Hauser ER, Zhao H, O'Leary TJ; VA Million Veteran Program, Tsao PS, Pyarajan S.</t>
  </si>
  <si>
    <t>Am J Hum Genet. 2020 Apr 2;106(4):535-548. doi: 10.1016/j.ajhg.2020.03.004.</t>
  </si>
  <si>
    <t>10.1016/j.ajhg.2020.03.004</t>
  </si>
  <si>
    <t>Active Surveillance of Adverse Events Following Human Papillomavirus Vaccination: Feasibility Pilot Study Based on the Regional Health Care Information Platform in the City of Ningbo, China</t>
  </si>
  <si>
    <t>Liu Z, Zhang L, Yang Y, Meng R, Fang T, Dong Y, Li N, Xu G, Zhan S.</t>
  </si>
  <si>
    <t>J Med Internet Res. 2020 Jun 1;22(6):e17446. doi: 10.2196/17446.</t>
  </si>
  <si>
    <t>10.2196/17446</t>
  </si>
  <si>
    <t>Assessment of the impact of EHR heterogeneity for clinical research through a case study of silent brain infarction</t>
  </si>
  <si>
    <t>Fu S, Leung LY, Raulli AO, Kallmes DF, Kinsman KA, Nelson KB, Clark MS, Luetmer PH, Kingsbury PR, Kent DM, Liu H.</t>
  </si>
  <si>
    <t>BMC Med Inform Decis Mak. 2020 Mar 30;20(1):60. doi: 10.1186/s12911-020-1072-9.</t>
  </si>
  <si>
    <t>10.1186/s12911-020-1072-9</t>
  </si>
  <si>
    <t>Early Hospital Readmission (EHR) in kidney transplantation: a review article</t>
  </si>
  <si>
    <t>Tavares MG, Tedesco-Silva Junior H, Pestana JOM.</t>
  </si>
  <si>
    <t>J Bras Nefrol. 2020 Mar 20;42(2):231-237. doi: 10.1590/2175-8239-JBN-2019-0089.</t>
  </si>
  <si>
    <t>10.1590/2175-8239-JBN-2019-0089</t>
  </si>
  <si>
    <t>Using a health information technology survey to explore the availability of addiction treatment data in the electronic health records: A National Drug Abuse Treatment Clinical Trials Network study</t>
  </si>
  <si>
    <t>Wu LT, Payne EH, Roseman K, Case A, Nelson C, Lindblad R.</t>
  </si>
  <si>
    <t>J Subst Abuse Treat. 2020 Mar;112S:56-62. doi: 10.1016/j.jsat.2020.01.015.</t>
  </si>
  <si>
    <t>10.1016/j.jsat.2020.01.015</t>
  </si>
  <si>
    <t>Impact of an interdisciplinary malnutrition quality improvement project at a large metropolitan hospital</t>
  </si>
  <si>
    <t>Pratt KJ, Hernandez B, Blancato R, Blankenship J, Mitchell K.</t>
  </si>
  <si>
    <t>BMJ Open Qual. 2020 Mar;9(1):e000735. doi: 10.1136/bmjoq-2019-000735.</t>
  </si>
  <si>
    <t>10.1136/bmjoq-2019-000735</t>
  </si>
  <si>
    <t>Can the Use of Bayesian Analysis Methods Correct for Incompleteness in Electronic Health Records Diagnosis Data? Development of a Novel Method Using Simulated and Real-Life Clinical Data</t>
  </si>
  <si>
    <t>Ford E, Rooney P, Hurley P, Oliver S, Bremner S, Cassell J.</t>
  </si>
  <si>
    <t>Front Public Health. 2020 Mar 5;8:54. doi: 10.3389/fpubh.2020.00054. eCollection 2020.</t>
  </si>
  <si>
    <t>10.3389/fpubh.2020.00054</t>
  </si>
  <si>
    <t>Accuracy of medical billing data against the electronic health record in the measurement of colorectal cancer screening rates</t>
  </si>
  <si>
    <t>Rudrapatna VA, Glicksberg BS, Avila P, Harding-Theobald E, Wang C, Butte AJ.</t>
  </si>
  <si>
    <t>BMJ Open Qual. 2020 Mar;9(1):e000856. doi: 10.1136/bmjoq-2019-000856.</t>
  </si>
  <si>
    <t>10.1136/bmjoq-2019-000856</t>
  </si>
  <si>
    <t>Methods to improve the quality of smoking records in a primary care EMR database: exploring multiple imputation and pattern-matching algorithms</t>
  </si>
  <si>
    <t>Garies S, Cummings M, Quan H, McBrien K, Drummond N, Manca D, Williamson T.</t>
  </si>
  <si>
    <t>BMC Med Inform Decis Mak. 2020 Mar 14;20(1):56. doi: 10.1186/s12911-020-1068-5.</t>
  </si>
  <si>
    <t>10.1186/s12911-020-1068-5</t>
  </si>
  <si>
    <t>Risk Adjustment for Sepsis Mortality to Facilitate Hospital Comparisons Using Centers for Disease Control and Prevention's Adult Sepsis Event Criteria and Routine Electronic Clinical Data</t>
  </si>
  <si>
    <t>Rhee C, Wang R, Song Y, Zhang Z, Kadri SS, Septimus EJ, Fram D, Jin R, Poland RE, Hickok J, Sands K, Klompas M.</t>
  </si>
  <si>
    <t>Crit Care Explor. 2019 Oct 14;1(10):e0049. doi: 10.1097/CCE.0000000000000049. eCollection 2019 Oct.</t>
  </si>
  <si>
    <t>10.1097/CCE.0000000000000049</t>
  </si>
  <si>
    <t>Bayesian latent multi-state modeling for nonequidistant longitudinal electronic health records</t>
  </si>
  <si>
    <t>Luo Y, Stephens DA, Verma A, Buckeridge DL.</t>
  </si>
  <si>
    <t>Biometrics. 2021 Mar;77(1):78-90. doi: 10.1111/biom.13261. Epub 2020 Mar 31.</t>
  </si>
  <si>
    <t>10.1111/biom.13261</t>
  </si>
  <si>
    <t>Challenges Frequently Encountered in the Secondary Use of Electronic Medical Record Data for Research</t>
  </si>
  <si>
    <t>Edmondson ME, Reimer AP.</t>
  </si>
  <si>
    <t>Comput Inform Nurs. 2020 Jul;38(7):338-348. doi: 10.1097/CIN.0000000000000609.</t>
  </si>
  <si>
    <t>10.1097/CIN.0000000000000609</t>
  </si>
  <si>
    <t>Propensity scores using missingness pattern information: a practical guide</t>
  </si>
  <si>
    <t>Blake HA, Leyrat C, Mansfield KE, Seaman S, Tomlinson LA, Carpenter J, Williamson EJ.</t>
  </si>
  <si>
    <t>Stat Med. 2020 May 20;39(11):1641-1657. doi: 10.1002/sim.8503. Epub 2020 Feb 27.</t>
  </si>
  <si>
    <t>10.1002/sim.8503</t>
  </si>
  <si>
    <t>Heart Failure Dashboard Design and Validation to Improve Care of Veterans</t>
  </si>
  <si>
    <t>Foster M, Albanese C, Chen Q, Sethares KA, Evans S, Lehmann LS, Spencer J, Joseph J.</t>
  </si>
  <si>
    <t>Appl Clin Inform. 2020 Jan;11(1):153-159. doi: 10.1055/s-0040-1701257. Epub 2020 Feb 26.</t>
  </si>
  <si>
    <t>10.1055/s-0040-1701257</t>
  </si>
  <si>
    <t>The application of unsupervised deep learning in predictive models using electronic health records</t>
  </si>
  <si>
    <t>Wang L, Tong L, Davis D, Arnold T, Esposito T.</t>
  </si>
  <si>
    <t>BMC Med Res Methodol. 2020 Feb 26;20(1):37. doi: 10.1186/s12874-020-00923-1.</t>
  </si>
  <si>
    <t>10.1186/s12874-020-00923-1</t>
  </si>
  <si>
    <t>External Validation of an Algorithm to Identify Patients with High Data-Completeness in Electronic Health Records for Comparative Effectiveness Research</t>
  </si>
  <si>
    <t>Lin KJ, Rosenthal GE, Murphy SN, Mandl KD, Jin Y, Glynn RJ, Schneeweiss S.</t>
  </si>
  <si>
    <t>Clin Epidemiol. 2020 Feb 4;12:133-141. doi: 10.2147/CLEP.S232540. eCollection 2020.</t>
  </si>
  <si>
    <t>10.2147/CLEP.S232540</t>
  </si>
  <si>
    <t>Data Quality in Electronic Health Records: Practical Considerations</t>
  </si>
  <si>
    <t>Andrei AC.</t>
  </si>
  <si>
    <t>J Am Coll Surg. 2020 Mar;230(3):305. doi: 10.1016/j.jamcollsurg.2020.01.002.</t>
  </si>
  <si>
    <t>10.1016/j.jamcollsurg.2020.01.002</t>
  </si>
  <si>
    <t>Using the electronic health record for genomics research</t>
  </si>
  <si>
    <t>Safarova MS, Kullo IJ.</t>
  </si>
  <si>
    <t>Curr Opin Lipidol. 2020 Apr;31(2):85-93. doi: 10.1097/MOL.0000000000000662.</t>
  </si>
  <si>
    <t>10.1097/MOL.0000000000000662</t>
  </si>
  <si>
    <t>Assessing Real-World Data Quality: The Application of Patient Registry Quality Criteria to Real-World Data and Real-World Evidence</t>
  </si>
  <si>
    <t>Gliklich RE, Leavy MB.</t>
  </si>
  <si>
    <t>Ther Innov Regul Sci. 2020 Mar;54(2):303-307. doi: 10.1007/s43441-019-00058-6. Epub 2020 Jan 6.</t>
  </si>
  <si>
    <t>10.1007/s43441-019-00058-6</t>
  </si>
  <si>
    <t>Quality Gaps of Electronic Health Records in Diabetes Care</t>
  </si>
  <si>
    <t>Marani H, Halperin IJ, Jamieson T, Mukerji G.</t>
  </si>
  <si>
    <t>Can J Diabetes. 2020 Jun;44(4):350-355. doi: 10.1016/j.jcjd.2019.10.011. Epub 2019 Nov 9.</t>
  </si>
  <si>
    <t>10.1016/j.jcjd.2019.10.011</t>
  </si>
  <si>
    <t>Pitfalls of medication adherence approximation through EHR and pharmacy records: Definitions, data and computation</t>
  </si>
  <si>
    <t>Galozy A, Nowaczyk S, Sant'Anna A, Ohlsson M, Lingman M.</t>
  </si>
  <si>
    <t>Int J Med Inform. 2020 Apr;136:104092. doi: 10.1016/j.ijmedinf.2020.104092. Epub 2020 Feb 9.</t>
  </si>
  <si>
    <t>10.1016/j.ijmedinf.2020.104092</t>
  </si>
  <si>
    <t>[Consent management and workflows for cross-sectoral patient records and teleconsultations]</t>
  </si>
  <si>
    <t>Bauer J, Rohner-Rojas S, Holderried M.</t>
  </si>
  <si>
    <t>Radiologe. 2020 May;60(5):430-439. doi: 10.1007/s00117-020-00655-9.</t>
  </si>
  <si>
    <t>10.1007/s00117-020-00655-9</t>
  </si>
  <si>
    <t>Data-driven discovery of changes in clinical code usage over time: a case-study on changes in cardiovascular disease recording in two English electronic health records databases (2001-2015)</t>
  </si>
  <si>
    <t>Rockenschaub P, Nguyen V, Aldridge RW, Acosta D, García-Gómez JM, Sáez C.</t>
  </si>
  <si>
    <t>BMJ Open. 2020 Feb 13;10(2):e034396. doi: 10.1136/bmjopen-2019-034396.</t>
  </si>
  <si>
    <t>10.1136/bmjopen-2019-034396</t>
  </si>
  <si>
    <t>Bias in population oral health research: longitudinal studies</t>
  </si>
  <si>
    <t>Celeste RK.</t>
  </si>
  <si>
    <t>Community Dent Health. 2020 Feb 27;37(1):90-95. doi: 10.1922/CDH_SpecialIssueCeleste06.</t>
  </si>
  <si>
    <t>10.1922/CDH_SpecialIssueCeleste06</t>
  </si>
  <si>
    <t>Implementing a hash-based privacy-preserving record linkage tool in the OneFlorida clinical research network</t>
  </si>
  <si>
    <t>Bian J, Loiacono A, Sura A, Mendoza Viramontes T, Lipori G, Guo Y, Shenkman E, Hogan W.</t>
  </si>
  <si>
    <t>JAMIA Open. 2019 Sep 27;2(4):562-569. doi: 10.1093/jamiaopen/ooz050. eCollection 2019 Dec.</t>
  </si>
  <si>
    <t>10.1093/jamiaopen/ooz050</t>
  </si>
  <si>
    <t>Heterogeneity introduced by EHR system implementation in a de-identified data resource from 100 non-affiliated organizations</t>
  </si>
  <si>
    <t>Glynn EF, Hoffman MA.</t>
  </si>
  <si>
    <t>JAMIA Open. 2019 Aug 7;2(4):554-561. doi: 10.1093/jamiaopen/ooz035. eCollection 2019 Dec.</t>
  </si>
  <si>
    <t>10.1093/jamiaopen/ooz035</t>
  </si>
  <si>
    <t>Patient-generated health data management and quality challenges in remote patient monitoring</t>
  </si>
  <si>
    <t>Abdolkhani R, Gray K, Borda A, DeSouza R.</t>
  </si>
  <si>
    <t>JAMIA Open. 2019 Sep 20;2(4):471-478. doi: 10.1093/jamiaopen/ooz036. eCollection 2019 Dec.</t>
  </si>
  <si>
    <t>10.1093/jamiaopen/ooz036</t>
  </si>
  <si>
    <t>Challenges to electronic clinical quality measurement using third-party platforms in primary care practices: the healthy hearts in the heartland experience</t>
  </si>
  <si>
    <t>Ahmad FS, Rasmussen LV, Persell SD, Richardson JE, Liss DT, Kenly P, Chung I, French DD, Walunas TL, Schriever A, Kho AN.</t>
  </si>
  <si>
    <t>JAMIA Open. 2019 Sep 20;2(4):423-428. doi: 10.1093/jamiaopen/ooz038. eCollection 2019 Dec.</t>
  </si>
  <si>
    <t>10.1093/jamiaopen/ooz038</t>
  </si>
  <si>
    <t>Machine Intelligence in Cardiovascular Medicine</t>
  </si>
  <si>
    <t>Miller DD.</t>
  </si>
  <si>
    <t>Cardiol Rev. 2020 Mar/Apr;28(2):53-64. doi: 10.1097/CRD.0000000000000294.</t>
  </si>
  <si>
    <t>10.1097/CRD.0000000000000294</t>
  </si>
  <si>
    <t>Ethnic Differences in the Prevalence of Type 2 Diabetes Diagnoses in the UK: Cross-Sectional Analysis of the Health Improvement Network Primary Care Database</t>
  </si>
  <si>
    <t>Pham TM, Carpenter JR, Morris TP, Sharma M, Petersen I.</t>
  </si>
  <si>
    <t>Clin Epidemiol. 2019 Dec 31;11:1081-1088. doi: 10.2147/CLEP.S227621. eCollection 2019.</t>
  </si>
  <si>
    <t>10.2147/CLEP.S227621</t>
  </si>
  <si>
    <t>Primary Care Quality Improvement Metrics and National Committee on Quality Assurance Medical Home Recognition for Children With Medical Complexity</t>
  </si>
  <si>
    <t>Lail J, Fields E, Paolella A, Schoettker PJ.</t>
  </si>
  <si>
    <t>Pediatr Qual Saf. 2019 Nov 26;4(6):e231. doi: 10.1097/pq9.0000000000000231. eCollection 2019 Nov-Dec.</t>
  </si>
  <si>
    <t>10.1097/pq9.0000000000000231</t>
  </si>
  <si>
    <t>Novel methodology to measure pre-procedure antimicrobial prophylaxis: integrating text searches with structured data from the Veterans Health Administration's electronic medical record</t>
  </si>
  <si>
    <t>Mull HJ, Stolzmann K, Kalver E, Shin MH, Schweizer ML, Asundi A, Mehta P, Stanislawski M, Branch-Elliman W.</t>
  </si>
  <si>
    <t>BMC Med Inform Decis Mak. 2020 Jan 30;20(1):15. doi: 10.1186/s12911-020-1031-5.</t>
  </si>
  <si>
    <t>10.1186/s12911-020-1031-5</t>
  </si>
  <si>
    <t>Combining deep learning with token selection for patient phenotyping from electronic health records</t>
  </si>
  <si>
    <t>Yang Z, Dehmer M, Yli-Harja O, Emmert-Streib F.</t>
  </si>
  <si>
    <t>Sci Rep. 2020 Jan 29;10(1):1432. doi: 10.1038/s41598-020-58178-1.</t>
  </si>
  <si>
    <t>10.1038/s41598-020-58178-1</t>
  </si>
  <si>
    <t>Estimating treatment effects with partially observed covariates using outcome regression with missing indicators</t>
  </si>
  <si>
    <t>Blake HA, Leyrat C, Mansfield KE, Tomlinson LA, Carpenter J, Williamson EJ.</t>
  </si>
  <si>
    <t>Biom J. 2020 Mar;62(2):428-443. doi: 10.1002/bimj.201900041. Epub 2020 Jan 29.</t>
  </si>
  <si>
    <t>10.1002/bimj.201900041</t>
  </si>
  <si>
    <t>A tale of three subspecialties: Diagnosis recording patterns are internally consistent but Specialty-Dependent</t>
  </si>
  <si>
    <t>Diaz-Garelli JF, Strowd R, Ahmed T, Wells BJ, Merrill R, Laurini J, Pasche B, Topaloglu U.</t>
  </si>
  <si>
    <t>JAMIA Open. 2019 Aug 5;2(3):369-377. doi: 10.1093/jamiaopen/ooz020. eCollection 2019 Oct.</t>
  </si>
  <si>
    <t>10.1093/jamiaopen/ooz020</t>
  </si>
  <si>
    <t>Clinical Decision Support Systems for Triage in the Emergency Department using Intelligent Systems: a Review</t>
  </si>
  <si>
    <t>Fernandes M, Vieira SM, Leite F, Palos C, Finkelstein S, Sousa JMC.</t>
  </si>
  <si>
    <t>Artif Intell Med. 2020 Jan;102:101762. doi: 10.1016/j.artmed.2019.101762. Epub 2019 Nov 17.</t>
  </si>
  <si>
    <t>10.1016/j.artmed.2019.101762</t>
  </si>
  <si>
    <t>Inverse-probability weighting and multiple imputation for evaluating selection bias in the estimation of childhood obesity prevalence using data from electronic health records</t>
  </si>
  <si>
    <t>Sayon-Orea C, Moreno-Iribas C, Delfrade J, Sanchez-Echenique M, Amiano P, Ardanaz E, Gorricho J, Basterra G, Nuin M, Guevara M.</t>
  </si>
  <si>
    <t>BMC Med Inform Decis Mak. 2020 Jan 20;20(1):9. doi: 10.1186/s12911-020-1020-8.</t>
  </si>
  <si>
    <t>10.1186/s12911-020-1020-8</t>
  </si>
  <si>
    <t>Assessing Quality of Surgical Real-World Data from an Automated Electronic Health Record Pipeline</t>
  </si>
  <si>
    <t>Corey KM, Helmkamp J, Simons M, Curtis L, Marsolo K, Balu S, Gao M, Nichols M, Watson J, Mureebe L, Kirk AD, Sendak M.</t>
  </si>
  <si>
    <t>J Am Coll Surg. 2020 Mar;230(3):295-305.e12. doi: 10.1016/j.jamcollsurg.2019.12.005. Epub 2020 Jan 13.</t>
  </si>
  <si>
    <t>10.1016/j.jamcollsurg.2019.12.005</t>
  </si>
  <si>
    <t>Effect of Best Practice Advisories on Sedation Protocol Compliance and Drug-Related Hazardous Condition Mitigation Among Critical Care Patients</t>
  </si>
  <si>
    <t>Greene RA, Zullo AR, Mailloux CM, Berard-Collins C, Levy MM, Amass T.</t>
  </si>
  <si>
    <t>Crit Care Med. 2020 Feb;48(2):185-191. doi: 10.1097/CCM.0000000000004116.</t>
  </si>
  <si>
    <t>10.1097/CCM.0000000000004116</t>
  </si>
  <si>
    <t>Research at the Point of Care: Using Electronic Medical Record Systems to Generate Clinically Meaningful Evidence</t>
  </si>
  <si>
    <t>Marshall AN, Lam KC.</t>
  </si>
  <si>
    <t>J Athl Train. 2020 Feb;55(2):205-212. doi: 10.4085/1062-6050-113-19. Epub 2020 Jan 14.</t>
  </si>
  <si>
    <t>10.4085/1062-6050-113-19</t>
  </si>
  <si>
    <t>The Quality Measure Crunch: How CMS Topped Out Scoring and Removal Policies Disproportionately Disadvantage Radiologists</t>
  </si>
  <si>
    <t>Golding LP, Nicola GN, Duszak R Jr, Rosenkrantz AB.</t>
  </si>
  <si>
    <t>J Am Coll Radiol. 2020 Jan;17(1 Pt B):110-117. doi: 10.1016/j.jacr.2019.08.014.</t>
  </si>
  <si>
    <t>10.1016/j.jacr.2019.08.014</t>
  </si>
  <si>
    <t>Igniting Harmonized Digital Clinical Quality Measurement through Terminology, CQL, and FHIR</t>
  </si>
  <si>
    <t>Appl Clin Inform. 2020 Jan;11(1):23-33. doi: 10.1055/s-0039-3402755. Epub 2020 Jan 8.</t>
  </si>
  <si>
    <t>10.1055/s-0039-3402755</t>
  </si>
  <si>
    <t>Transforming French Electronic Health Records into the Observational Medical Outcome Partnership's Common Data Model: A Feasibility Study</t>
  </si>
  <si>
    <t>Lamer A, Depas N, Doutreligne M, Parrot A, Verloop D, Defebvre MM, Ficheur G, Chazard E, Beuscart JB.</t>
  </si>
  <si>
    <t>Appl Clin Inform. 2020 Jan;11(1):13-22. doi: 10.1055/s-0039-3402754. Epub 2020 Jan 8.</t>
  </si>
  <si>
    <t>10.1055/s-0039-3402754</t>
  </si>
  <si>
    <t>Moving from Quality Measurement to Quality Improvement: Applying Meaningful Use Lessons to the Quality Payment Program</t>
  </si>
  <si>
    <t>Catherine LH, Elizabeth T, Olivia KGB, Michael GT, Suzanne LW.</t>
  </si>
  <si>
    <t>Perspect Health Inf Manag. 2019 Oct 1;16(Fall):1b. eCollection 2019 Fall.</t>
  </si>
  <si>
    <t>Addition of Efficiency Measures to Current Accuracy Measures in the Vascular Laboratory Can Be Used for Future Accreditation and Payment Models</t>
  </si>
  <si>
    <t>Haurani MJ, Kiser D, Vaccaro PS, Satiani B.</t>
  </si>
  <si>
    <t>Ann Vasc Surg. 2020 May;65:145-151. doi: 10.1016/j.avsg.2019.11.028. Epub 2020 Jan 3.</t>
  </si>
  <si>
    <t>10.1016/j.avsg.2019.11.028</t>
  </si>
  <si>
    <t>Indicators of Quality of Clinical Care for Type 2 Diabetes Patients in Primary Health Care Centers in Qatar: A Retrospective Analysis</t>
  </si>
  <si>
    <t>Attal S, Mahmoud MH, Aseel MT, Candra A, Amuna P, Elnagmi M, Abdallah M, Ismail N, Abdelrazek A, Albaw D, Albashir A, Elmahdi H.</t>
  </si>
  <si>
    <t>Int J Endocrinol. 2019 Dec 5;2019:3519093. doi: 10.1155/2019/3519093. eCollection 2019.</t>
  </si>
  <si>
    <t>10.1155/2019/3519093</t>
  </si>
  <si>
    <t>Digital psychosocial assessment: An efficient and effective screening tool</t>
  </si>
  <si>
    <t>Ho J, Fong CK, Iskander A, Towns S, Steinbeck K.</t>
  </si>
  <si>
    <t>J Paediatr Child Health. 2020 Apr;56(4):521-531. doi: 10.1111/jpc.14675. Epub 2019 Dec 28.</t>
  </si>
  <si>
    <t>10.1111/jpc.14675</t>
  </si>
  <si>
    <t>Extraction of Rheumatoid Arthritis Disease Activity Measures From Electronic Health Records Using Automated Processing Algorithms</t>
  </si>
  <si>
    <t>Cannon GW, Rojas J, Reimold A, Mikuls TR, Bergman D, Sauer BC.</t>
  </si>
  <si>
    <t>ACR Open Rheumatol. 2019 Oct 30;1(10):632-639. doi: 10.1002/acr2.11089. eCollection 2019 Dec.</t>
  </si>
  <si>
    <t>10.1002/acr2.11089</t>
  </si>
  <si>
    <t>Adapting electronic health records-derived phenotypes to claims data: Lessons learned in using limited clinical data for phenotyping</t>
  </si>
  <si>
    <t>Ostropolets A, Reich C, Ryan P, Shang N, Hripcsak G, Weng C.</t>
  </si>
  <si>
    <t>J Biomed Inform. 2020 Feb;102:103363. doi: 10.1016/j.jbi.2019.103363. Epub 2019 Dec 19.</t>
  </si>
  <si>
    <t>10.1016/j.jbi.2019.103363</t>
  </si>
  <si>
    <t>The emerging landscape of health research based on biobanks linked to electronic health records: Existing resources, statistical challenges, and potential opportunities</t>
  </si>
  <si>
    <t>Beesley LJ, Salvatore M, Fritsche LG, Pandit A, Rao A, Brummett C, Willer CJ, Lisabeth LD, Mukherjee B.</t>
  </si>
  <si>
    <t>Stat Med. 2020 Mar 15;39(6):773-800. doi: 10.1002/sim.8445. Epub 2019 Dec 20.</t>
  </si>
  <si>
    <t>10.1002/sim.8445</t>
  </si>
  <si>
    <t>A Framework to Measure and Improve Well-Being in Primary Care</t>
  </si>
  <si>
    <t>Brown CM, Samaan ZM, Mansour ME, Glance A, Morehous JF, Taylor S, Hawke J, Kahn RS.</t>
  </si>
  <si>
    <t>Pediatrics. 2020 Jan;145(1):e20191531. doi: 10.1542/peds.2019-1531.</t>
  </si>
  <si>
    <t>10.1542/peds.2019-1531</t>
  </si>
  <si>
    <t>A systematic review identifying common data items in neonatal trials and assessing their completeness in routinely recorded United Kingdom national neonatal data</t>
  </si>
  <si>
    <t>Jawad S, Modi N, Prevost AT, Gale C.</t>
  </si>
  <si>
    <t>Trials. 2019 Dec 16;20(1):731. doi: 10.1186/s13063-019-3849-7.</t>
  </si>
  <si>
    <t>10.1186/s13063-019-3849-7</t>
  </si>
  <si>
    <t>Methodological considerations when analysing and interpreting real-world data</t>
  </si>
  <si>
    <t>Stürmer T, Wang T, Golightly YM, Keil A, Lund JL, Jonsson Funk M.</t>
  </si>
  <si>
    <t>Rheumatology (Oxford). 2020 Jan 1;59(1):14-25. doi: 10.1093/rheumatology/kez320.</t>
  </si>
  <si>
    <t>10.1093/rheumatology/kez320</t>
  </si>
  <si>
    <t>Developing a Registry of Healthcare-Associated Infections at Intensive Care Units in West China: Study Rationale and Patient Characteristics</t>
  </si>
  <si>
    <t>Wang W, Zhu S, He Q, Zhang R, Kang Y, Wang M, Zou K, Zong Z, Sun X.</t>
  </si>
  <si>
    <t>Clin Epidemiol. 2019 Dec 4;11:1035-1045. doi: 10.2147/CLEP.S226935. eCollection 2019.</t>
  </si>
  <si>
    <t>10.2147/CLEP.S226935</t>
  </si>
  <si>
    <t>Validation Of Cancer Diagnoses In Electronic Health Records: Results From The Information System For Research In Primary Care (SIDIAP) In Northeast Spain</t>
  </si>
  <si>
    <t>Recalde M, Manzano-Salgado CB, Díaz Y, Puente D, Garcia-Gil MDM, Marcos-Gragera R, Ribes-Puig J, Galceran J, Posso M, Macià F, Duarte-Salles T.</t>
  </si>
  <si>
    <t>Clin Epidemiol. 2019 Dec 3;11:1015-1024. doi: 10.2147/CLEP.S225568. eCollection 2019.</t>
  </si>
  <si>
    <t>10.2147/CLEP.S225568</t>
  </si>
  <si>
    <t>A systematic quality assurance framework for the upgrade of radiation oncology information systems</t>
  </si>
  <si>
    <t>Zhang B, Chen S, D'Souza WD, Yi B.</t>
  </si>
  <si>
    <t>Phys Med. 2020 Jan;69:28-35. doi: 10.1016/j.ejmp.2019.11.024. Epub 2019 Dec 5.</t>
  </si>
  <si>
    <t>10.1016/j.ejmp.2019.11.024</t>
  </si>
  <si>
    <t>Data quality in healthcare: A report of practical experience with the Canadian Primary Care Sentinel Surveillance Network data</t>
  </si>
  <si>
    <t>Ehsani-Moghaddam B, Martin K, Queenan JA.</t>
  </si>
  <si>
    <t>Health Inf Manag. 2021 Jan-May;50(1-2):88-92. doi: 10.1177/1833358319887743. Epub 2019 Dec 5.</t>
  </si>
  <si>
    <t>10.1177/1833358319887743</t>
  </si>
  <si>
    <t>Multiyear Rehospitalization Rates and Hospital Outcomes in an Integrated Health Care System</t>
  </si>
  <si>
    <t>Escobar GJ, Plimier C, Greene JD, Liu V, Kipnis P.</t>
  </si>
  <si>
    <t>JAMA Netw Open. 2019 Dec 2;2(12):e1916769. doi: 10.1001/jamanetworkopen.2019.16769.</t>
  </si>
  <si>
    <t>10.1001/jamanetworkopen.2019.16769</t>
  </si>
  <si>
    <t>Primary care risk stratification in COPD using routinely collected data: a secondary data analysis</t>
  </si>
  <si>
    <t>Johnson M, Rigge L, Culliford D, Josephs L, Thomas M, Wilkinson T.</t>
  </si>
  <si>
    <t>NPJ Prim Care Respir Med. 2019 Dec 4;29(1):42. doi: 10.1038/s41533-019-0154-6.</t>
  </si>
  <si>
    <t>10.1038/s41533-019-0154-6</t>
  </si>
  <si>
    <t>Monitoring ICU Mortality Risk with A Long Short-Term Memory Recurrent Neural Network</t>
  </si>
  <si>
    <t>Yu K, Zhang M, Cui T, Hauskrecht M.</t>
  </si>
  <si>
    <t>Pac Symp Biocomput. 2020;25:103-114.</t>
  </si>
  <si>
    <t>Examining the impact of data quality and completeness of electronic health records on predictions of patients' risks of cardiovascular disease</t>
  </si>
  <si>
    <t>Li Y, Sperrin M, Martin GP, Ashcroft DM, van Staa TP.</t>
  </si>
  <si>
    <t>Int J Med Inform. 2020 Jan;133:104033. doi: 10.1016/j.ijmedinf.2019.104033. Epub 2019 Nov 11.</t>
  </si>
  <si>
    <t>10.1016/j.ijmedinf.2019.104033</t>
  </si>
  <si>
    <t>Developing a standardised approach to the aggregation of inpatient episodes into person-based spells in all specialties and psychiatric specialties</t>
  </si>
  <si>
    <t>Rees S, Akbari A, Collins H, Lee SC, Marchant A, Rees A, Thayer D, Wang T, Wood S, John A.</t>
  </si>
  <si>
    <t>BMC Med Inform Decis Mak. 2019 Nov 29;19(1):246. doi: 10.1186/s12911-019-0953-2.</t>
  </si>
  <si>
    <t>10.1186/s12911-019-0953-2</t>
  </si>
  <si>
    <t>Differences in Longitudinal Disease Activity Between Research Cohort and Noncohort Participants with Rheumatoid Arthritis Using Electronic Health Record Data</t>
  </si>
  <si>
    <t>Gianfrancesco MA, Trupin L, McCulloch CE, Shiboski S, Schmajuk G, Yazdany J.</t>
  </si>
  <si>
    <t>ACR Open Rheumatol. 2019 Apr 10;1(2):113-118. doi: 10.1002/acr2.1017. eCollection 2019 Apr.</t>
  </si>
  <si>
    <t>10.1002/acr2.1017</t>
  </si>
  <si>
    <t>Improving Provider Compliance With Adult Inflammatory Bowel Disease Patient Care Guidelines in the Ambulatory Setting Through the Use of Electronic Health Records</t>
  </si>
  <si>
    <t>Bernasko NE, Coviello JS.</t>
  </si>
  <si>
    <t>Gastroenterol Nurs. 2019 Nov/Dec;42(6):470-477. doi: 10.1097/SGA.0000000000000382.</t>
  </si>
  <si>
    <t>10.1097/SGA.0000000000000382</t>
  </si>
  <si>
    <t>Recommendations for epidemiologic and phenotypic research in polycystic ovary syndrome: an androgen excess and PCOS society resource</t>
  </si>
  <si>
    <t>Azziz R, Kintziger K, Li R, Laven J, Morin-Papunen L, Merkin SS, Teede H, Yildiz BO.</t>
  </si>
  <si>
    <t>Hum Reprod. 2019 Nov 1;34(11):2254-2265. doi: 10.1093/humrep/dez185.</t>
  </si>
  <si>
    <t>10.1093/humrep/dez185</t>
  </si>
  <si>
    <t>Data mining information from electronic health records produced high yield and accuracy for current smoking status</t>
  </si>
  <si>
    <t>Groenhof TKJ, Koers LR, Blasse E, de Groot M, Grobbee DE, Bots ML, Asselbergs FW, Lely AT, Haitjema S; UPOD; UCC-CVRM Study Groups.</t>
  </si>
  <si>
    <t>J Clin Epidemiol. 2020 Feb;118:100-106. doi: 10.1016/j.jclinepi.2019.11.006. Epub 2019 Nov 12.</t>
  </si>
  <si>
    <t>10.1016/j.jclinepi.2019.11.006</t>
  </si>
  <si>
    <t>Using Electronic Health Records to Measure Quality Improvement Efforts: Findings from a Large Practice Facilitation Initiative</t>
  </si>
  <si>
    <t>Liss DT, Peprah YA, Brown T, Ciolino JD, Jackson K, Kho AN, Murakami L, Walunas TL, Persell SD.</t>
  </si>
  <si>
    <t>Jt Comm J Qual Patient Saf. 2020 Jan;46(1):11-17. doi: 10.1016/j.jcjq.2019.09.006. Epub 2019 Nov 5.</t>
  </si>
  <si>
    <t>10.1016/j.jcjq.2019.09.006</t>
  </si>
  <si>
    <t>Minimizing Medication Errors from Electronic Prescription Transmission-Digitizing Compounded Drug Preparations</t>
  </si>
  <si>
    <t>Parrish RH 2nd, Gilak L, Bohannon D, Emrick SP, Serumaga B, Guharoy R.</t>
  </si>
  <si>
    <t>Pharmacy (Basel). 2019 Nov 7;7(4):149. doi: 10.3390/pharmacy7040149.</t>
  </si>
  <si>
    <t>10.3390/pharmacy7040149</t>
  </si>
  <si>
    <t>Corrigendum to: Real world evidence in cardiovascular medicine: assuring data validity in electronic health record-based studies</t>
  </si>
  <si>
    <t>J Am Med Inform Assoc. 2020 Jan 1;27(1):181. doi: 10.1093/jamia/ocz184.</t>
  </si>
  <si>
    <t>10.1093/jamia/ocz184</t>
  </si>
  <si>
    <t>Data-driven quality assurance to prevent erroneous test results</t>
  </si>
  <si>
    <t>Crews BO, Drees JC, Greene DN.</t>
  </si>
  <si>
    <t>Crit Rev Clin Lab Sci. 2019 Nov 2:1-15. doi: 10.1080/10408363.2019.1678567. Online ahead of print.</t>
  </si>
  <si>
    <t>10.1080/10408363.2019.1678567</t>
  </si>
  <si>
    <t>Diabetes Care Editors' Expert Forum 2018: Managing Big Data for Diabetes Research and Care</t>
  </si>
  <si>
    <t>Riddle MC, Blonde L, Gerstein HC, Gregg EW, Holman RR, Lachin JM, Nichols GA, Turchin A, Cefalu WT.</t>
  </si>
  <si>
    <t>Diabetes Care. 2019 Jun;42(6):1136-1146. doi: 10.2337/dci19-0020.</t>
  </si>
  <si>
    <t>10.2337/dci19-0020</t>
  </si>
  <si>
    <t>Injury coding in a national trauma registry: a one-year validation audit in a level 1 trauma centre</t>
  </si>
  <si>
    <t>Bågenholm A, Lundberg I, Straume B, Sundset R, Bartnes K, Ingebrigtsen T, Dehli T.</t>
  </si>
  <si>
    <t>BMC Emerg Med. 2019 Oct 30;19(1):61. doi: 10.1186/s12873-019-0276-8.</t>
  </si>
  <si>
    <t>10.1186/s12873-019-0276-8</t>
  </si>
  <si>
    <t>A Collaborative Initiative to Strengthen Sustainable Public Health Capacity for Polio Eradication and Routine Immunization Activities in the Eastern Mediterranean Region</t>
  </si>
  <si>
    <t>Al Gunaid M, Lami F, Jarour N.</t>
  </si>
  <si>
    <t>JMIR Public Health Surveill. 2019 Oct 29;5(4):e14664. doi: 10.2196/14664.</t>
  </si>
  <si>
    <t>10.2196/14664</t>
  </si>
  <si>
    <t>Feasibility analysis of conducting observational studies with the electronic health record</t>
  </si>
  <si>
    <t>von Lucadou M, Ganslandt T, Prokosch HU, Toddenroth D.</t>
  </si>
  <si>
    <t>BMC Med Inform Decis Mak. 2019 Oct 28;19(1):202. doi: 10.1186/s12911-019-0939-0.</t>
  </si>
  <si>
    <t>10.1186/s12911-019-0939-0</t>
  </si>
  <si>
    <t>Incrementally Transforming Electronic Medical Records into the Observational Medical Outcomes Partnership Common Data Model: A Multidimensional Quality Assurance Approach</t>
  </si>
  <si>
    <t>Lynch KE, Deppen SA, DuVall SL, Viernes B, Cao A, Park D, Hanchrow E, Hewa K, Greaves P, Matheny ME.</t>
  </si>
  <si>
    <t>Appl Clin Inform. 2019 Oct;10(5):794-803. doi: 10.1055/s-0039-1697598. Epub 2019 Oct 23.</t>
  </si>
  <si>
    <t>10.1055/s-0039-1697598</t>
  </si>
  <si>
    <t>Does the Emergency Medicine In-training Examination Accurately Reflect Residents' Clinical Experiences?</t>
  </si>
  <si>
    <t>Bischof JJ, Emerson G, Mitzman J, Khandelwal S, Way DP, Southerland LT.</t>
  </si>
  <si>
    <t>AEM Educ Train. 2019 Sep 19;3(4):317-322. doi: 10.1002/aet2.10381. eCollection 2019 Oct.</t>
  </si>
  <si>
    <t>10.1002/aet2.10381</t>
  </si>
  <si>
    <t>Workflow-based data solutions are required to support antimicrobial stewardship in general practice</t>
  </si>
  <si>
    <t>Hawes LA, Turner L, Buising KL, Mazza D.</t>
  </si>
  <si>
    <t>BMJ Open Qual. 2019 Sep 26;8(3):e000628. doi: 10.1136/bmjoq-2019-000628. eCollection 2019.</t>
  </si>
  <si>
    <t>10.1136/bmjoq-2019-000628</t>
  </si>
  <si>
    <t>Piloting Electronic Case Reporting for Improved Surveillance of Sexually Transmitted Diseases in Utah</t>
  </si>
  <si>
    <t>Whipple A, Jackson J, Ridderhoff J, Nakashima AK.</t>
  </si>
  <si>
    <t>Online J Public Health Inform. 2019 Sep 19;11(2):e7. doi: 10.5210/ojphi.v11i2.9733. eCollection 2019.</t>
  </si>
  <si>
    <t>10.5210/ojphi.v11i2.9733</t>
  </si>
  <si>
    <t>IoMT Platform for Pervasive Healthcare Data Aggregation, Processing, and Sharing Based on OneM2M and OpenEHR</t>
  </si>
  <si>
    <t>S Rubí JN, L Gondim PR.</t>
  </si>
  <si>
    <t>Sensors (Basel). 2019 Oct 3;19(19):4283. doi: 10.3390/s19194283.</t>
  </si>
  <si>
    <t>10.3390/s19194283</t>
  </si>
  <si>
    <t>Health Impact of Hurricanes Irma and Maria on St Thomas and St John, US Virgin Islands, 2017-2018</t>
  </si>
  <si>
    <t>Chowdhury MAB, Fiore AJ, Cohen SA, Wheatley C, Wheatley B, Balakrishnan MP, Chami M, Scieszka L, Drabin M, Roberts KA, Toben AC, Tyndall JA, Grattan LM, Morris JG Jr.</t>
  </si>
  <si>
    <t>Am J Public Health. 2019 Dec;109(12):1725-1732. doi: 10.2105/AJPH.2019.305310. Epub 2019 Oct 17.</t>
  </si>
  <si>
    <t>10.2105/AJPH.2019.305310</t>
  </si>
  <si>
    <t>Fast Healthcare Interoperability Resources (FHIR) as a Meta Model to Integrate Common Data Models: Development of a Tool and Quantitative Validation Study</t>
  </si>
  <si>
    <t>Pfaff ER, Champion J, Bradford RL, Clark M, Xu H, Fecho K, Krishnamurthy A, Cox S, Chute CG, Overby Taylor C, Ahalt S.</t>
  </si>
  <si>
    <t>JMIR Med Inform. 2019 Oct 16;7(4):e15199. doi: 10.2196/15199.</t>
  </si>
  <si>
    <t>10.2196/15199</t>
  </si>
  <si>
    <t>Noncurated Data Lead to Misinterpretation of Treatment Outcomes in Patients With Prostate Cancer After Salvage or Palliative Radiotherapy</t>
  </si>
  <si>
    <t>Rutzner S, Ganslandt T, Fietkau R, Prokosch HU, Lubgan D.</t>
  </si>
  <si>
    <t>JCO Clin Cancer Inform. 2019 Oct;3:1-11. doi: 10.1200/CCI.19.00052.</t>
  </si>
  <si>
    <t>10.1200/CCI.19.00052</t>
  </si>
  <si>
    <t>Health Care Professionals' Perspectives on the Secondary Use of Health Records to Improve Quality and Safety of Care in England: Qualitative Study</t>
  </si>
  <si>
    <t>Neves AL, Poovendran D, Freise L, Ghafur S, Flott K, Darzi A, Mayer EK.</t>
  </si>
  <si>
    <t>J Med Internet Res. 2019 Sep 26;21(9):e14135. doi: 10.2196/14135.</t>
  </si>
  <si>
    <t>10.2196/14135</t>
  </si>
  <si>
    <t>Patients with inflammatory rheumatic diseases: quality of self-reported medical information in a prospective cohort event monitoring system</t>
  </si>
  <si>
    <t>Rheumatology (Oxford). 2020 Jun 1;59(6):1253-1261. doi: 10.1093/rheumatology/kez412.</t>
  </si>
  <si>
    <t>10.1093/rheumatology/kez412</t>
  </si>
  <si>
    <t>UScale: a digital device for automatic urine volume measurement and frequency volume charting</t>
  </si>
  <si>
    <t>Williamson J, Qayyum T, Bryan N, Blunt L.</t>
  </si>
  <si>
    <t>Ther Adv Urol. 2019 Sep 19;11:1756287219875586. doi: 10.1177/1756287219875586. eCollection 2019 Jan-Dec.</t>
  </si>
  <si>
    <t>10.1177/1756287219875586</t>
  </si>
  <si>
    <t>Methodological description of clinical research data collection through electronic medical records in a center participating in an international multicenter study</t>
  </si>
  <si>
    <t>Einstein (Sao Paulo). 2019 Sep 23;17(4):eAE4791. doi: 10.31744/einstein_journal/2019AE4791. eCollection 2019.</t>
  </si>
  <si>
    <t>10.31744/einstein_journal/2019AE4791</t>
  </si>
  <si>
    <t>The WHEAT pilot trial-WithHolding Enteral feeds Around packed red cell Transfusion to prevent necrotising enterocolitis in preterm neonates: a multicentre, electronic patient record (EPR), randomised controlled point-of-care pilot trial</t>
  </si>
  <si>
    <t>Gale C, Modi N, Jawad S, Culshaw L, Dorling J, Bowler U, Forster A, King A, McLeish J, Linsell L, Turner MA, Robberts H, Stanbury K, van Staa T, Juszczak E.</t>
  </si>
  <si>
    <t>BMJ Open. 2019 Sep 20;9(9):e033543. doi: 10.1136/bmjopen-2019-033543.</t>
  </si>
  <si>
    <t>10.1136/bmjopen-2019-033543</t>
  </si>
  <si>
    <t>Improving a Secondary Use Health Data Warehouse: Proposing a Multi-Level Data Quality Framework</t>
  </si>
  <si>
    <t>Henley-Smith S, Boyle D, Gray K.</t>
  </si>
  <si>
    <t>EGEMS (Wash DC). 2019 Aug 2;7(1):38. doi: 10.5334/egems.298.</t>
  </si>
  <si>
    <t>10.5334/egems.298</t>
  </si>
  <si>
    <t>Design and Refinement of a Data Quality Assessment Workflow for a Large Pediatric Research Network</t>
  </si>
  <si>
    <t>Khare R, Utidjian LH, Razzaghi H, Soucek V, Burrows E, Eckrich D, Hoyt R, Weinstein H, Miller MW, Soler D, Tucker J, Bailey LC.</t>
  </si>
  <si>
    <t>EGEMS (Wash DC). 2019 Aug 1;7(1):36. doi: 10.5334/egems.294.</t>
  </si>
  <si>
    <t>10.5334/egems.294</t>
  </si>
  <si>
    <t>The Myocardial Ischaemia National Audit Project (MINAP)</t>
  </si>
  <si>
    <t>Wilkinson C, Weston C, Timmis A, Quinn T, Keys A, Gale CP.</t>
  </si>
  <si>
    <t>Eur Heart J Qual Care Clin Outcomes. 2020 Jan 1;6(1):19-22. doi: 10.1093/ehjqcco/qcz052.</t>
  </si>
  <si>
    <t>10.1093/ehjqcco/qcz052</t>
  </si>
  <si>
    <t>Associations of Socioeconomic Deprivation and Preterm Birth With Speech, Language, and Communication Concerns Among Children Aged 27 to 30 Months</t>
  </si>
  <si>
    <t>Ene D, Der G, Fletcher-Watson S, O'Carroll S, MacKenzie G, Higgins M, Boardman JP.</t>
  </si>
  <si>
    <t>JAMA Netw Open. 2019 Sep 4;2(9):e1911027. doi: 10.1001/jamanetworkopen.2019.11027.</t>
  </si>
  <si>
    <t>10.1001/jamanetworkopen.2019.11027</t>
  </si>
  <si>
    <t>A qualitative inquiry into implementing an electronic health record system (SmartCare) for prevention of mother-to-child transmission data in Zambia: a retrospective study</t>
  </si>
  <si>
    <t>Gumede-Moyo S, Todd J, Bond V, Mee P, Filteau S.</t>
  </si>
  <si>
    <t>BMJ Open. 2019 Sep 6;9(9):e030428. doi: 10.1136/bmjopen-2019-030428.</t>
  </si>
  <si>
    <t>10.1136/bmjopen-2019-030428</t>
  </si>
  <si>
    <t>Moving Towards an EHR Data Quality Framework: The MIRACUM Approach</t>
  </si>
  <si>
    <t>Kapsner LA, Kampf MO, Seuchter SA, Kamdje-Wabo G, Gradinger T, Ganslandt T, Mate S, Gruendner J, Kraska D, Prokosch HU.</t>
  </si>
  <si>
    <t>Stud Health Technol Inform. 2019 Sep 3;267:247-253. doi: 10.3233/SHTI190834.</t>
  </si>
  <si>
    <t>10.3233/SHTI190834</t>
  </si>
  <si>
    <t>Developing routinely recorded clinical data from electronic patient records as a national resource to improve neonatal health care: the Medicines for Neonates research programme</t>
  </si>
  <si>
    <t>Modi N, Ashby D, Battersby C, Brocklehurst P, Chivers Z, Costeloe K, Draper ES, Foster V, Kemp J, Majeed A, Murray J, Petrou S, Rogers K, Santhakumaran S, Saxena S, Statnikov Y, Wong H, Young A.</t>
  </si>
  <si>
    <t>Southampton (UK): NIHR Journals Library; 2019 Sep.</t>
  </si>
  <si>
    <t>10.3310/pgfar07060</t>
  </si>
  <si>
    <t>Developing a Standardization Algorithm for Categorical Laboratory Tests for Clinical Big Data Research: Retrospective Study</t>
  </si>
  <si>
    <t>Kim M, Shin SY, Kang M, Yi BK, Chang DK.</t>
  </si>
  <si>
    <t>JMIR Med Inform. 2019 Aug 29;7(3):e14083. doi: 10.2196/14083.</t>
  </si>
  <si>
    <t>10.2196/14083</t>
  </si>
  <si>
    <t>How well can electronic health records from primary care identify Alzheimer's disease cases?</t>
  </si>
  <si>
    <t>Ponjoan A, Garre-Olmo J, Blanch J, Fages E, Alves-Cabratosa L, Martí-Lluch R, Comas-Cufí M, Parramon D, García-Gil M, Ramos R.</t>
  </si>
  <si>
    <t>Clin Epidemiol. 2019 Jul 5;11:509-518. doi: 10.2147/CLEP.S206770. eCollection 2019.</t>
  </si>
  <si>
    <t>10.2147/CLEP.S206770</t>
  </si>
  <si>
    <t>Direct Measurement of Performance: A New Era in Antimicrobial Stewardship</t>
  </si>
  <si>
    <t>Al-Hasan MN, Winders HR, Bookstaver PB, Justo JA.</t>
  </si>
  <si>
    <t>Antibiotics (Basel). 2019 Aug 24;8(3):127. doi: 10.3390/antibiotics8030127.</t>
  </si>
  <si>
    <t>10.3390/antibiotics8030127</t>
  </si>
  <si>
    <t>CNV Association of Diverse Clinical Phenotypes from eMERGE reveals novel disease biology underlying cardiovascular disease</t>
  </si>
  <si>
    <t>Glessner JT, Li J, Desai A, Palmer M, Kim D, Lucas AM, Chang X, Connolly JJ, Almoguera B, Harley JB, Jarvik GP, Ritchie MD, Sleiman PMA, Roden DM, Crosslin D, Hakonarson H.</t>
  </si>
  <si>
    <t>Int J Cardiol. 2020 Jan 1;298:107-113. doi: 10.1016/j.ijcard.2019.07.058. Epub 2019 Jul 19.</t>
  </si>
  <si>
    <t>10.1016/j.ijcard.2019.07.058</t>
  </si>
  <si>
    <t>Strengths, pitfalls, and lessons learned in implementing electronic collection of childhood vaccination data in Zambia: The SmartCare experience</t>
  </si>
  <si>
    <t>Clarke KEN, Phiri Chibawe C, Essiet-Gibson I, Dien Mwansa F, Jacenko S, Rhee C, Kwendakwape M, Kashoka A, MacNeil A.</t>
  </si>
  <si>
    <t>Int J Med Inform. 2019 Sep;129:146-153. doi: 10.1016/j.ijmedinf.2019.06.006. Epub 2019 Jun 5.</t>
  </si>
  <si>
    <t>10.1016/j.ijmedinf.2019.06.006</t>
  </si>
  <si>
    <t>Minimum Data Elements for Radiation Oncology: An American Society for Radiation Oncology Consensus Paper</t>
  </si>
  <si>
    <t>Hayman JA, Dekker A, Feng M, Keole SR, McNutt TR, Machtay M, Martin NE, Mayo CS, Pawlicki T, Smith BD, Kudner R, Dawes S, Yu JB.</t>
  </si>
  <si>
    <t>Pract Radiat Oncol. 2019 Nov;9(6):395-401. doi: 10.1016/j.prro.2019.07.017. Epub 2019 Aug 21.</t>
  </si>
  <si>
    <t>10.1016/j.prro.2019.07.017</t>
  </si>
  <si>
    <t>A National VA Palliative Care Quality Improvement Project for Improving Intensive Care Unit Family Meetings (ICU-FMs)</t>
  </si>
  <si>
    <t>Akgün KM, Gruenewald DA, Smith D, Wertheimer D, Luhrs C.</t>
  </si>
  <si>
    <t>J Pain Symptom Manage. 2019 Dec;58(6):1075-1080. doi: 10.1016/j.jpainsymman.2019.08.015. Epub 2019 Aug 20.</t>
  </si>
  <si>
    <t>10.1016/j.jpainsymman.2019.08.015</t>
  </si>
  <si>
    <t>Data Quality Governance at the Emergency Department: A Qualitative Study Influenced by Grounded Theory in Nine Swedish Emergency Departments</t>
  </si>
  <si>
    <t>Skyttberg N, Vicente J, Chena R, Koch S.</t>
  </si>
  <si>
    <t>Stud Health Technol Inform. 2019 Aug 21;264:1980-1981. doi: 10.3233/SHTI190744.</t>
  </si>
  <si>
    <t>10.3233/SHTI190744</t>
  </si>
  <si>
    <t>Representing Rules for Clinical Data Quality Assessment Based on OpenEHR Guideline Definition Language</t>
  </si>
  <si>
    <t>Tian Q, Han Z, An J, Lu X, Duan H.</t>
  </si>
  <si>
    <t>Stud Health Technol Inform. 2019 Aug 21;264:1606-1607. doi: 10.3233/SHTI190557.</t>
  </si>
  <si>
    <t>10.3233/SHTI190557</t>
  </si>
  <si>
    <t>Towards Structured Data Quality Assessment in the German Medical Informatics Initiative: Initial Approach in the MII Demonstrator Study</t>
  </si>
  <si>
    <t>Kamdje-Wabo G, Gradinger T, Löbe M, Lodahl R, Seuchter SA, Sax U, Ganslandt T.</t>
  </si>
  <si>
    <t>Stud Health Technol Inform. 2019 Aug 21;264:1508-1509. doi: 10.3233/SHTI190508.</t>
  </si>
  <si>
    <t>10.3233/SHTI190508</t>
  </si>
  <si>
    <t>Extending Achilles Heel Data Quality Tool with New Rules Informed by Multi-Site Data Quality Comparison</t>
  </si>
  <si>
    <t>Huser V, Li X, Zhang Z, Jung S, Park RW, Banda J, Razzaghi H, Londhe A, Natarajan K.</t>
  </si>
  <si>
    <t>Stud Health Technol Inform. 2019 Aug 21;264:1488-1489. doi: 10.3233/SHTI190498.</t>
  </si>
  <si>
    <t>10.3233/SHTI190498</t>
  </si>
  <si>
    <t>Integration of FHIR to Facilitate Electronic Case Reporting: Results from a Pilot Study</t>
  </si>
  <si>
    <t>Dixon BE, Taylor DE, Choi M, Riley M, Schneider T, Duke J.</t>
  </si>
  <si>
    <t>Stud Health Technol Inform. 2019 Aug 21;264:940-944. doi: 10.3233/SHTI190362.</t>
  </si>
  <si>
    <t>10.3233/SHTI190362</t>
  </si>
  <si>
    <t>Can openEHR Represent the Clinical Concepts of an Obstetric-Specific EHR - ObsCare Software?</t>
  </si>
  <si>
    <t>Alves DS, Maranhão PA, Pereira AM, Bacelar-Silva GM, Silva-Costa T, Beale TW, Cruz-Correia RJ.</t>
  </si>
  <si>
    <t>Stud Health Technol Inform. 2019 Aug 21;264:773-777. doi: 10.3233/SHTI190328.</t>
  </si>
  <si>
    <t>10.3233/SHTI190328</t>
  </si>
  <si>
    <t>Differences Between What Is Said During the Consultation and What Is Recorded in the Electronic Health Record</t>
  </si>
  <si>
    <t>Lacroix-Hugues V, Azincot-Belhassen S, Staccini P, Darmon D.</t>
  </si>
  <si>
    <t>Stud Health Technol Inform. 2019 Aug 21;264:674-678. doi: 10.3233/SHTI190308.</t>
  </si>
  <si>
    <t>10.3233/SHTI190308</t>
  </si>
  <si>
    <t>Detecting Systemic Data Quality Issues in Electronic Health Records</t>
  </si>
  <si>
    <t>Ta CN, Weng C.</t>
  </si>
  <si>
    <t>Stud Health Technol Inform. 2019 Aug 21;264:383-387. doi: 10.3233/SHTI190248.</t>
  </si>
  <si>
    <t>10.3233/SHTI190248</t>
  </si>
  <si>
    <t>Evaluating HIV Surveillance Completeness Along the Continuum of Care: Supplementing Surveillance With Health Center Data to Increase HIV Data to Care Efficiency</t>
  </si>
  <si>
    <t>Arey AL, Cassidy-Stewart H, Kurowski PL, Hitt JC, Flynn CP.</t>
  </si>
  <si>
    <t>J Acquir Immune Defic Syndr. 2019 Sep 1;82 Suppl 1:S26-S32. doi: 10.1097/QAI.0000000000001970.</t>
  </si>
  <si>
    <t>10.1097/QAI.0000000000001970</t>
  </si>
  <si>
    <t>Automation of chromatographic peak review and order to result data transfer in a clinical mass spectrometry laboratory</t>
  </si>
  <si>
    <t>Vicente FB, Lin DC, Haymond S.</t>
  </si>
  <si>
    <t>Clin Chim Acta. 2019 Nov;498:84-89. doi: 10.1016/j.cca.2019.08.004. Epub 2019 Aug 14.</t>
  </si>
  <si>
    <t>10.1016/j.cca.2019.08.004</t>
  </si>
  <si>
    <t>Clinical Research Informatics: Contributions from 2018</t>
  </si>
  <si>
    <t>Yearb Med Inform. 2019 Aug;28(1):203-205. doi: 10.1055/s-0039-1677921. Epub 2019 Aug 16.</t>
  </si>
  <si>
    <t>10.1055/s-0039-1677921</t>
  </si>
  <si>
    <t>Real world evidence in cardiovascular medicine: ensuring data validity in electronic health record-based studies</t>
  </si>
  <si>
    <t>Hernandez-Boussard T, Monda KL, Crespo BC, Riskin D.</t>
  </si>
  <si>
    <t>J Am Med Inform Assoc. 2019 Nov 1;26(11):1189-1194. doi: 10.1093/jamia/ocz119.</t>
  </si>
  <si>
    <t>10.1093/jamia/ocz119</t>
  </si>
  <si>
    <t>Use of electronic health records from a statewide health information exchange to support public health surveillance of diabetes and hypertension</t>
  </si>
  <si>
    <t>Horth RZ, Wagstaff S, Jeppson T, Patel V, McClellan J, Bissonette N, Friedrichs M, Dunn AC.</t>
  </si>
  <si>
    <t>BMC Public Health. 2019 Aug 14;19(1):1106. doi: 10.1186/s12889-019-7367-z.</t>
  </si>
  <si>
    <t>10.1186/s12889-019-7367-z</t>
  </si>
  <si>
    <t>Perspective on the Development of a Large-Scale Clinical Data Repository for Pediatric Hearing Research</t>
  </si>
  <si>
    <t>Pennington JW, Ruth B, Miller JM, Peterson J, Xu B, Masino AJ, Krantz I, Manganella J, Gomes T, Stiles D, Kenna M, Hood LJ, Germiller J, Crenshaw EB 3rd.</t>
  </si>
  <si>
    <t>Ear Hear. 2020 Mar/Apr;41(2):231-238. doi: 10.1097/AUD.0000000000000779.</t>
  </si>
  <si>
    <t>10.1097/AUD.0000000000000779</t>
  </si>
  <si>
    <t>Asking the Right Questions About Secondhand Smoke</t>
  </si>
  <si>
    <t>Klein JD, Chamberlin ME, Kress EA, Geraci MW, Rosenblatt S, Boykan R, Jenssen B, Rosenblatt SM, Milberger S, Adams WG, Goldstein AO, Rigotti NA, Hovell MF, Holm AL, Vandivier RW, Croxton TL, Young PL, Blissard L, Jewell K, Richardson L, Ostrow J, Resnick EA.</t>
  </si>
  <si>
    <t>Nicotine Tob Res. 2021 Jan 7;23(1):57-62. doi: 10.1093/ntr/ntz125.</t>
  </si>
  <si>
    <t>10.1093/ntr/ntz125</t>
  </si>
  <si>
    <t>Detection of medical text semantic similarity based on convolutional neural network</t>
  </si>
  <si>
    <t>Zheng T, Gao Y, Wang F, Fan C, Fu X, Li M, Zhang Y, Zhang S, Ma H.</t>
  </si>
  <si>
    <t>BMC Med Inform Decis Mak. 2019 Aug 7;19(1):156. doi: 10.1186/s12911-019-0880-2.</t>
  </si>
  <si>
    <t>10.1186/s12911-019-0880-2</t>
  </si>
  <si>
    <t>Temporal variability analysis reveals biases in electronic health records due to hospital process reengineering interventions over seven years</t>
  </si>
  <si>
    <t>Pérez-Benito FJ, Sáez C, Conejero JA, Tortajada S, Valdivieso B, García-Gómez JM.</t>
  </si>
  <si>
    <t>PLoS One. 2019 Aug 7;14(8):e0220369. doi: 10.1371/journal.pone.0220369. eCollection 2019.</t>
  </si>
  <si>
    <t>10.1371/journal.pone.0220369</t>
  </si>
  <si>
    <t>Autoverification of test results in the core clinical laboratory</t>
  </si>
  <si>
    <t>Randell EW, Yenice S, Khine Wamono AA, Orth M.</t>
  </si>
  <si>
    <t>Clin Biochem. 2019 Nov;73:11-25. doi: 10.1016/j.clinbiochem.2019.08.002. Epub 2019 Aug 3.</t>
  </si>
  <si>
    <t>10.1016/j.clinbiochem.2019.08.002</t>
  </si>
  <si>
    <t>Radiation Oncology Quality Assessment Tool: A proposal for a new audit tool in modern radiation oncology</t>
  </si>
  <si>
    <t>Atwell DB, Booth C, Vignarajah DD, Knesl M, Buddle N, Hoozer M, Min M.</t>
  </si>
  <si>
    <t>J Med Imaging Radiat Oncol. 2019 Oct;63(5):691-697. doi: 10.1111/1754-9485.12928. Epub 2019 Aug 2.</t>
  </si>
  <si>
    <t>10.1111/1754-9485.12928</t>
  </si>
  <si>
    <t>A computerised decision support system for cardiovascular risk management 'live' in the electronic health record environment: development, validation and implementation-the Utrecht Cardiovascular Cohort Initiative</t>
  </si>
  <si>
    <t>Groenhof TKJ, Rittersma ZH, Bots ML, Brandjes M, Jacobs JJL, Grobbee DE, van Solinge WW, Visseren FLJ, Haitjema S, Asselbergs FW; Members of the UCC-CVRM Study Group.</t>
  </si>
  <si>
    <t>Neth Heart J. 2019 Sep;27(9):435-442. doi: 10.1007/s12471-019-01308-w.</t>
  </si>
  <si>
    <t>10.1007/s12471-019-01308-w</t>
  </si>
  <si>
    <t>DataGauge: A Practical Process for Systematically Designing and Implementing Quality Assessments of Repurposed Clinical Data</t>
  </si>
  <si>
    <t>Diaz-Garelli JF, Bernstam EV, Lee M, Hwang KO, Rahbar MH, Johnson TR.</t>
  </si>
  <si>
    <t>EGEMS (Wash DC). 2019 Jul 25;7(1):32. doi: 10.5334/egems.286.</t>
  </si>
  <si>
    <t>10.5334/egems.286</t>
  </si>
  <si>
    <t>Challenges with quality of race and ethnicity data in observational databases</t>
  </si>
  <si>
    <t>Polubriaginof FCG, Ryan P, Salmasian H, Shapiro AW, Perotte A, Safford MM, Hripcsak G, Smith S, Tatonetti NP, Vawdrey DK.</t>
  </si>
  <si>
    <t>J Am Med Inform Assoc. 2019 Aug 1;26(8-9):730-736. doi: 10.1093/jamia/ocz113.</t>
  </si>
  <si>
    <t>10.1093/jamia/ocz113</t>
  </si>
  <si>
    <t>A primer on quantitative bias analysis with positive predictive values in research using electronic health data</t>
  </si>
  <si>
    <t>Newcomer SR, Xu S, Kulldorff M, Daley MF, Fireman B, Glanz JM.</t>
  </si>
  <si>
    <t>J Am Med Inform Assoc. 2019 Dec 1;26(12):1664-1674. doi: 10.1093/jamia/ocz094.</t>
  </si>
  <si>
    <t>10.1093/jamia/ocz094</t>
  </si>
  <si>
    <t>The value of missing information in severity of illness score development</t>
  </si>
  <si>
    <t>Agor J, Özaltın OY, Ivy JS, Capan M, Arnold R, Romero S.</t>
  </si>
  <si>
    <t>J Biomed Inform. 2019 Sep;97:103255. doi: 10.1016/j.jbi.2019.103255. Epub 2019 Jul 23.</t>
  </si>
  <si>
    <t>10.1016/j.jbi.2019.103255</t>
  </si>
  <si>
    <t>Novel Data Linkages to Characterize Palliative and End-Of-Life Care: Challenges and Considerations</t>
  </si>
  <si>
    <t>McDermott CL, Engelberg RA, Woo C, Li L, Fedorenko C, Ramsey SD, Curtis JR.</t>
  </si>
  <si>
    <t>J Pain Symptom Manage. 2019 Nov;58(5):851-856. doi: 10.1016/j.jpainsymman.2019.07.017. Epub 2019 Jul 23.</t>
  </si>
  <si>
    <t>10.1016/j.jpainsymman.2019.07.017</t>
  </si>
  <si>
    <t>Improving Tribal Nation-Specific Mortality Numerators in the South and Eastern Tribes</t>
  </si>
  <si>
    <t>Duke C, Hendrix B, Reaves T.</t>
  </si>
  <si>
    <t>J Public Health Manag Pract. 2019 Sep/Oct;25 Suppl 5, Tribal Epidemiology Centers: Advancing Public Health in Indian Country for Over 20 Years:S44-S47. doi: 10.1097/PHH.0000000000001028.</t>
  </si>
  <si>
    <t>10.1097/PHH.0000000000001028</t>
  </si>
  <si>
    <t>A clustering approach for detecting implausible observation values in electronic health records data</t>
  </si>
  <si>
    <t>Estiri H, Klann JG, Murphy SN.</t>
  </si>
  <si>
    <t>BMC Med Inform Decis Mak. 2019 Jul 23;19(1):142. doi: 10.1186/s12911-019-0852-6.</t>
  </si>
  <si>
    <t>10.1186/s12911-019-0852-6</t>
  </si>
  <si>
    <t>Development and validation of a pragmatic natural language processing approach to identifying falls in older adults in the emergency department</t>
  </si>
  <si>
    <t>Patterson BW, Jacobsohn GC, Shah MN, Song Y, Maru A, Venkatesh AK, Zhong M, Taylor K, Hamedani AG, Mendonça EA.</t>
  </si>
  <si>
    <t>BMC Med Inform Decis Mak. 2019 Jul 22;19(1):138. doi: 10.1186/s12911-019-0843-7.</t>
  </si>
  <si>
    <t>10.1186/s12911-019-0843-7</t>
  </si>
  <si>
    <t>Integration of genetic and clinical information to improve imputation of data missing from electronic health records</t>
  </si>
  <si>
    <t>Li R, Chen Y, Moore JH.</t>
  </si>
  <si>
    <t>J Am Med Inform Assoc. 2019 Oct 1;26(10):1056-1063. doi: 10.1093/jamia/ocz041.</t>
  </si>
  <si>
    <t>10.1093/jamia/ocz041</t>
  </si>
  <si>
    <t>Early experiences with patient generated health data: health system and patient perspectives</t>
  </si>
  <si>
    <t>Adler-Milstein J, Nong P.</t>
  </si>
  <si>
    <t>J Am Med Inform Assoc. 2019 Oct 1;26(10):952-959. doi: 10.1093/jamia/ocz045.</t>
  </si>
  <si>
    <t>10.1093/jamia/ocz045</t>
  </si>
  <si>
    <t>Underserved populations with missing race ethnicity data differ significantly from those with structured race/ethnicity documentation</t>
  </si>
  <si>
    <t>Sholle ET, Pinheiro LC, Adekkanattu P, Davila MA, Johnson SB, Pathak J, Sinha S, Li C, Lubansky SA, Safford MM, Campion TR.</t>
  </si>
  <si>
    <t>J Am Med Inform Assoc. 2019 Aug 1;26(8-9):722-729. doi: 10.1093/jamia/ocz040.</t>
  </si>
  <si>
    <t>10.1093/jamia/ocz040</t>
  </si>
  <si>
    <t>Applying an Electronic Health Records Data Quality Framework Across Service Sectors: A Case Study of Juvenile Justice System Data</t>
  </si>
  <si>
    <t>Aalsma MC, Schwartz K, Haight KA, Jarjoura GR, Dir AL.</t>
  </si>
  <si>
    <t>EGEMS (Wash DC). 2019 Jul 11;7(1):26. doi: 10.5334/egems.258.</t>
  </si>
  <si>
    <t>10.5334/egems.258</t>
  </si>
  <si>
    <t>Better Use of Data to improve parent Satisfaction (BUDS): protocol for a prospective before-and-after pilot study employing mixed methods to improve parent experience of neonatal care</t>
  </si>
  <si>
    <t>Sakonidou S, Andrzejewska I, Kotzamanis S, Carnegie W, Nakubulwa M, Woodcock T, Modi N, Bell D, Gale C; BUDS Project Steering Group.</t>
  </si>
  <si>
    <t>BMJ Paediatr Open. 2019 Jun 25;3(1):e000515. doi: 10.1136/bmjpo-2019-000515. eCollection 2019.</t>
  </si>
  <si>
    <t>10.1136/bmjpo-2019-000515</t>
  </si>
  <si>
    <t>Constructing Large Scale Cohort for Clinical Study on Heart Failure with Electronic Health Record in Regional Healthcare Platform: Challenges and Strategies in Data Reuse</t>
  </si>
  <si>
    <t>Liu DW, Lei LQ, Ruan T, He P.</t>
  </si>
  <si>
    <t>Chin Med Sci J. 2019 Jun 30;34(2):90-102. doi: 10.24920/003579.</t>
  </si>
  <si>
    <t>10.24920/003579</t>
  </si>
  <si>
    <t>Design and Prestudy Assessment of a Dashboard for Presenting Self-Collected Health Data of Patients With Diabetes to Clinicians: Iterative Approach and Qualitative Case Study</t>
  </si>
  <si>
    <t>Giordanengo A, Årsand E, Woldaregay AZ, Bradway M, Grottland A, Hartvigsen G, Granja C, Torsvik T, Hansen AH.</t>
  </si>
  <si>
    <t>JMIR Diabetes. 2019 Jul 9;4(3):e14002. doi: 10.2196/14002.</t>
  </si>
  <si>
    <t>10.2196/14002</t>
  </si>
  <si>
    <t>Substance Use Disorder-Related Disparities in Patient Experiences of Primary Care</t>
  </si>
  <si>
    <t>Hoggatt KJ, Frayne SM, Saechao FS, Yano EM, Washington DL.</t>
  </si>
  <si>
    <t>Health Equity. 2019 May 2;3(1):193-197. doi: 10.1089/heq.2018.0069. eCollection 2019.</t>
  </si>
  <si>
    <t>10.1089/heq.2018.0069</t>
  </si>
  <si>
    <t>Quality assurance as a foundational element for an integrated system of dementia care</t>
  </si>
  <si>
    <t>Heckman GA, Crutchlow L, Boscart V, Hillier L, Franco B, Lee L, Molnar F, Seitz D, Stolee P.</t>
  </si>
  <si>
    <t>Int J Health Care Qual Assur. 2019 Jul 8;32(6):978-990. doi: 10.1108/IJHCQA-07-2018-0187.</t>
  </si>
  <si>
    <t>10.1108/IJHCQA-07-2018-0187</t>
  </si>
  <si>
    <t>The Current State of Teleradiology Across the United States: A National Survey of Radiologists' Habits, Attitudes, and Perceptions on Teleradiology Practice</t>
  </si>
  <si>
    <t>Rosenkrantz AB, Hanna TN, Steenburg SD, Tarrant MJ, Pyatt RS, Friedberg EB.</t>
  </si>
  <si>
    <t>J Am Coll Radiol. 2019 Dec;16(12):1677-1687. doi: 10.1016/j.jacr.2019.05.053. Epub 2019 Jul 1.</t>
  </si>
  <si>
    <t>10.1016/j.jacr.2019.05.053</t>
  </si>
  <si>
    <t>Barriers and facilitators to data quality of electronic health records used for clinical research in China: a qualitative study</t>
  </si>
  <si>
    <t>Ni K, Chu H, Zeng L, Li N, Zhao Y.</t>
  </si>
  <si>
    <t>BMJ Open. 2019 Jul 2;9(7):e029314. doi: 10.1136/bmjopen-2019-029314.</t>
  </si>
  <si>
    <t>10.1136/bmjopen-2019-029314</t>
  </si>
  <si>
    <t>Lessons on Data Collection and Curation From the NFL Injury Surveillance Program</t>
  </si>
  <si>
    <t>Dreyer NA, Mack CD, Anderson RB, Wojtys EM, Hershman EB, Sills A.</t>
  </si>
  <si>
    <t>Sports Health. 2019 Sep/Oct;11(5):440-445. doi: 10.1177/1941738119854759. Epub 2019 Jul 2.</t>
  </si>
  <si>
    <t>10.1177/1941738119854759</t>
  </si>
  <si>
    <t>Developing a pan-cancer research autopsy programme</t>
  </si>
  <si>
    <t>Bavi P, Siva M, Abi-Saab T, Chadwick D, Dhani N, Butany J, Joshua AM, Roehrl MH.</t>
  </si>
  <si>
    <t>J Clin Pathol. 2019 Oct;72(10):689-695. doi: 10.1136/jclinpath-2019-205874. Epub 2019 Jul 1.</t>
  </si>
  <si>
    <t>10.1136/jclinpath-2019-205874</t>
  </si>
  <si>
    <t>Assessing the Implementation of American College of Surgeons Quality Indicators for Pancreatic Cancer Across an Integrated Health System</t>
  </si>
  <si>
    <t>Solomon D, DeNicola N, Feferman Y, Feingold D, Aycart SN, Magge DR, Golas BJ, Attiyeh F, Labow DM, Sarpel U.</t>
  </si>
  <si>
    <t>J Oncol Pract. 2019 Aug;15(8):e739-e745. doi: 10.1200/JOP.18.00587. Epub 2019 Jul 1.</t>
  </si>
  <si>
    <t>10.1200/JOP.18.00587</t>
  </si>
  <si>
    <t>A Framework for Visualizing Data Quality for Predictive Models and Clinical Quality Measures</t>
  </si>
  <si>
    <t>Johnson SG, Pruinelli L, Hoff A, Kumar V, Simon GJ, Steinbach M, Westra BL.</t>
  </si>
  <si>
    <t>AMIA Jt Summits Transl Sci Proc. 2019 May 6;2019:630-638. eCollection 2019.</t>
  </si>
  <si>
    <t>Lost in Translation: Diagnosis Records Show More Inaccuracies After Biopsy in Oncology Care EHRs</t>
  </si>
  <si>
    <t>Diaz-Garelli JF, Strowd R, Wells BJ, Ahmed T, Merrill R, Topaloglu U.</t>
  </si>
  <si>
    <t>AMIA Jt Summits Transl Sci Proc. 2019 May 6;2019:325-334. eCollection 2019.</t>
  </si>
  <si>
    <t>Implementation of Tele-Critical Care at General Leonard Wood Army Community Hospital</t>
  </si>
  <si>
    <t>McLeroy RD, Ingersoll J, Nielsen P, Pamplin J.</t>
  </si>
  <si>
    <t>Mil Med. 2020 Feb 13;185(1-2):e191-e196. doi: 10.1093/milmed/usz147.</t>
  </si>
  <si>
    <t>10.1093/milmed/usz147</t>
  </si>
  <si>
    <t>Use of EHRs data for clinical research: Historical progress and current applications</t>
  </si>
  <si>
    <t>Nordo AH, Levaux HP, Becnel LB, Galvez J, Rao P, Stem K, Prakash E, Kush RD.</t>
  </si>
  <si>
    <t>Learn Health Syst. 2019 Jan 16;3(1):e10076. doi: 10.1002/lrh2.10076. eCollection 2019 Jan.</t>
  </si>
  <si>
    <t>10.1002/lrh2.10076</t>
  </si>
  <si>
    <t>Commentary on Winhusen et al. (2019): Substance use disorders, chronic diseases, and electronic health records-a paradigm for screening and intervention</t>
  </si>
  <si>
    <t>Mannelli P, Wu LT.</t>
  </si>
  <si>
    <t>Addiction. 2019 Aug;114(8):1471-1472. doi: 10.1111/add.14659. Epub 2019 Jun 26.</t>
  </si>
  <si>
    <t>10.1111/add.14659</t>
  </si>
  <si>
    <t>Number of Pregnant Women at Four Dental Clinics and the Care They Received: A Dental Quality eMeasure Evaluation</t>
  </si>
  <si>
    <t>Neumann A, Obadan-Udoh E, Bangar S, Kumar SV, Tokede O, Kim A, Yansane A, Mertz E, Panwar S, Gharpure A, Kookal KK, Mullins J, Even JB, Simmons K, White JM, Walji MF, Kalenderian E.</t>
  </si>
  <si>
    <t>J Dent Educ. 2019 Oct;83(10):1158-1165. doi: 10.21815/JDE.019.123. Epub 2019 Jun 24.</t>
  </si>
  <si>
    <t>10.21815/JDE.019.123</t>
  </si>
  <si>
    <t>Dietitians can improve accuracy of prescribing by interacting with electronic prescribing systems</t>
  </si>
  <si>
    <t>De Waal S, Lucas L, Ball S, Pankhurst T.</t>
  </si>
  <si>
    <t>BMJ Health Care Inform. 2019 Apr;26(1):e000019. doi: 10.1136/bmjhci-2019-000019.</t>
  </si>
  <si>
    <t>10.1136/bmjhci-2019-000019</t>
  </si>
  <si>
    <t>Clinical decision support system to assess the risk of sepsis using Tree Augmented Bayesian networks and electronic medical record data</t>
  </si>
  <si>
    <t>Gupta A, Liu T, Shepherd S.</t>
  </si>
  <si>
    <t>Health Informatics J. 2020 Jun;26(2):841-861. doi: 10.1177/1460458219852872. Epub 2019 Jun 13.</t>
  </si>
  <si>
    <t>10.1177/1460458219852872</t>
  </si>
  <si>
    <t>Research-grade data in the real world: challenges and opportunities in data quality from a pragmatic trial in community-based practices</t>
  </si>
  <si>
    <t>Divney AA, Lopez PM, Huang TT, Thorpe LE, Trinh-Shevrin C, Islam NS.</t>
  </si>
  <si>
    <t>J Am Med Inform Assoc. 2019 Aug 1;26(8-9):847-854. doi: 10.1093/jamia/ocz062.</t>
  </si>
  <si>
    <t>10.1093/jamia/ocz062</t>
  </si>
  <si>
    <t>Hypocrisy Around Medical Patient Data: Issues of Access for Biomedical Research, Data Quality, Usefulness for the Purpose and Omics Data as Game Changer</t>
  </si>
  <si>
    <t>Tantoso E, Wong WC, Tay WH, Lee J, Sinha S, Eisenhaber B, Eisenhaber F.</t>
  </si>
  <si>
    <t>Asian Bioeth Rev. 2019 Jun 1;11(2):189-207. doi: 10.1007/s41649-019-00085-3. eCollection 2019 Jun.</t>
  </si>
  <si>
    <t>10.1007/s41649-019-00085-3</t>
  </si>
  <si>
    <t>Medication Accuracy in Electronic Health Records for Microbial Keratitis</t>
  </si>
  <si>
    <t>Ashfaq HA, Lester CA, Ballouz D, Errickson J, Woodward MA.</t>
  </si>
  <si>
    <t>JAMA Ophthalmol. 2019 May 30;137(8):929-31. doi: 10.1001/jamaophthalmol.2019.1444. Online ahead of print.</t>
  </si>
  <si>
    <t>10.1001/jamaophthalmol.2019.1444</t>
  </si>
  <si>
    <t>Interventions to improve the use of EMRs in primary health care: a systematic review and meta-analysis</t>
  </si>
  <si>
    <t>Hamade N, Terry A, Malvankar-Mehta M.</t>
  </si>
  <si>
    <t>BMJ Health Care Inform. 2019 May;26(1):0. doi: 10.1136/bmjhci-2019-000023.</t>
  </si>
  <si>
    <t>10.1136/bmjhci-2019-000023</t>
  </si>
  <si>
    <t>Generating Real-World Tumor Burden Endpoints from Electronic Health Record Data: Comparison of RECIST, Radiology-Anchored, and Clinician-Anchored Approaches for Abstracting Real-World Progression in Non-Small Cell Lung Cancer</t>
  </si>
  <si>
    <t>Griffith SD, Tucker M, Bowser B, Calkins G, Chang CJ, Guardino E, Khozin S, Kraut J, You P, Schrag D, Miksad RA.</t>
  </si>
  <si>
    <t>Adv Ther. 2019 Aug;36(8):2122-2136. doi: 10.1007/s12325-019-00970-1. Epub 2019 May 28.</t>
  </si>
  <si>
    <t>10.1007/s12325-019-00970-1</t>
  </si>
  <si>
    <t>Prevalence of Vitamin D Depletion, and Associated Factors, among Patients Undergoing Bariatric Surgery in Southern Brazil</t>
  </si>
  <si>
    <t>Vivan MA, Kops NL, Fülber ER, de Souza AC, Fleuri MASB, Friedman R.</t>
  </si>
  <si>
    <t>Obes Surg. 2019 Oct;29(10):3179-3187. doi: 10.1007/s11695-019-03963-9.</t>
  </si>
  <si>
    <t>10.1007/s11695-019-03963-9</t>
  </si>
  <si>
    <t>Electronic primary dental care records in research: A case study of validation and quality assurance strategies</t>
  </si>
  <si>
    <t>Wanyonyi KL, Radford DR, Gallagher JE.</t>
  </si>
  <si>
    <t>Int J Med Inform. 2019 Jul;127:88-94. doi: 10.1016/j.ijmedinf.2019.04.007. Epub 2019 Apr 12.</t>
  </si>
  <si>
    <t>10.1016/j.ijmedinf.2019.04.007</t>
  </si>
  <si>
    <t>Data Challenges With Real-Time Safety Event Detection And Clinical Decision Support</t>
  </si>
  <si>
    <t>Kirkendall ES, Ni Y, Lingren T, Leonard M, Hall ES, Melton K.</t>
  </si>
  <si>
    <t>J Med Internet Res. 2019 May 22;21(5):e13047. doi: 10.2196/13047.</t>
  </si>
  <si>
    <t>10.2196/13047</t>
  </si>
  <si>
    <t>Information Adapted Machine Learning Models for Prediction in Clinical Workflow</t>
  </si>
  <si>
    <t>Jauk S, Kramer D, Quehenberger F, Veeranki SPK, Hayn D, Schreier G, Leodolter W.</t>
  </si>
  <si>
    <t>Stud Health Technol Inform. 2019;260:65-72.</t>
  </si>
  <si>
    <t>Assessing electronic immunization registries: the Pan American Health Organization experience</t>
  </si>
  <si>
    <t>Danovaro-Holliday MC, Contreras MP, Pinto D, Molina-Aguilera IB, Miranda D, García O, Velandia-Gonzalez M.</t>
  </si>
  <si>
    <t>Rev Panam Salud Publica. 2019 Mar 15;43:e28. doi: 10.26633/RPSP.2019.28. eCollection 2019.</t>
  </si>
  <si>
    <t>10.26633/RPSP.2019.28</t>
  </si>
  <si>
    <t>The Establishment and Refinement of the National Basketball Association Player Injury and Illness Database</t>
  </si>
  <si>
    <t>Mack CD, Meisel P, Herzog MM, Callahan L, Oakkar EE, Walden T, Sharpe J, Dreyer NA, DiFiori J.</t>
  </si>
  <si>
    <t>J Athl Train. 2019 May;54(5):466-471. doi: 10.4085/1062-6050-18-19. Epub 2019 May 10.</t>
  </si>
  <si>
    <t>10.4085/1062-6050-18-19</t>
  </si>
  <si>
    <t>Impact of ICD-10-CM Transition on Mental Health Diagnoses Recording</t>
  </si>
  <si>
    <t>Stewart CC, Lu CY, Yoon TK, Coleman KJ, Crawford PM, Lakoma MD, Simon GE.</t>
  </si>
  <si>
    <t>EGEMS (Wash DC). 2019 Apr 12;7(1):14. doi: 10.5334/egems.281.</t>
  </si>
  <si>
    <t>10.5334/egems.281</t>
  </si>
  <si>
    <t>Measuring the quality and completeness of medication-related information derived from hospital electronic health records database</t>
  </si>
  <si>
    <t>Alwhaibi M, Balkhi B, Alshammari TM, AlQahtani N, Mahmoud MA, Almetwazi M, Ata S, Basyoni M, Alhawassi T.</t>
  </si>
  <si>
    <t>Saudi Pharm J. 2019 May;27(4):502-506. doi: 10.1016/j.jsps.2019.01.013. Epub 2019 Jan 17.</t>
  </si>
  <si>
    <t>10.1016/j.jsps.2019.01.013</t>
  </si>
  <si>
    <t>The Revival of the Notes Field: Leveraging the Unstructured Content in Electronic Health Records</t>
  </si>
  <si>
    <t>Assale M, Dui LG, Cina A, Seveso A, Cabitza F.</t>
  </si>
  <si>
    <t>Front Med (Lausanne). 2019 Apr 17;6:66. doi: 10.3389/fmed.2019.00066. eCollection 2019.</t>
  </si>
  <si>
    <t>10.3389/fmed.2019.00066</t>
  </si>
  <si>
    <t>A hybrid of whale optimization and late acceptance hill climbing based imputation to enhance classification performance in electronic health records</t>
  </si>
  <si>
    <t>Nagarajan G, Dhinesh Babu LD.</t>
  </si>
  <si>
    <t>J Biomed Inform. 2019 Jun;94:103190. doi: 10.1016/j.jbi.2019.103190. Epub 2019 May 2.</t>
  </si>
  <si>
    <t>10.1016/j.jbi.2019.103190</t>
  </si>
  <si>
    <t>Development of a pharmacist-provided contraceptive service following passage of Oregon House Bill 2879</t>
  </si>
  <si>
    <t>Walsh S, Irwin AN, Anderson L, Zehrung C.</t>
  </si>
  <si>
    <t>J Am Pharm Assoc (2003). 2019 Jul-Aug;59(4S):S112-S116. doi: 10.1016/j.japh.2019.02.014. Epub 2019 Apr 19.</t>
  </si>
  <si>
    <t>10.1016/j.japh.2019.02.014</t>
  </si>
  <si>
    <t>Factors impacting physician use of information charted by others</t>
  </si>
  <si>
    <t>Zozus MN, Penning M, Hammond WE.</t>
  </si>
  <si>
    <t>JAMIA Open. 2019 Apr;2(1):107-114. doi: 10.1093/jamiaopen/ooy041. Epub 2018 Dec 28.</t>
  </si>
  <si>
    <t>10.1093/jamiaopen/ooy041</t>
  </si>
  <si>
    <t>Key performance indicators for pre hospital emergency Anaesthesia - a suggested approach for implementation</t>
  </si>
  <si>
    <t>Raitt J, Hudgell J, Knott H, Masud S.</t>
  </si>
  <si>
    <t>Scand J Trauma Resusc Emerg Med. 2019 Apr 11;27(1):42. doi: 10.1186/s13049-019-0610-x.</t>
  </si>
  <si>
    <t>10.1186/s13049-019-0610-x</t>
  </si>
  <si>
    <t>Implementation of point-of-care testing in a pediatric healthcare setting</t>
  </si>
  <si>
    <t>Patel K, Suh-Lailam BB.</t>
  </si>
  <si>
    <t>Crit Rev Clin Lab Sci. 2019 Jun;56(4):239-246. doi: 10.1080/10408363.2019.1590306. Epub 2019 Apr 11.</t>
  </si>
  <si>
    <t>10.1080/10408363.2019.1590306</t>
  </si>
  <si>
    <t>Data Quality Assessment and Multi-Organizational Reporting: Tools to Enhance Network Knowledge</t>
  </si>
  <si>
    <t>Sengupta S, Bachman D, Laws R, Saylor G, Staab J, Vaughn D, Zhou Q, Bauck A.</t>
  </si>
  <si>
    <t>EGEMS (Wash DC). 2019 Mar 29;7(1):8. doi: 10.5334/egems.280.</t>
  </si>
  <si>
    <t>10.5334/egems.280</t>
  </si>
  <si>
    <t>On building a diabetes centric knowledge base via mining the web</t>
  </si>
  <si>
    <t>Gong F, Chen Y, Wang H, Lu H.</t>
  </si>
  <si>
    <t>BMC Med Inform Decis Mak. 2019 Apr 9;19(Suppl 2):49. doi: 10.1186/s12911-019-0771-6.</t>
  </si>
  <si>
    <t>10.1186/s12911-019-0771-6</t>
  </si>
  <si>
    <t>Is It Time for a Patient-Centered Quality Measure of Asthma Control?</t>
  </si>
  <si>
    <t>Herman E, Beavers S, Hamlin B, Thaker K.</t>
  </si>
  <si>
    <t>J Allergy Clin Immunol Pract. 2019 Jul-Aug;7(6):1771-1777. doi: 10.1016/j.jaip.2019.02.016. Epub 2019 Apr 4.</t>
  </si>
  <si>
    <t>10.1016/j.jaip.2019.02.016</t>
  </si>
  <si>
    <t>Axon Registry® data validation: Accuracy assessment of data extraction and measure specification</t>
  </si>
  <si>
    <t>Baca CM, Benish S, Videnovic A, Lundgren K, Magliocco B, Schierman B, Palmer L, Jones LK Jr.</t>
  </si>
  <si>
    <t>Neurology. 2019 Apr 30;92(18):847-858. doi: 10.1212/WNL.0000000000007404. Epub 2019 Apr 5.</t>
  </si>
  <si>
    <t>10.1212/WNL.0000000000007404</t>
  </si>
  <si>
    <t>Complexities, variations, and errors of numbering within clinical notes: the potential impact on information extraction and cohort-identification</t>
  </si>
  <si>
    <t>Hanauer DA, Mei Q, Vydiswaran VGV, Singh K, Landis-Lewis Z, Weng C.</t>
  </si>
  <si>
    <t>BMC Med Inform Decis Mak. 2019 Apr 4;19(Suppl 3):75. doi: 10.1186/s12911-019-0784-1.</t>
  </si>
  <si>
    <t>10.1186/s12911-019-0784-1</t>
  </si>
  <si>
    <t>Analysis of Primary Care Computerised Medical Records with Deep Learning</t>
  </si>
  <si>
    <t>de Lusignan S, Smith N, Livina V, Yonova I, Webb R, Thomas SA.</t>
  </si>
  <si>
    <t>Stud Health Technol Inform. 2019;258:249-250.</t>
  </si>
  <si>
    <t>Selectivity of beta-blockers, cardiovascular and all-cause mortality in people with hypoglycaemia: An observational study</t>
  </si>
  <si>
    <t>Zaccardi F, Nystrup Husemoen LL, Thorsted BL, Webb DR, Paul SK, Davies MJ, Khunti K.</t>
  </si>
  <si>
    <t>Nutr Metab Cardiovasc Dis. 2019 May;29(5):481-488. doi: 10.1016/j.numecd.2019.01.006. Epub 2019 Feb 16.</t>
  </si>
  <si>
    <t>10.1016/j.numecd.2019.01.006</t>
  </si>
  <si>
    <t>Gathering data for decisions: best practice use of primary care electronic records for research</t>
  </si>
  <si>
    <t>Canaway R, Boyle DI, Manski-Nankervis JE, Bell J, Hocking JS, Clarke K, Clark M, Gunn JM, Emery JD.</t>
  </si>
  <si>
    <t>Med J Aust. 2019 Apr;210 Suppl 6(Suppl Suppl 6):S12-S16. doi: 10.5694/mja2.50026.</t>
  </si>
  <si>
    <t>10.5694/mja2.50026</t>
  </si>
  <si>
    <t>A federated EHR network data completeness tracking system</t>
  </si>
  <si>
    <t>Estiri H, Klann JG, Weiler SR, Alema-Mensah E, Joseph Applegate R, Lozinski G, Patibandla N, Wei K, Adams WG, Natter MD, Ofili EO, Ostasiewski B, Quarshie A, Rosenthal GE, Bernstam EV, Mandl KD, Murphy SN.</t>
  </si>
  <si>
    <t>J Am Med Inform Assoc. 2019 Jul 1;26(7):637-645. doi: 10.1093/jamia/ocz014.</t>
  </si>
  <si>
    <t>10.1093/jamia/ocz014</t>
  </si>
  <si>
    <t>Educational approaches for improving physicians' use of health information technology</t>
  </si>
  <si>
    <t>Shachak A, Randhawa GK, Crampton NH.</t>
  </si>
  <si>
    <t>Healthc Manage Forum. 2019 Jul;32(4):188-191. doi: 10.1177/0840470419831717. Epub 2019 Mar 28.</t>
  </si>
  <si>
    <t>10.1177/0840470419831717</t>
  </si>
  <si>
    <t>Completeness of Electronic Dental Records in a Student Clinic: Retrospective Analysis</t>
  </si>
  <si>
    <t>Levitin SA, Grbic JT, Finkelstein J.</t>
  </si>
  <si>
    <t>JMIR Med Inform. 2019 Mar 21;7(1):e13008. doi: 10.2196/13008.</t>
  </si>
  <si>
    <t>10.2196/13008</t>
  </si>
  <si>
    <t>Impact of Electronic versus Paper-Based Recording before EHR Implementation on Health Care Professionals' Perceptions of EHR Use, Data Quality, and Data Reuse</t>
  </si>
  <si>
    <t>Joukes E, de Keizer NF, de Bruijne MC, Abu-Hanna A, Cornet R.</t>
  </si>
  <si>
    <t>Appl Clin Inform. 2019 Mar;10(2):199-209. doi: 10.1055/s-0039-1681054. Epub 2019 Mar 20.</t>
  </si>
  <si>
    <t>10.1055/s-0039-1681054</t>
  </si>
  <si>
    <t>Electronic Health Record Data Quality Issues Are Not Remedied by Increasing Granularity of Diagnosis Codes</t>
  </si>
  <si>
    <t>Navar AM.</t>
  </si>
  <si>
    <t>JAMA Cardiol. 2019 May 1;4(5):465. doi: 10.1001/jamacardio.2019.0830.</t>
  </si>
  <si>
    <t>10.1001/jamacardio.2019.0830</t>
  </si>
  <si>
    <t>Challenges and Opportunities for Using Big Health Care Data to Advance Medical Science and Public Health</t>
  </si>
  <si>
    <t>Shortreed SM, Cook AJ, Coley RY, Bobb JF, Nelson JC.</t>
  </si>
  <si>
    <t>Am J Epidemiol. 2019 May 1;188(5):851-861. doi: 10.1093/aje/kwy292.</t>
  </si>
  <si>
    <t>10.1093/aje/kwy292</t>
  </si>
  <si>
    <t>Electronic Health Records and Data Quality</t>
  </si>
  <si>
    <t>Walji MF.</t>
  </si>
  <si>
    <t>J Dent Educ. 2019 Mar;83(3):263-264. doi: 10.21815/JDE.019.034.</t>
  </si>
  <si>
    <t>10.21815/JDE.019.034</t>
  </si>
  <si>
    <t>Interoperability Progress and Remaining Data Quality Barriers of Certified Health Information Technologies</t>
  </si>
  <si>
    <t>D'Amore J, Bouhaddou O, Mitchell S, Li C, Leftwich R, Turner T, Rahn M, Donahue M, Nebeker J.</t>
  </si>
  <si>
    <t>AMIA Annu Symp Proc. 2018 Dec 5;2018:358-367. eCollection 2018.</t>
  </si>
  <si>
    <t>Electronic healthcare records and data quality</t>
  </si>
  <si>
    <t>Charnock V.</t>
  </si>
  <si>
    <t>Health Info Libr J. 2019 Mar;36(1):91-95. doi: 10.1111/hir.12249.</t>
  </si>
  <si>
    <t>10.1111/hir.12249</t>
  </si>
  <si>
    <t>Health indicator recording in UK primary care electronic health records: key implications for handling missing data</t>
  </si>
  <si>
    <t>Petersen I, Welch CA, Nazareth I, Walters K, Marston L, Morris RW, Carpenter JR, Morris TP, Pham TM.</t>
  </si>
  <si>
    <t>Clin Epidemiol. 2019 Feb 11;11:157-167. doi: 10.2147/CLEP.S191437. eCollection 2019.</t>
  </si>
  <si>
    <t>10.2147/CLEP.S191437</t>
  </si>
  <si>
    <t>Quality of Hospital Communication and Patient Preparation for Home Health Care: Results From a Statewide Survey of Home Health Care Nurses and Staff</t>
  </si>
  <si>
    <t>Jones CD, Jones J, Bowles KH, Flynn L, Masoudi FA, Coleman EA, Levy C, Boxer RS.</t>
  </si>
  <si>
    <t>J Am Med Dir Assoc. 2019 Apr;20(4):487-491. doi: 10.1016/j.jamda.2019.01.004. Epub 2019 Feb 22.</t>
  </si>
  <si>
    <t>10.1016/j.jamda.2019.01.004</t>
  </si>
  <si>
    <t>Clinical Outcomes with the Intrepid Dynamic Exoskeletal Orthosis: A Retrospective Analysis</t>
  </si>
  <si>
    <t>Ikeda AJ, Fergason JR, Wilken JM.</t>
  </si>
  <si>
    <t>Mil Med. 2019 Dec 1;184(11-12):601-605. doi: 10.1093/milmed/usz004.</t>
  </si>
  <si>
    <t>10.1093/milmed/usz004</t>
  </si>
  <si>
    <t>Developing risk-adjusted quality indicators for pressure ulcers in long-term care hospitals in the Republic of Korea</t>
  </si>
  <si>
    <t>Lee YJ, Kim JY, Dong CB, Park OK.</t>
  </si>
  <si>
    <t>Int Wound J. 2019 Mar;16 Suppl 1:43-50. doi: 10.1111/iwj.13024.</t>
  </si>
  <si>
    <t>10.1111/iwj.13024</t>
  </si>
  <si>
    <t>Data model harmonization for the All Of Us Research Program: Transforming i2b2 data into the OMOP common data model</t>
  </si>
  <si>
    <t>Klann JG, Joss MAH, Embree K, Murphy SN.</t>
  </si>
  <si>
    <t>PLoS One. 2019 Feb 19;14(2):e0212463. doi: 10.1371/journal.pone.0212463. eCollection 2019.</t>
  </si>
  <si>
    <t>10.1371/journal.pone.0212463</t>
  </si>
  <si>
    <t>An automated data verification approach for improving data quality in a clinical registry</t>
  </si>
  <si>
    <t>Tian Q, Liu M, Min L, An J, Lu X, Duan H.</t>
  </si>
  <si>
    <t>Comput Methods Programs Biomed. 2019 Nov;181:104840. doi: 10.1016/j.cmpb.2019.01.012. Epub 2019 Jan 31.</t>
  </si>
  <si>
    <t>10.1016/j.cmpb.2019.01.012</t>
  </si>
  <si>
    <t>The internal validation of weight and weight change coding using weight measurement data within the UK primary care Electronic Health Record</t>
  </si>
  <si>
    <t>Nicholson BD, Aveyard P, Hamilton W, Bankhead CR, Koshiaris C, Stevens S, Hobbs FD, Perera R.</t>
  </si>
  <si>
    <t>Clin Epidemiol. 2019 Jan 25;11:145-155. doi: 10.2147/CLEP.S189989. eCollection 2019.</t>
  </si>
  <si>
    <t>10.2147/CLEP.S189989</t>
  </si>
  <si>
    <t>A review of the impact of utilising electronic medical records for clinical research recruitment</t>
  </si>
  <si>
    <t>Lai YS, Afseth JD.</t>
  </si>
  <si>
    <t>Clin Trials. 2019 Apr;16(2):194-203. doi: 10.1177/1740774519829709. Epub 2019 Feb 15.</t>
  </si>
  <si>
    <t>10.1177/1740774519829709</t>
  </si>
  <si>
    <t>Evaluation of interventions to improve electronic health record documentation within the inpatient setting: a protocol for a systematic review</t>
  </si>
  <si>
    <t>Otero Varela L, Wiebe N, Niven DJ, Ronksley PE, Iragorri N, Robertson HL, Quan H.</t>
  </si>
  <si>
    <t>Syst Rev. 2019 Feb 13;8(1):54. doi: 10.1186/s13643-019-0971-2.</t>
  </si>
  <si>
    <t>10.1186/s13643-019-0971-2</t>
  </si>
  <si>
    <t>A basic model for assessing primary health care electronic medical record data quality</t>
  </si>
  <si>
    <t>Terry AL, Stewart M, Cejic S, Marshall JN, de Lusignan S, Chesworth BM, Chevendra V, Maddocks H, Shadd J, Burge F, Thind A.</t>
  </si>
  <si>
    <t>BMC Med Inform Decis Mak. 2019 Feb 12;19(1):30. doi: 10.1186/s12911-019-0740-0.</t>
  </si>
  <si>
    <t>10.1186/s12911-019-0740-0</t>
  </si>
  <si>
    <t>Going paperless: improved cataract surgery outcome data quality in a new fully electronic unit</t>
  </si>
  <si>
    <t>Nghiem AZ, Canning C, Eason J, Sparrow JM, Flynn TH.</t>
  </si>
  <si>
    <t>Eye (Lond). 2019 Jun;33(6):948-952. doi: 10.1038/s41433-019-0350-1. Epub 2019 Feb 11.</t>
  </si>
  <si>
    <t>10.1038/s41433-019-0350-1</t>
  </si>
  <si>
    <t>Training as an Intervention to Decrease Medical Record Abstraction Errors Multicenter Studies</t>
  </si>
  <si>
    <t>Zozus MN, Young LW, Simon AE, Garza M, Lawrence L, Ounpraseuth ST, Bledsoe M, Newman-Norlund S, Jarvis JD, McNally M, Harris KR, McCulloh R, Aikman R, Cox S, Malloch L, Walden A, Snowden J, Chedjieu IM, Wicker CA, Atkins L, Devlin LA.</t>
  </si>
  <si>
    <t>Stud Health Technol Inform. 2019;257:526-539.</t>
  </si>
  <si>
    <t>Nursing Informaticians Address Patient Safety to Improve Usability of Health Information Technologies</t>
  </si>
  <si>
    <t>Williams A.</t>
  </si>
  <si>
    <t>Stud Health Technol Inform. 2019;257:501-507.</t>
  </si>
  <si>
    <t>Analysis of Anesthesia Screens for Rule-Based Data Quality Assessment Opportunities</t>
  </si>
  <si>
    <t>Wang Z, Penning M, Zozus M.</t>
  </si>
  <si>
    <t>Stud Health Technol Inform. 2019;257:473-478.</t>
  </si>
  <si>
    <t>Cancer Phenotype Development: A Literature Review</t>
  </si>
  <si>
    <t>Wang P, Garza M, Zozus M.</t>
  </si>
  <si>
    <t>Stud Health Technol Inform. 2019;257:468-472.</t>
  </si>
  <si>
    <t>Rule-Based Data Quality Assessment and Monitoring System in Healthcare Facilities</t>
  </si>
  <si>
    <t>Wang Z, Dagtas S, Talburt J, Baghal A, Zozus M.</t>
  </si>
  <si>
    <t>Stud Health Technol Inform. 2019;257:460-467.</t>
  </si>
  <si>
    <t>Evaluative Outcomes in Direct Extraction and Use of EHR Data in Clinical Trials</t>
  </si>
  <si>
    <t>Nordo A, Eisenstein EL, Garza M, Hammond WE, Zozus MN.</t>
  </si>
  <si>
    <t>Stud Health Technol Inform. 2019;257:333-340.</t>
  </si>
  <si>
    <t>eSource for Standardized Health Information Exchange in Clinical Research: A Systematic Review</t>
  </si>
  <si>
    <t>Garza M, Myneni S, Nordo A, Eisenstein EL, Hammond WE, Walden A, Zozus M.</t>
  </si>
  <si>
    <t>Stud Health Technol Inform. 2019;257:115-124.</t>
  </si>
  <si>
    <t>Factors Associated with Increased Adoption of a Research Data Warehouse</t>
  </si>
  <si>
    <t>Baghal A, Zozus M, Baghal A, Al-Shukri S, Prior F.</t>
  </si>
  <si>
    <t>Stud Health Technol Inform. 2019;257:31-35.</t>
  </si>
  <si>
    <t>The design and conduct of Project RedDE: A cluster-randomized trial to reduce diagnostic errors in pediatric primary care</t>
  </si>
  <si>
    <t>Bundy DG, Singh H, Stein RE, Brady TM, Lehmann CU, Heo M, O'Donnell HC, Rice-Conboy E, Rinke ML.</t>
  </si>
  <si>
    <t>Clin Trials. 2019 Apr;16(2):154-164. doi: 10.1177/1740774518820522. Epub 2019 Feb 5.</t>
  </si>
  <si>
    <t>10.1177/1740774518820522</t>
  </si>
  <si>
    <t>Development of electronic medical records for clinical and research purposes: the breast cancer module using an implementation framework in a middle income country- Malaysia</t>
  </si>
  <si>
    <t>Mohd Nor NA, Taib NA, Saad M, Zaini HS, Ahmad Z, Ahmad Y, Dhillon SK.</t>
  </si>
  <si>
    <t>BMC Bioinformatics. 2019 Feb 4;19(Suppl 13):402. doi: 10.1186/s12859-018-2406-9.</t>
  </si>
  <si>
    <t>10.1186/s12859-018-2406-9</t>
  </si>
  <si>
    <t>Lack of Cancer Recurrence Data in Large Databases: A National Survey of Hospital Cancer Registries</t>
  </si>
  <si>
    <t>In H, Solsky I, Simon CA, Winchester DP.</t>
  </si>
  <si>
    <t>J Surg Res. 2019 Mar;235:551-559. doi: 10.1016/j.jss.2018.10.020. Epub 2018 Nov 28.</t>
  </si>
  <si>
    <t>10.1016/j.jss.2018.10.020</t>
  </si>
  <si>
    <t>Proceed with Caution When Using Real World Data and Real World Evidence</t>
  </si>
  <si>
    <t>Kim HS, Kim JH.</t>
  </si>
  <si>
    <t>J Korean Med Sci. 2019 Jan 16;34(4):e28. doi: 10.3346/jkms.2019.34.e28. eCollection 2019 Jan 28.</t>
  </si>
  <si>
    <t>10.3346/jkms.2019.34.e28</t>
  </si>
  <si>
    <t>Semi-supervised encoding for outlier detection in clinical observation data</t>
  </si>
  <si>
    <t>Estiri H, Murphy SN.</t>
  </si>
  <si>
    <t>Comput Methods Programs Biomed. 2019 Nov;181:104830. doi: 10.1016/j.cmpb.2019.01.002. Epub 2019 Jan 12.</t>
  </si>
  <si>
    <t>10.1016/j.cmpb.2019.01.002</t>
  </si>
  <si>
    <t>Driving Type 2 Diabetes Risk Scores into Clinical Practice: Performance Analysis in Hospital Settings</t>
  </si>
  <si>
    <t>Martinez-Millana A, Argente-Pla M, Valdivieso Martinez B, Traver Salcedo V, Merino-Torres JF.</t>
  </si>
  <si>
    <t>J Clin Med. 2019 Jan 17;8(1):107. doi: 10.3390/jcm8010107.</t>
  </si>
  <si>
    <t>10.3390/jcm8010107</t>
  </si>
  <si>
    <t>Feasibility of providing child restraint devices after a motor vehicle crash in a pediatric emergency department</t>
  </si>
  <si>
    <t>Violano P, Aysseh N, Lucas M, Gawel M, Morrell P, Norway C Jr, Alfano A, Bechtel K.</t>
  </si>
  <si>
    <t>Traffic Inj Prev. 2018;19(8):844-848. doi: 10.1080/15389588.2018.1496243. Epub 2019 Jan 18.</t>
  </si>
  <si>
    <t>10.1080/15389588.2018.1496243</t>
  </si>
  <si>
    <t>Implementing an Electronic Data Capture System to Improve Clinical Workflow in a Large Academic Radiation Oncology Practice</t>
  </si>
  <si>
    <t>Pasalic D, Reddy JP, Edwards T, Pan HY, Smith BD.</t>
  </si>
  <si>
    <t>JCO Clin Cancer Inform. 2018 Dec;2:1-12. doi: 10.1200/CCI.18.00034.</t>
  </si>
  <si>
    <t>10.1200/CCI.18.00034</t>
  </si>
  <si>
    <t>Assessment and Stratification of High-Impact Data Elements in Electronic Clinical Quality Measures: A Joint Data Quality Initiative Between CancerLinQ® and Cancer Treatment Centers of America</t>
  </si>
  <si>
    <t>Lettvin RJ, Wayal A, McNutt A, Miller RS, Hauser R.</t>
  </si>
  <si>
    <t>JCO Clin Cancer Inform. 2018 Dec;2:1-10. doi: 10.1200/CCI.17.00139.</t>
  </si>
  <si>
    <t>10.1200/CCI.17.00139</t>
  </si>
  <si>
    <t>Determining the Time of Cancer Recurrence Using Claims or Electronic Medical Record Data</t>
  </si>
  <si>
    <t>Uno H, Ritzwoller DP, Cronin AM, Carroll NM, Hornbrook MC, Hassett MJ.</t>
  </si>
  <si>
    <t>JCO Clin Cancer Inform. 2018 Dec;2:1-10. doi: 10.1200/CCI.17.00163.</t>
  </si>
  <si>
    <t>10.1200/CCI.17.00163</t>
  </si>
  <si>
    <t>Development of a Radiation Oncology-Specific Prospective Data Registry for Research and Quality Improvement: A Clinical Workflow-Based Solution</t>
  </si>
  <si>
    <t>Chen AM, Kupelian PA, Wang PC, Steinberg ML.</t>
  </si>
  <si>
    <t>JCO Clin Cancer Inform. 2018 Dec;2:1-9. doi: 10.1200/CCI.17.00036.</t>
  </si>
  <si>
    <t>10.1200/CCI.17.00036</t>
  </si>
  <si>
    <t>Impact of guidelines for the management of minor head injury on the utilization and diagnostic yield of CT over two decades, using natural language processing in a large dataset</t>
  </si>
  <si>
    <t>Pons E, Foks KA, Dippel DWJ, Hunink MGM.</t>
  </si>
  <si>
    <t>Eur Radiol. 2019 May;29(5):2632-2640. doi: 10.1007/s00330-018-5954-5. Epub 2019 Jan 14.</t>
  </si>
  <si>
    <t>10.1007/s00330-018-5954-5</t>
  </si>
  <si>
    <t>Stakeholders' Perspectives on Quality Assurance of Pharmacy Education in the Eastern Mediterranean Region</t>
  </si>
  <si>
    <t>Bajis D, Moles R, Hosp D, Chaar B.</t>
  </si>
  <si>
    <t>Am J Pharm Educ. 2018 Dec;82(10):6482. doi: 10.5688/ajpe6482.</t>
  </si>
  <si>
    <t>10.5688/ajpe6482</t>
  </si>
  <si>
    <t>The quality of hand-written operative notes in a surgical unit at Queen Elizabeth Central Hospital (QECH), Malawi: A prospective completed audit loop study</t>
  </si>
  <si>
    <t>Nyamulani N, Mulwafu W.</t>
  </si>
  <si>
    <t>Malawi Med J. 2018 Jun;30(2):86-89. doi: 10.4314/mmj.v30i2.6.</t>
  </si>
  <si>
    <t>10.4314/mmj.v30i2.6</t>
  </si>
  <si>
    <t>Evaluation of Australia's Enhanced Invasive Pneumococcal Disease (IPD) Surveillance Program</t>
  </si>
  <si>
    <t>Marmor AM, Harley D.</t>
  </si>
  <si>
    <t>Commun Dis Intell (2018). 2018;42:S2209-6051(18)00005-2. Epub 2018 Sep 12.</t>
  </si>
  <si>
    <t>A New Insight Into Missing Data in Intensive Care Unit Patient Profiles: Observational Study</t>
  </si>
  <si>
    <t>Sharafoddini A, Dubin JA, Maslove DM, Lee J.</t>
  </si>
  <si>
    <t>JMIR Med Inform. 2019 Jan 8;7(1):e11605. doi: 10.2196/11605.</t>
  </si>
  <si>
    <t>10.2196/11605</t>
  </si>
  <si>
    <t>Providing quality data in health care - almost perfect inter-rater agreement in the Norwegian tonsil surgery register</t>
  </si>
  <si>
    <t>Wennberg S, Karlsen LA, Stalfors J, Bratt M, Bugten V.</t>
  </si>
  <si>
    <t>BMC Med Res Methodol. 2019 Jan 7;19(1):6. doi: 10.1186/s12874-018-0651-2.</t>
  </si>
  <si>
    <t>10.1186/s12874-018-0651-2</t>
  </si>
  <si>
    <t>User Experiences of an Electronic Personal Health Record for Diabetes</t>
  </si>
  <si>
    <t>Conway NT, Allardice B, Wake DJ, Cunningham SG.</t>
  </si>
  <si>
    <t>J Diabetes Sci Technol. 2019 Jul;13(4):744-750. doi: 10.1177/1932296818818837. Epub 2018 Dec 26.</t>
  </si>
  <si>
    <t>10.1177/1932296818818837</t>
  </si>
  <si>
    <t>An Optimization Program to Help Practices Assess Data Quality and Workflow With Their Electronic Medical Records: Observational Study</t>
  </si>
  <si>
    <t>Jones M, Talebi R, Littlejohn J, Bosnic O, Aprile J.</t>
  </si>
  <si>
    <t>JMIR Hum Factors. 2018 Dec 21;5(4):e30. doi: 10.2196/humanfactors.9889.</t>
  </si>
  <si>
    <t>10.2196/humanfactors.9889</t>
  </si>
  <si>
    <t>Processing of Electronic Medical Records for Health Services Research in an Academic Medical Center: Methods and Validation</t>
  </si>
  <si>
    <t>Rahman N, Wang DD, Ng SH, Ramachandran S, Sridharan S, Khoo A, Tan CS, Goh WP, Tan XQ.</t>
  </si>
  <si>
    <t>JMIR Med Inform. 2018 Dec 21;6(4):e10933. doi: 10.2196/10933.</t>
  </si>
  <si>
    <t>10.2196/10933</t>
  </si>
  <si>
    <t>Clinical Registries in Ophthalmology</t>
  </si>
  <si>
    <t>Tan JCK, Ferdi AC, Gillies MC, Watson SL.</t>
  </si>
  <si>
    <t>Ophthalmology. 2019 May;126(5):655-662. doi: 10.1016/j.ophtha.2018.12.030. Epub 2018 Dec 17.</t>
  </si>
  <si>
    <t>10.1016/j.ophtha.2018.12.030</t>
  </si>
  <si>
    <t>Tobacco screening and cessation efforts by dental providers: A quality measure evaluation</t>
  </si>
  <si>
    <t>Neumann A, Kumar S, Bangar S, Kookal KK, Spallek H, Tokede O, Simmons K, Even J, Mullins J, Mertz E, Yansane A, Obadan-Udoh E, White J, Walji M, Kalenderian E.</t>
  </si>
  <si>
    <t>J Public Health Dent. 2019 Mar;79(2):93-101. doi: 10.1111/jphd.12298. Epub 2018 Dec 19.</t>
  </si>
  <si>
    <t>10.1111/jphd.12298</t>
  </si>
  <si>
    <t>Developing a multi-center clinical data mart of ACEI and ARB for real-world evidence (RWE)</t>
  </si>
  <si>
    <t>Kim HS, Lee SH, Kim TM, Kim JH.</t>
  </si>
  <si>
    <t>Clin Hypertens. 2018 Dec 15;24:18. doi: 10.1186/s40885-018-0103-7. eCollection 2018.</t>
  </si>
  <si>
    <t>10.1186/s40885-018-0103-7</t>
  </si>
  <si>
    <t>Development of Quality Indicators for the Care of Women with Abnormal Uterine Bleeding by Primary Care Providers in the Veterans Health Administration</t>
  </si>
  <si>
    <t>Washington DL, Danz M, Jackson L, Cordasco KM.</t>
  </si>
  <si>
    <t>Womens Health Issues. 2019 Mar-Apr;29(2):135-143. doi: 10.1016/j.whi.2018.11.002. Epub 2018 Dec 15.</t>
  </si>
  <si>
    <t>10.1016/j.whi.2018.11.002</t>
  </si>
  <si>
    <t>Issues in Building a Nursing Home Syndromic Surveillance System with Textmining: Longitudinal Observational Study</t>
  </si>
  <si>
    <t>Delespierre T, Josseran L.</t>
  </si>
  <si>
    <t>JMIR Public Health Surveill. 2018 Dec 13;4(4):e69. doi: 10.2196/publichealth.9022.</t>
  </si>
  <si>
    <t>10.2196/publichealth.9022</t>
  </si>
  <si>
    <t>Man vs machine in emergency medicine - a study on the effects of manual and automatic vital sign documentation on data quality and perceived workload, using observational paired sample data and questionnaires</t>
  </si>
  <si>
    <t>Skyttberg N, Chen R, Koch S.</t>
  </si>
  <si>
    <t>BMC Emerg Med. 2018 Dec 13;18(1):54. doi: 10.1186/s12873-018-0205-2.</t>
  </si>
  <si>
    <t>10.1186/s12873-018-0205-2</t>
  </si>
  <si>
    <t>Evaluating lexical similarity and modeling discrepancies in the procedure hierarchy of SNOMED CT</t>
  </si>
  <si>
    <t>Agrawal A.</t>
  </si>
  <si>
    <t>BMC Med Inform Decis Mak. 2018 Dec 12;18(Suppl 4):88. doi: 10.1186/s12911-018-0673-z.</t>
  </si>
  <si>
    <t>10.1186/s12911-018-0673-z</t>
  </si>
  <si>
    <t>Comparison of Quality Oncology Practice Initiative Metrics in Solid Tumor Oncology Clinic With or Without Concomitant Supportive Oncology Consultation</t>
  </si>
  <si>
    <t>Rosenblum R, Huo R, Scarborough B, Goldstein N, Smith CB.</t>
  </si>
  <si>
    <t>J Oncol Pract. 2018 Dec;14(12):e786-e793. doi: 10.1200/JOP.18.00380.</t>
  </si>
  <si>
    <t>10.1200/JOP.18.00380</t>
  </si>
  <si>
    <t>Initializing a hospital-wide data quality program. The AP-HP experience</t>
  </si>
  <si>
    <t>Daniel C, Serre P, Orlova N, Bréant S, Paris N, Griffon N.</t>
  </si>
  <si>
    <t>Comput Methods Programs Biomed. 2019 Nov;181:104804. doi: 10.1016/j.cmpb.2018.10.016. Epub 2018 Nov 9.</t>
  </si>
  <si>
    <t>10.1016/j.cmpb.2018.10.016</t>
  </si>
  <si>
    <t>A population approach using cholesterol imputation to identify adults with high cardiovascular risk: a report from AHRQ's EvidenceNow initiative</t>
  </si>
  <si>
    <t>Cykert S, DeWalt DA, Weiner BJ, Pignone M, Fine J, Kim JI.</t>
  </si>
  <si>
    <t>J Am Med Inform Assoc. 2019 Feb 1;26(2):155-158. doi: 10.1093/jamia/ocy151.</t>
  </si>
  <si>
    <t>10.1093/jamia/ocy151</t>
  </si>
  <si>
    <t>The assessment of data quality issues for process mining in healthcare using Medical Information Mart for Intensive Care III, a freely available e-health record database</t>
  </si>
  <si>
    <t>Kurniati AP, Rojas E, Hogg D, Hall G, Johnson OA.</t>
  </si>
  <si>
    <t>Health Informatics J. 2019 Dec;25(4):1878-1893. doi: 10.1177/1460458218810760. Epub 2018 Nov 29.</t>
  </si>
  <si>
    <t>10.1177/1460458218810760</t>
  </si>
  <si>
    <t>Automated safety event monitoring using electronic medical records in a clinical trial setting: Validation study using the VA NEPHRON-D trial</t>
  </si>
  <si>
    <t>Huang Y, Fried LF, Kyriakides TC, Johnson GR, Chiu S, Mcdonald L, Zhang JH.</t>
  </si>
  <si>
    <t>Clin Trials. 2019 Feb;16(1):81-89. doi: 10.1177/1740774518813121. Epub 2018 Nov 16.</t>
  </si>
  <si>
    <t>10.1177/1740774518813121</t>
  </si>
  <si>
    <t>Assessing Brief Intervention for Unhealthy Alcohol Use: A Comparison of Electronic Health Record Documentation and Patient Self-Report</t>
  </si>
  <si>
    <t>Hoggatt KJ, Hepner KA.</t>
  </si>
  <si>
    <t>J Stud Alcohol Drugs. 2018 Sep;79(5):697-701. doi: 10.15288/jsad.2018.79.697.</t>
  </si>
  <si>
    <t>10.15288/jsad.2018.79.697</t>
  </si>
  <si>
    <t>Surgeon-Specific Quality Monitoring System for Coronary Artery Bypass Grafting</t>
  </si>
  <si>
    <t>Gu D, Zhang X, Diao X, Zhao W, Zheng Z.</t>
  </si>
  <si>
    <t>Ann Thorac Surg. 2019 Mar;107(3):705-710. doi: 10.1016/j.athoracsur.2018.09.053. Epub 2018 Nov 9.</t>
  </si>
  <si>
    <t>10.1016/j.athoracsur.2018.09.053</t>
  </si>
  <si>
    <t>ADR evaluation of screening colonoscopies during 2016 - 2017 in a private health clinic in Peru</t>
  </si>
  <si>
    <t>León Moreno JF.</t>
  </si>
  <si>
    <t>Endosc Int Open. 2018 Nov;6(11):E1304-E1309. doi: 10.1055/a-0672-1045. Epub 2018 Nov 7.</t>
  </si>
  <si>
    <t>10.1055/a-0672-1045</t>
  </si>
  <si>
    <t>Can we trust Electronic health records? The Smoking Test for Commission Errors</t>
  </si>
  <si>
    <t>Millares Martin P.</t>
  </si>
  <si>
    <t>J Innov Health Inform. 2018 Jun 15;25(2):105-108. doi: 10.14236/jhi.v25i2.970.</t>
  </si>
  <si>
    <t>10.14236/jhi.v25i2.970</t>
  </si>
  <si>
    <t>Variation in Laboratory Test Naming Conventions in EHRs Within and Between Hospitals: A Nationwide Longitudinal Study</t>
  </si>
  <si>
    <t>Wiitala WL, Vincent BM, Burns JA, Prescott HC, Waljee AK, Cohen GR, Iwashyna TJ.</t>
  </si>
  <si>
    <t>Med Care. 2019 Apr;57(4):e22-e27. doi: 10.1097/MLR.0000000000000996.</t>
  </si>
  <si>
    <t>10.1097/MLR.0000000000000996</t>
  </si>
  <si>
    <t>Variation in Triple Aim Measures: Implications of Clinical Signatures in Family Medicine Residency Programs</t>
  </si>
  <si>
    <t>Page CP, Reid A, Drostin C, Newton WP.</t>
  </si>
  <si>
    <t>J Grad Med Educ. 2018 Oct;10(5):548-552. doi: 10.4300/JGME-D-17-00470.1.</t>
  </si>
  <si>
    <t>10.4300/JGME-D-17-00470.1</t>
  </si>
  <si>
    <t>A Comparison of Electronic Medical Record Data to Paper Records in Antiretroviral Therapy Clinic in Ethiopia: What is affecting the Quality of the Data?</t>
  </si>
  <si>
    <t>Abiy R, Gashu K, Asemaw T, Mitiku M, Fekadie B, Abebaw Z, Mamuye A, Tazebew A, Teklu A, Nurhussien F, Kebede M, Fritz F, Tilahun B.</t>
  </si>
  <si>
    <t>Online J Public Health Inform. 2018 Sep 21;10(2):e212. doi: 10.5210/ojphi.v10i2.8309. eCollection 2018.</t>
  </si>
  <si>
    <t>10.5210/ojphi.v10i2.8309</t>
  </si>
  <si>
    <t>Evaluation of Data Exchange Process for Interoperability and Impact on Electronic Laboratory Reporting Quality to a State Public Health Agency</t>
  </si>
  <si>
    <t>Rajamani S, Kayser A, Emerson E, Solarz S.</t>
  </si>
  <si>
    <t>Online J Public Health Inform. 2018 Sep 21;10(2):e204. doi: 10.5210/ojphi.v10i2.9317. eCollection 2018.</t>
  </si>
  <si>
    <t>10.5210/ojphi.v10i2.9317</t>
  </si>
  <si>
    <t>Comparative anti-fracture effectiveness of different oral anti-osteoporosis therapies based on "real-world" data: a meta-analysis of propensity-matched cohort findings from the UK Clinical Practice Research Database and the Catalan SIDIAP Database</t>
  </si>
  <si>
    <t>Khalid S, Calderon-Larrañaga S, Hawley S, Ali MS, Judge A, Arden N, van Staa T, Cooper C, Javaid MK, Prieto-Alhambra D.</t>
  </si>
  <si>
    <t>Clin Epidemiol. 2018 Oct 9;10:1417-1431. doi: 10.2147/CLEP.S164112. eCollection 2018.</t>
  </si>
  <si>
    <t>10.2147/CLEP.S164112</t>
  </si>
  <si>
    <t>Timeline representation of clinical data: usability and added value for pharmacovigilance</t>
  </si>
  <si>
    <t>Ledieu T, Bouzillé G, Thiessard F, Berquet K, Van Hille P, Renault E, Polard E, Cuggia M.</t>
  </si>
  <si>
    <t>BMC Med Inform Decis Mak. 2018 Oct 19;18(1):86. doi: 10.1186/s12911-018-0667-x.</t>
  </si>
  <si>
    <t>10.1186/s12911-018-0667-x</t>
  </si>
  <si>
    <t>Obtaining a Genetic Family History Using Computer-Based Tools</t>
  </si>
  <si>
    <t>Li W, Murray MF, Giovanni MA.</t>
  </si>
  <si>
    <t>Curr Protoc Hum Genet. 2019 Jan;100(1):e72. doi: 10.1002/cphg.72. Epub 2018 Oct 18.</t>
  </si>
  <si>
    <t>10.1002/cphg.72</t>
  </si>
  <si>
    <t>Population-calibrated multiple imputation for a binary/categorical covariate in categorical regression models</t>
  </si>
  <si>
    <t>Pham TM, Carpenter JR, Morris TP, Wood AM, Petersen I.</t>
  </si>
  <si>
    <t>Stat Med. 2019 Feb 28;38(5):792-808. doi: 10.1002/sim.8004. Epub 2018 Oct 16.</t>
  </si>
  <si>
    <t>10.1002/sim.8004</t>
  </si>
  <si>
    <t>Perspectives and perceptions of urgent and alert values in surgical pathology and cytopathology: A survey of clinical practitioners and pathologists</t>
  </si>
  <si>
    <t>Cretara AD, Otis CN.</t>
  </si>
  <si>
    <t>Cancer Cytopathol. 2018 Dec;126(12):970-979. doi: 10.1002/cncy.22067. Epub 2018 Oct 6.</t>
  </si>
  <si>
    <t>10.1002/cncy.22067</t>
  </si>
  <si>
    <t>Design and Development of a Context-Aware Knowledge-Based Module for Identifying Relevant Information and Information Gaps in Patients With Type 1 Diabetes Self-Collected Health Data</t>
  </si>
  <si>
    <t>Giordanengo A, Øzturk P, Hansen AH, Årsand E, Grøttland A, Hartvigsen G.</t>
  </si>
  <si>
    <t>JMIR Diabetes. 2018 Jul 11;3(3):e10431. doi: 10.2196/10431.</t>
  </si>
  <si>
    <t>10.2196/10431</t>
  </si>
  <si>
    <t>Can we predict when to start renal replacement therapy in patients with chronic kidney disease using 6 months of clinical data?</t>
  </si>
  <si>
    <t>Lee MJ, Park JH, Moon YR, Jo SY, Yoon D, Park RW, Jeong JC, Park I, Shin GT, Kim H.</t>
  </si>
  <si>
    <t>PLoS One. 2018 Oct 4;13(10):e0204586. doi: 10.1371/journal.pone.0204586. eCollection 2018.</t>
  </si>
  <si>
    <t>10.1371/journal.pone.0204586</t>
  </si>
  <si>
    <t>The Challenges and Opportunities of Pharmacoepidemiology in Bone Diseases</t>
  </si>
  <si>
    <t>Alarkawi D, Ali MS, Bliuc D, Center JR, Prieto-Alhambra D.</t>
  </si>
  <si>
    <t>JBMR Plus. 2018 Apr 30;2(4):187-194. doi: 10.1002/jbm4.10051. eCollection 2018 Jul.</t>
  </si>
  <si>
    <t>10.1002/jbm4.10051</t>
  </si>
  <si>
    <t>Validation of electronic medical data: Identifying diabetes prevalence in general practice</t>
  </si>
  <si>
    <t>Henderson J, Barnett S, Ghosh A, Pollack AJ, Hodgkins A, Win KT, Miller GC, Bonney A.</t>
  </si>
  <si>
    <t>Health Inf Manag. 2019 Jan;48(1):3-11. doi: 10.1177/1833358318798123. Epub 2018 Oct 3.</t>
  </si>
  <si>
    <t>10.1177/1833358318798123</t>
  </si>
  <si>
    <t>The use of Electronic Health Records to Support Population Health: A Systematic Review of the Literature</t>
  </si>
  <si>
    <t>Kruse CS, Stein A, Thomas H, Kaur H.</t>
  </si>
  <si>
    <t>J Med Syst. 2018 Sep 29;42(11):214. doi: 10.1007/s10916-018-1075-6.</t>
  </si>
  <si>
    <t>10.1007/s10916-018-1075-6</t>
  </si>
  <si>
    <t>Semi-supervised validation of multiple surrogate outcomes with application to electronic medical records phenotyping</t>
  </si>
  <si>
    <t>Hong C, Liao KP, Cai T.</t>
  </si>
  <si>
    <t>Biometrics. 2019 Mar;75(1):78-89. doi: 10.1111/biom.12971. Epub 2019 Mar 8.</t>
  </si>
  <si>
    <t>10.1111/biom.12971</t>
  </si>
  <si>
    <t>A Bayesian latent class approach for EHR-based phenotyping</t>
  </si>
  <si>
    <t>Hubbard RA, Huang J, Harton J, Oganisian A, Choi G, Utidjian L, Eneli I, Bailey LC, Chen Y.</t>
  </si>
  <si>
    <t>Stat Med. 2019 Jan 15;38(1):74-87. doi: 10.1002/sim.7953. Epub 2018 Sep 3.</t>
  </si>
  <si>
    <t>10.1002/sim.7953</t>
  </si>
  <si>
    <t>What Should Oversight of Clinical Decision Support Systems Look Like?</t>
  </si>
  <si>
    <t>Evans EL, Whicher D.</t>
  </si>
  <si>
    <t>AMA J Ethics. 2018 Sep 1;20(9):E857-863. doi: 10.1001/amajethics.2018.857.</t>
  </si>
  <si>
    <t>10.1001/amajethics.2018.857</t>
  </si>
  <si>
    <t>A Financial Evaluation of the Centralized Repackaging of Intracameral Moxifloxacin for Cataract Surgery and Its Impact on Cost Reduction</t>
  </si>
  <si>
    <t>Radish AJ, Smith C, Parks AM, LaDisa AG.</t>
  </si>
  <si>
    <t>Hosp Pharm. 2018 Oct;53(5):321-325. doi: 10.1177/0018578718757516. Epub 2018 Feb 12.</t>
  </si>
  <si>
    <t>10.1177/0018578718757516</t>
  </si>
  <si>
    <t>SNOMED CT standard ontology based on the ontology for general medical science</t>
  </si>
  <si>
    <t>El-Sappagh S, Franda F, Ali F, Kwak KS.</t>
  </si>
  <si>
    <t>BMC Med Inform Decis Mak. 2018 Aug 31;18(1):76. doi: 10.1186/s12911-018-0651-5.</t>
  </si>
  <si>
    <t>10.1186/s12911-018-0651-5</t>
  </si>
  <si>
    <t>SNOMED CT Concept Hierarchies for Sharing Definitions of Clinical Conditions Using Electronic Health Record Data</t>
  </si>
  <si>
    <t>Willett DL, Kannan V, Chu L, Buchanan JR, Velasco FT, Clark JD, Fish JS, Ortuzar AR, Youngblood JE, Bhat DG, Basit MA.</t>
  </si>
  <si>
    <t>Appl Clin Inform. 2018 Jul;9(3):667-682. doi: 10.1055/s-0038-1668090. Epub 2018 Aug 29.</t>
  </si>
  <si>
    <t>10.1055/s-0038-1668090</t>
  </si>
  <si>
    <t>Automated mapping of laboratory tests to LOINC codes using noisy labels in a national electronic health record system database</t>
  </si>
  <si>
    <t>Parr SK, Shotwell MS, Jeffery AD, Lasko TA, Matheny ME.</t>
  </si>
  <si>
    <t>J Am Med Inform Assoc. 2018 Oct 1;25(10):1292-1300. doi: 10.1093/jamia/ocy110.</t>
  </si>
  <si>
    <t>10.1093/jamia/ocy110</t>
  </si>
  <si>
    <t>Application of an electronic Frailty Index in Australian primary care: data quality and feasibility assessment</t>
  </si>
  <si>
    <t>Aging Clin Exp Res. 2019 May;31(5):653-660. doi: 10.1007/s40520-018-1023-9. Epub 2018 Aug 21.</t>
  </si>
  <si>
    <t>10.1007/s40520-018-1023-9</t>
  </si>
  <si>
    <t>Potential Biases in Machine Learning Algorithms Using Electronic Health Record Data</t>
  </si>
  <si>
    <t>Gianfrancesco MA, Tamang S, Yazdany J, Schmajuk G.</t>
  </si>
  <si>
    <t>JAMA Intern Med. 2018 Nov 1;178(11):1544-1547. doi: 10.1001/jamainternmed.2018.3763.</t>
  </si>
  <si>
    <t>10.1001/jamainternmed.2018.3763</t>
  </si>
  <si>
    <t>Real-world Evidence versus Randomized Controlled Trial: Clinical Research Based on Electronic Medical Records</t>
  </si>
  <si>
    <t>Kim HS, Lee S, Kim JH.</t>
  </si>
  <si>
    <t>J Korean Med Sci. 2018 Jun 26;33(34):e213. doi: 10.3346/jkms.2018.33.e213. eCollection 2018 Aug 20.</t>
  </si>
  <si>
    <t>10.3346/jkms.2018.33.e213</t>
  </si>
  <si>
    <t>The United Kingdom National Neonatal Research Database: A validation study</t>
  </si>
  <si>
    <t>Battersby C, Statnikov Y, Santhakumaran S, Gray D, Modi N, Costeloe K; UK Neonatal Collaborative and Medicines for Neonates Investigator Group.</t>
  </si>
  <si>
    <t>PLoS One. 2018 Aug 16;13(8):e0201815. doi: 10.1371/journal.pone.0201815. eCollection 2018.</t>
  </si>
  <si>
    <t>10.1371/journal.pone.0201815</t>
  </si>
  <si>
    <t>Developing a Quality Measurement Strategy in an Academic Primary Care Setting: An Environmental Scan</t>
  </si>
  <si>
    <t>Dalton AF, Lyon C, Parnes B, Fernald D, Lewis CL.</t>
  </si>
  <si>
    <t>J Healthc Qual. 2018 Nov/Dec;40(6):e90-e100. doi: 10.1097/JHQ.0000000000000155.</t>
  </si>
  <si>
    <t>10.1097/JHQ.0000000000000155</t>
  </si>
  <si>
    <t>Real-World Data Analytics Fit for Regulatory Decision-Making</t>
  </si>
  <si>
    <t>Schneeweiss S, Glynn RJ.</t>
  </si>
  <si>
    <t>Am J Law Med. 2018 May;44(2-3):197-217. doi: 10.1177/0098858818789429.</t>
  </si>
  <si>
    <t>10.1177/0098858818789429</t>
  </si>
  <si>
    <t>Secondary EMR data for quality improvement and research: A comparison of manual and electronic data collection from an integrated critical care electronic medical record system</t>
  </si>
  <si>
    <t>Brundin-Mather R, Soo A, Zuege DJ, Niven DJ, Fiest K, Doig CJ, Zygun D, Boyd JM, Parsons Leigh J, Bagshaw SM, Stelfox HT.</t>
  </si>
  <si>
    <t>J Crit Care. 2018 Oct;47:295-301. doi: 10.1016/j.jcrc.2018.07.021. Epub 2018 Jul 22.</t>
  </si>
  <si>
    <t>10.1016/j.jcrc.2018.07.021</t>
  </si>
  <si>
    <t>Measuring Early Hearing Detection and Intervention (EHDI) Quality across the Continuum of Care</t>
  </si>
  <si>
    <t>Deng X, Finitzo T, Aryal S.</t>
  </si>
  <si>
    <t>EGEMS (Wash DC). 2018 Jul 24;6(1):18. doi: 10.5334/egems.239.</t>
  </si>
  <si>
    <t>10.5334/egems.239</t>
  </si>
  <si>
    <t>Understanding the Impact of Variations in Measurement Period Reporting for Electronic Clinical Quality Measures</t>
  </si>
  <si>
    <t>Colin NV, Cholan RA, Sachdeva B, Nealy BE, Parchman ML, Dorr DA.</t>
  </si>
  <si>
    <t>EGEMS (Wash DC). 2018 Jul 19;6(1):17. doi: 10.5334/egems.235.</t>
  </si>
  <si>
    <t>10.5334/egems.235</t>
  </si>
  <si>
    <t>Architecture and Implementation of a Clinical Research Data Warehouse for Prostate Cancer</t>
  </si>
  <si>
    <t>Seneviratne MG, Seto T, Blayney DW, Brooks JD, Hernandez-Boussard T.</t>
  </si>
  <si>
    <t>EGEMS (Wash DC). 2018 Jun 1;6(1):13. doi: 10.5334/egems.234.</t>
  </si>
  <si>
    <t>10.5334/egems.234</t>
  </si>
  <si>
    <t>Impact of Home Care Admission Nurses' Goals on Electronic Health Record Documentation Strategies at the Point of Care</t>
  </si>
  <si>
    <t>Yang Y, Bass EJ, Bowles KH, Sockolow PS.</t>
  </si>
  <si>
    <t>Comput Inform Nurs. 2019 Jan;37(1):39-46. doi: 10.1097/CIN.0000000000000468.</t>
  </si>
  <si>
    <t>10.1097/CIN.0000000000000468</t>
  </si>
  <si>
    <t>Congruence of multiple patient-related outcomes within a single day</t>
  </si>
  <si>
    <t>Johnstone PAS, Bulls HW, Zhou JM, Lee JK, Portman D, Yu HM, Jim H.</t>
  </si>
  <si>
    <t>Support Care Cancer. 2019 Mar;27(3):867-872. doi: 10.1007/s00520-018-4372-1. Epub 2018 Aug 1.</t>
  </si>
  <si>
    <t>10.1007/s00520-018-4372-1</t>
  </si>
  <si>
    <t>Design and Implementation of a Pediatric ICU Acuity Scoring Tool as Clinical Decision Support</t>
  </si>
  <si>
    <t>Shelov E, Muthu N, Wolfe H, Traynor D, Craig N, Bonafide C, Nadkarni V, Davis D, Dewan M.</t>
  </si>
  <si>
    <t>Appl Clin Inform. 2018 Jul;9(3):576-587. doi: 10.1055/s-0038-1667122. Epub 2018 Aug 1.</t>
  </si>
  <si>
    <t>10.1055/s-0038-1667122</t>
  </si>
  <si>
    <t>Evaluation of an adult immunization composite measure in the Indian Health Service</t>
  </si>
  <si>
    <t>Weiser T, Bacon A, Corum B, Van Lew H, Groom A.</t>
  </si>
  <si>
    <t>Vaccine. 2018 Aug 6;36(32 Pt B):4952-4957. doi: 10.1016/j.vaccine.2018.04.006. Epub 2018 Jul 7.</t>
  </si>
  <si>
    <t>10.1016/j.vaccine.2018.04.006</t>
  </si>
  <si>
    <t>Priorities to Overcome Barriers Impacting Data Science Application in Emergency Care Research</t>
  </si>
  <si>
    <t>Puskarich MA, Callaway C, Silbergleit R, Pines JM, Obermeyer Z, Wright DW, Hsia RY, Shah MN, Monte AA, Limkakeng AT Jr, Meisel ZF, Levy PD.</t>
  </si>
  <si>
    <t>Acad Emerg Med. 2019 Jan;26(1):97-105. doi: 10.1111/acem.13520. Epub 2018 Aug 16.</t>
  </si>
  <si>
    <t>10.1111/acem.13520</t>
  </si>
  <si>
    <t>Mind the overlap: how system problems contribute to cognitive failure and diagnostic errors</t>
  </si>
  <si>
    <t>Gupta A, Harrod M, Quinn M, Manojlovich M, Fowler KE, Singh H, Saint S, Chopra V.</t>
  </si>
  <si>
    <t>Diagnosis (Berl). 2018 Sep 25;5(3):151-156. doi: 10.1515/dx-2018-0014.</t>
  </si>
  <si>
    <t>10.1515/dx-2018-0014</t>
  </si>
  <si>
    <t>Using Observational Data to Inform HIV Policy Change for Children and Youth</t>
  </si>
  <si>
    <t>Sohn AH, Judd A, Mofenson L, Vicari M, Jerene D, Leroy V, Bekker LG, Davies MA.</t>
  </si>
  <si>
    <t>J Acquir Immune Defic Syndr. 2018 Aug 15;78 Suppl 1(1):S22-S26. doi: 10.1097/QAI.0000000000001745.</t>
  </si>
  <si>
    <t>10.1097/QAI.0000000000001745</t>
  </si>
  <si>
    <t>The accuracy of the clinical diagnosis of Parkinson disease. The HUNT study</t>
  </si>
  <si>
    <t>Hustad E, Skogholt AH, Hveem K, Aasly JO.</t>
  </si>
  <si>
    <t>J Neurol. 2018 Sep;265(9):2120-2124. doi: 10.1007/s00415-018-8969-6. Epub 2018 Jul 10.</t>
  </si>
  <si>
    <t>10.1007/s00415-018-8969-6</t>
  </si>
  <si>
    <t>Trends, treatment outcomes, and determinants for attrition among adult patients in care at a large tertiary HIV clinic in Nairobi, Kenya: a 2004-2015 retrospective cohort study</t>
  </si>
  <si>
    <t>Mecha JO, Kubo EN, Nganga LW, Muiruri PN, Njagi LN, Ilovi S, Ngethe R, Mutisya I, Ngugi EW, Maleche-Obimbo E.</t>
  </si>
  <si>
    <t>HIV AIDS (Auckl). 2018 Jun 29;10:103-114. doi: 10.2147/HIV.S153185. eCollection 2018.</t>
  </si>
  <si>
    <t>10.2147/HIV.S153185</t>
  </si>
  <si>
    <t>Assessment of the Feasibility of automated, real-time clinical decision support in the emergency department using electronic health record data</t>
  </si>
  <si>
    <t>Perry WM, Hossain R, Taylor RA.</t>
  </si>
  <si>
    <t>BMC Emerg Med. 2018 Jul 3;18(1):19. doi: 10.1186/s12873-018-0170-9.</t>
  </si>
  <si>
    <t>10.1186/s12873-018-0170-9</t>
  </si>
  <si>
    <t>Medication Allergy and Adverse Drug Reaction Documentation Discrepancies in an Urban, Academic Emergency Department</t>
  </si>
  <si>
    <t>Kiechle ES, McKenna CM, Carter H, Zeymo A, Gelfand BW, DeGeorge LM, Sauter DA, Mazer-Amirshahi M.</t>
  </si>
  <si>
    <t>J Med Toxicol. 2018 Dec;14(4):272-277. doi: 10.1007/s13181-018-0671-7. Epub 2018 Jul 2.</t>
  </si>
  <si>
    <t>10.1007/s13181-018-0671-7</t>
  </si>
  <si>
    <t>Automated recruitment and randomisation for an efficient randomised controlled trial in primary care</t>
  </si>
  <si>
    <t>Cornelius VR, McDermott L, Forster AS, Ashworth M, Wright AJ, Gulliford MC.</t>
  </si>
  <si>
    <t>Trials. 2018 Jun 27;19(1):341. doi: 10.1186/s13063-018-2723-3.</t>
  </si>
  <si>
    <t>10.1186/s13063-018-2723-3</t>
  </si>
  <si>
    <t>Intravenous Tranexamic Acid Reduces Postoperative Blood Loss After High Tibial Osteotomy</t>
  </si>
  <si>
    <t>Palanisamy JV, Das S, Moon KH, Kim DH, Kim TK.</t>
  </si>
  <si>
    <t>Clin Orthop Relat Res. 2018 Nov;476(11):2148-2154. doi: 10.1097/CORR.0000000000000378.</t>
  </si>
  <si>
    <t>10.1097/CORR.0000000000000378</t>
  </si>
  <si>
    <t>Role of Nursing Informatics in the Automation of Pneumonia Quality Measure Data Elements</t>
  </si>
  <si>
    <t>Kalsy M, Lin JH, Bray BE, Sward KA.</t>
  </si>
  <si>
    <t>Comput Inform Nurs. 2018 Oct;36(10):475-483. doi: 10.1097/CIN.0000000000000451.</t>
  </si>
  <si>
    <t>10.1097/CIN.0000000000000451</t>
  </si>
  <si>
    <t>[Challenges of Digital Medicine]</t>
  </si>
  <si>
    <t>Blaser J.</t>
  </si>
  <si>
    <t>Praxis (Bern 1994). 2018 Jun;107(13):712-716. doi: 10.1024/1661-8157/a003008.</t>
  </si>
  <si>
    <t>10.1024/1661-8157/a003008</t>
  </si>
  <si>
    <t>Predicting Survival From Large Echocardiography and Electronic Health Record Datasets: Optimization With Machine Learning</t>
  </si>
  <si>
    <t>Samad MD, Ulloa A, Wehner GJ, Jing L, Hartzel D, Good CW, Williams BA, Haggerty CM, Fornwalt BK.</t>
  </si>
  <si>
    <t>JACC Cardiovasc Imaging. 2019 Apr;12(4):681-689. doi: 10.1016/j.jcmg.2018.04.026. Epub 2018 Jun 13.</t>
  </si>
  <si>
    <t>10.1016/j.jcmg.2018.04.026</t>
  </si>
  <si>
    <t>Using Clinical Data Standards to Measure Quality: A New Approach</t>
  </si>
  <si>
    <t>D'Amore JD, Li C, McCrary L, Niloff JM, Sittig DF, McCoy AB, Wright A.</t>
  </si>
  <si>
    <t>Appl Clin Inform. 2018 Apr;9(2):422-431. doi: 10.1055/s-0038-1656548. Epub 2018 Jun 13.</t>
  </si>
  <si>
    <t>10.1055/s-0038-1656548</t>
  </si>
  <si>
    <t>Assessment of the relationship between diabetes treatment intensification and quality measure performance using electronic medical records</t>
  </si>
  <si>
    <t>Arnold RJG, Yang S, Gold EJ, Farahbakhshian S, Sheehan JJ.</t>
  </si>
  <si>
    <t>PLoS One. 2018 Jun 12;13(6):e0199011. doi: 10.1371/journal.pone.0199011. eCollection 2018.</t>
  </si>
  <si>
    <t>10.1371/journal.pone.0199011</t>
  </si>
  <si>
    <t>The impact of different strategies to handle missing data on both precision and bias in a drug safety study: a multidatabase multinational population-based cohort study</t>
  </si>
  <si>
    <t>Martín-Merino E, Calderón-Larrañaga A, Hawley S, Poblador-Plou B, Llorente-García A, Petersen I, Prieto-Alhambra D.</t>
  </si>
  <si>
    <t>Clin Epidemiol. 2018 Jun 5;10:643-654. doi: 10.2147/CLEP.S154914. eCollection 2018.</t>
  </si>
  <si>
    <t>10.2147/CLEP.S154914</t>
  </si>
  <si>
    <t>A Framework for Leveraging "Big Data" to Advance Epidemiology and Improve Quality: Design of the VA Colonoscopy Collaborative</t>
  </si>
  <si>
    <t>Gupta S, Liu L, Patterson OV, Earles A, Bustamante R, Gawron AJ, Thompson WK, Scuba W, Denhalter D, Martinez ME, Messer K, Fisher DA, Saini SD, DuVall SL, Chapman WW, Whooley MA, Kaltenbach T.</t>
  </si>
  <si>
    <t>EGEMS (Wash DC). 2018 Apr 13;6(1):4. doi: 10.5334/egems.198.</t>
  </si>
  <si>
    <t>10.5334/egems.198</t>
  </si>
  <si>
    <t>Evaluating Foundational Data Quality in the National Patient-Centered Clinical Research Network (PCORnet®)</t>
  </si>
  <si>
    <t>Qualls LG, Phillips TA, Hammill BG, Topping J, Louzao DM, Brown JS, Curtis LH, Marsolo K.</t>
  </si>
  <si>
    <t>EGEMS (Wash DC). 2018 Apr 13;6(1):3. doi: 10.5334/egems.199.</t>
  </si>
  <si>
    <t>10.5334/egems.199</t>
  </si>
  <si>
    <t>Benchmarking emergency department thoracotomy: Using trauma video review to generate procedural norms</t>
  </si>
  <si>
    <t>Dumas RP, Chreiman KM, Seamon MJ, Cannon JW, Reilly PM, Christie JD, Holena DN.</t>
  </si>
  <si>
    <t>Injury. 2018 Sep;49(9):1687-1692. doi: 10.1016/j.injury.2018.05.010. Epub 2018 May 23.</t>
  </si>
  <si>
    <t>10.1016/j.injury.2018.05.010</t>
  </si>
  <si>
    <t>Learning Doctors' Medicine Prescription Pattern for Chronic Disease Treatment by Mining Electronic Health Records: A Multi-Task Learning Approach</t>
  </si>
  <si>
    <t>Xia E, Mei J, Xie G, Li X, Li Z, Xu M.</t>
  </si>
  <si>
    <t>AMIA Annu Symp Proc. 2018 Apr 16;2017:1828-1837. eCollection 2017.</t>
  </si>
  <si>
    <t>Is the Application of SNOMED CT Concept Model sufficiently Quality Assured?</t>
  </si>
  <si>
    <t>Rodrigues JM, Schulz S, Mizen B, Rector A, Serir S.</t>
  </si>
  <si>
    <t>AMIA Annu Symp Proc. 2018 Apr 16;2017:1488-1497. eCollection 2017.</t>
  </si>
  <si>
    <t>Stakeholder Use and Feedback on Vaccination History and Clinical Decision Support for Immunizations Offered by Public Health</t>
  </si>
  <si>
    <t>Rajamani S, Bieringer A, Sowunmi S, Muscoplat M.</t>
  </si>
  <si>
    <t>AMIA Annu Symp Proc. 2018 Apr 16;2017:1450-1457. eCollection 2017.</t>
  </si>
  <si>
    <t>Challenges with Collecting Smoking Status in Electronic Health Records</t>
  </si>
  <si>
    <t>Polubriaginof F, Salmasian H, Albert DA, Vawdrey DK.</t>
  </si>
  <si>
    <t>AMIA Annu Symp Proc. 2018 Apr 16;2017:1392-1400. eCollection 2017.</t>
  </si>
  <si>
    <t>A Framework for Data Quality Assessment in Clinical Research Datasets</t>
  </si>
  <si>
    <t>Lee K, Weiskopf N, Pathak J.</t>
  </si>
  <si>
    <t>AMIA Annu Symp Proc. 2018 Apr 16;2017:1080-1089. eCollection 2017.</t>
  </si>
  <si>
    <t>Data Processing and Text Mining Technologies on Electronic Medical Records: A Review</t>
  </si>
  <si>
    <t>Sun W, Cai Z, Li Y, Liu F, Fang S, Wang G.</t>
  </si>
  <si>
    <t>J Healthc Eng. 2018 Apr 8;2018:4302425. doi: 10.1155/2018/4302425. eCollection 2018.</t>
  </si>
  <si>
    <t>10.1155/2018/4302425</t>
  </si>
  <si>
    <t>Integration of a Patient-Centered Medical Home Into Ambulatory Health Care Services Centers in Abu Dhabi</t>
  </si>
  <si>
    <t>Baynouna Al Ketbi LM, Al Kwuiti MM, Abdulbaqi H, Al Kwuiti MH, Al Alawi S, Al Zarouni A, Al Awadhi F, Al Bloushi D, Al Harbi A, Saadon B, Al Jabri O.</t>
  </si>
  <si>
    <t>J Ambul Care Manage. 2018 Jul/Sep;41(3):158-170. doi: 10.1097/JAC.0000000000000242.</t>
  </si>
  <si>
    <t>10.1097/JAC.0000000000000242</t>
  </si>
  <si>
    <t>Public Reporting III: Improving the Value of Public Physician Quality Information</t>
  </si>
  <si>
    <t>Garratt KN, Weintraub WS.</t>
  </si>
  <si>
    <t>Possible Sources of Bias in Primary Care Electronic Health Record Data Use and Reuse</t>
  </si>
  <si>
    <t>Verheij RA, Curcin V, Delaney BC, McGilchrist MM.</t>
  </si>
  <si>
    <t>J Med Internet Res. 2018 May 29;20(5):e185. doi: 10.2196/jmir.9134.</t>
  </si>
  <si>
    <t>10.2196/jmir.9134</t>
  </si>
  <si>
    <t>Leveraging electronic health records for clinical research</t>
  </si>
  <si>
    <t>Raman SR, Curtis LH, Temple R, Andersson T, Ezekowitz J, Ford I, James S, Marsolo K, Mirhaji P, Rocca M, Rothman RL, Sethuraman B, Stockbridge N, Terry S, Wasserman SM, Peterson ED, Hernandez AF.</t>
  </si>
  <si>
    <t>Am Heart J. 2018 Aug;202:13-19. doi: 10.1016/j.ahj.2018.04.015. Epub 2018 Apr 30.</t>
  </si>
  <si>
    <t>10.1016/j.ahj.2018.04.015</t>
  </si>
  <si>
    <t>The Pediatric Emergency Care Applied Research Network Registry: A Multicenter Electronic Health Record Registry of Pediatric Emergency Care</t>
  </si>
  <si>
    <t>Deakyne Davies SJ, Grundmeier RW, Campos DA, Hayes KL, Bell J, Alessandrini EA, Bajaj L, Chamberlain JM, Gorelick MH, Enriquez R, Casper TC, Scheid B, Kittick M, Dean JM, Alpern ER; Pediatric Emergency Care Applied Research Network.</t>
  </si>
  <si>
    <t>Appl Clin Inform. 2018 Apr;9(2):366-376. doi: 10.1055/s-0038-1651496. Epub 2018 May 23.</t>
  </si>
  <si>
    <t>10.1055/s-0038-1651496</t>
  </si>
  <si>
    <t>Perianesthetic and Anesthesia-Related Mortality in a Southeastern United States Population: A Longitudinal Review of a Prospectively Collected Quality Assurance Data Base</t>
  </si>
  <si>
    <t>Pollard RJ, Hopkins T, Smith CT, May BV, Doyle J, Chambers CL, Clark R, Buhrman W.</t>
  </si>
  <si>
    <t>Anesth Analg. 2018 Sep;127(3):730-735. doi: 10.1213/ANE.0000000000003483.</t>
  </si>
  <si>
    <t>10.1213/ANE.0000000000003483</t>
  </si>
  <si>
    <t>Accuracy of the medication list in the electronic health record-implications for care, research, and improvement</t>
  </si>
  <si>
    <t>Walsh KE, Marsolo KA, Davis C, Todd T, Martineau B, Arbaugh C, Verly F, Samson C, Margolis P.</t>
  </si>
  <si>
    <t>J Am Med Inform Assoc. 2018 Jul 1;25(7):909-912. doi: 10.1093/jamia/ocy027.</t>
  </si>
  <si>
    <t>10.1093/jamia/ocy027</t>
  </si>
  <si>
    <t>Development and Validation of a High-Quality Composite Real-World Mortality Endpoint</t>
  </si>
  <si>
    <t>Curtis MD, Griffith SD, Tucker M, Taylor MD, Capra WB, Carrigan G, Holzman B, Torres AZ, You P, Arnieri B, Abernethy AP.</t>
  </si>
  <si>
    <t>Health Serv Res. 2018 Dec;53(6):4460-4476. doi: 10.1111/1475-6773.12872. Epub 2018 May 14.</t>
  </si>
  <si>
    <t>10.1111/1475-6773.12872</t>
  </si>
  <si>
    <t>Practice Facilitator Strategies for Addressing Electronic Health Record Data Challenges for Quality Improvement: EvidenceNOW</t>
  </si>
  <si>
    <t>Hemler JR, Hall JD, Cholan RA, Crabtree BF, Damschroder LJ, Solberg LI, Ono SS, Cohen DJ.</t>
  </si>
  <si>
    <t>J Am Board Fam Med. 2018 May-Jun;31(3):398-409. doi: 10.3122/jabfm.2018.03.170274.</t>
  </si>
  <si>
    <t>10.3122/jabfm.2018.03.170274</t>
  </si>
  <si>
    <t>Association between pediatric asthma care quality and morbidity and English language proficiency in Ohio</t>
  </si>
  <si>
    <t>Montgomery MP, Allen ED, Thomas O, Robinson BF, Clark D, Connelly A, Mott JA, Conrey E.</t>
  </si>
  <si>
    <t>J Asthma. 2019 Jun;56(6):603-610. doi: 10.1080/02770903.2018.1474364. Epub 2018 Jun 14.</t>
  </si>
  <si>
    <t>10.1080/02770903.2018.1474364</t>
  </si>
  <si>
    <t>Secondary use of electronic medical records for clinical research: Challenges and Opportunities</t>
  </si>
  <si>
    <t>Yim WW, Wheeler AJ, Curtin C, Wagner TH, Hernandez-Boussard T.</t>
  </si>
  <si>
    <t>Converg Sci Phys Oncol. 2018 Mar;4(1):014001. doi: 10.1088/2057-1739/aaa905. Epub 2018 Feb 12.</t>
  </si>
  <si>
    <t>10.1088/2057-1739/aaa905</t>
  </si>
  <si>
    <t>Quality and accuracy of electronic pre-anesthesia evaluation forms</t>
  </si>
  <si>
    <t>Almeshari M, Khalifa M, El-Metwally A, Househ M, Alanazi A.</t>
  </si>
  <si>
    <t>Comput Methods Programs Biomed. 2018 Jul;160:51-56. doi: 10.1016/j.cmpb.2018.03.006. Epub 2018 Mar 15.</t>
  </si>
  <si>
    <t>10.1016/j.cmpb.2018.03.006</t>
  </si>
  <si>
    <t>Cleansing and Imputation of Body Mass Index Data and Its Impact on a Machine Learning Based Prediction Model</t>
  </si>
  <si>
    <t>Jauk S, Kramer D, Leodolter W.</t>
  </si>
  <si>
    <t>Stud Health Technol Inform. 2018;248:116-123.</t>
  </si>
  <si>
    <t>Completeness and accuracy of anthropometric measurements in electronic medical records for children attending primary care</t>
  </si>
  <si>
    <t>Carsley S, Birken CS, Parkin P, Pullenayegum E, Tu K.</t>
  </si>
  <si>
    <t>J Innov Health Inform. 2018 Mar 9;25(1):963. doi: 10.14236/jhi.v25i1.963.</t>
  </si>
  <si>
    <t>10.14236/jhi.v25i1.963</t>
  </si>
  <si>
    <t>Collect Once - Use Many Times: The Research Potential of Low Back Pain Patients' Municipal Electronic Healthcare Records</t>
  </si>
  <si>
    <t>Toftdahl AKS, Pape-Haugaard LB, Palsson TS, Villumsen M.</t>
  </si>
  <si>
    <t>Stud Health Technol Inform. 2018;247:211-215.</t>
  </si>
  <si>
    <t>Automated Differentiation of Incident and Prevalent Cases in Primary Care Computerised Medical Records (CMR)</t>
  </si>
  <si>
    <t>Smith N, Livina V, Byford R, Ferreira F, Yonova I, de Lusignan S.</t>
  </si>
  <si>
    <t>Stud Health Technol Inform. 2018;247:151-155.</t>
  </si>
  <si>
    <t>openEHR Based Systems and the General Data Protection Regulation (GDPR)</t>
  </si>
  <si>
    <t>Sousa M, Ferreira D, Santos-Pereira C, Bacelar G, Frade S, Pestana O, Cruz-Correia R.</t>
  </si>
  <si>
    <t>Stud Health Technol Inform. 2018;247:91-95.</t>
  </si>
  <si>
    <t>The impact of routine data quality assessments on electronic medical record data quality in Kenya</t>
  </si>
  <si>
    <t>Muthee V, Bochner AF, Osterman A, Liku N, Akhwale W, Kwach J, Prachi M, Wamicwe J, Odhiambo J, Onyango F, Puttkammer N.</t>
  </si>
  <si>
    <t>PLoS One. 2018 Apr 18;13(4):e0195362. doi: 10.1371/journal.pone.0195362. eCollection 2018.</t>
  </si>
  <si>
    <t>10.1371/journal.pone.0195362</t>
  </si>
  <si>
    <t>The Clinical Course of Patients With Prostate-Specific Antigen ≥100 ng/ml: Insight Into a Potential Population for Targeted Prostate-Specific Antigen Screening</t>
  </si>
  <si>
    <t>Leung AK, Hugar L, Patil D, Wong L, Carthon B, Carney KJ, Birdsong G 2nd, Moses KA, Master VA.</t>
  </si>
  <si>
    <t>Urology. 2018 Jul;117:101-107. doi: 10.1016/j.urology.2018.01.059. Epub 2018 Apr 12.</t>
  </si>
  <si>
    <t>10.1016/j.urology.2018.01.059</t>
  </si>
  <si>
    <t>Errors in Electronic Health Record-Based Data Query of Statin Prescriptions in Patients With Coronary Artery Disease in a Large, Academic, Multispecialty Clinic Practice</t>
  </si>
  <si>
    <t>Shin EY, Ochuko P, Bhatt K, Howard B, McGorisk G, Delaney L, Langdon K, Khosravanipour M, Nambi AA, Grahovec A, Morris DC, Castellano PZ, Shaw LJ, Sperling LS, Goyal A.</t>
  </si>
  <si>
    <t>J Am Heart Assoc. 2018 Apr 12;7(8):e007762. doi: 10.1161/JAHA.117.007762.</t>
  </si>
  <si>
    <t>10.1161/JAHA.117.007762</t>
  </si>
  <si>
    <t>The Research Implications of Prostate Specific Antigen Registry Errors: Data from the Veterans Health Administration</t>
  </si>
  <si>
    <t>Guo DP, Thomas IC, Mittakanti HR, Shelton JB, Makarov DV, Skolarus TA, Cooperberg MR, Sonn GA, Chung BI, Brooks JD, Leppert JT.</t>
  </si>
  <si>
    <t>J Urol. 2018 Sep;200(3):541-548. doi: 10.1016/j.juro.2018.03.127. Epub 2018 Apr 6.</t>
  </si>
  <si>
    <t>10.1016/j.juro.2018.03.127</t>
  </si>
  <si>
    <t>Chronic Pain in the Emergency Department: A Pilot Interdisciplinary Program Demonstrates Improvements in Disability, Psychosocial Function, and Healthcare Utilization</t>
  </si>
  <si>
    <t>Rash JA, Poulin PA, Shergill Y, Romanow H, Freeman J, Taljaard M, Hebert G, Stiell IG, Smyth CE.</t>
  </si>
  <si>
    <t>Pain Res Manag. 2018 Jan 17;2018:1875967. doi: 10.1155/2018/1875967. eCollection 2018.</t>
  </si>
  <si>
    <t>10.1155/2018/1875967</t>
  </si>
  <si>
    <t>Primary Care Practices' Abilities And Challenges In Using Electronic Health Record Data For Quality Improvement</t>
  </si>
  <si>
    <t>Cohen DJ, Dorr DA, Knierim K, DuBard CA, Hemler JR, Hall JD, Marino M, Solberg LI, McConnell KJ, Nichols LM, Nease DE Jr, Edwards ST, Wu WY, Pham-Singer H, Kho AN, Phillips RL Jr, Rasmussen LV, Duffy FD, Balasubramanian BA.</t>
  </si>
  <si>
    <t>Health Aff (Millwood). 2018 Apr;37(4):635-643. doi: 10.1377/hlthaff.2017.1254.</t>
  </si>
  <si>
    <t>10.1377/hlthaff.2017.1254</t>
  </si>
  <si>
    <t>Development of the Combined Assessment of Risk Encountered in Surgery (CARES) surgical risk calculator for prediction of postsurgical mortality and need for intensive care unit admission risk: a single-center retrospective study</t>
  </si>
  <si>
    <t>Chan DXH, Sim YE, Chan YH, Poopalalingam R, Abdullah HR.</t>
  </si>
  <si>
    <t>BMJ Open. 2018 Mar 23;8(3):e019427. doi: 10.1136/bmjopen-2017-019427.</t>
  </si>
  <si>
    <t>10.1136/bmjopen-2017-019427</t>
  </si>
  <si>
    <t>The Hyperbaric Oxygen Therapy Registry: Driving quality and demonstrating compliance</t>
  </si>
  <si>
    <t>Fife CE, Eckert KA.</t>
  </si>
  <si>
    <t>Undersea Hyperb Med. 2018 Jan-Feb;45(1):1-8.</t>
  </si>
  <si>
    <t>Understanding the Value of Real-World Evidence: Focus on Stroke Prevention in Atrial Fibrillation with Rivaroxaban</t>
  </si>
  <si>
    <t>Camm AJ, Coleman CI, Larsen TB, Nielsen PB, Tamayo CS.</t>
  </si>
  <si>
    <t>Thromb Haemost. 2018 May;118(S 01):S45-S60. doi: 10.1055/s-0038-1635084. Epub 2018 Mar 22.</t>
  </si>
  <si>
    <t>10.1055/s-0038-1635084</t>
  </si>
  <si>
    <t>Prevalence and correlates of low-grade systemic inflammation in adult psychiatric inpatients: An electronic health record-based study</t>
  </si>
  <si>
    <t>Osimo EF, Cardinal RN, Jones PB, Khandaker GM.</t>
  </si>
  <si>
    <t>Psychoneuroendocrinology. 2018 May;91:226-234. doi: 10.1016/j.psyneuen.2018.02.031. Epub 2018 Mar 1.</t>
  </si>
  <si>
    <t>10.1016/j.psyneuen.2018.02.031</t>
  </si>
  <si>
    <t>Moving From Problem-Oriented to Goal-Directed Health Records</t>
  </si>
  <si>
    <t>Nagykaldi ZJ, Tange H, De Maeseneer J.</t>
  </si>
  <si>
    <t>Ann Fam Med. 2018 Mar;16(2):155-159. doi: 10.1370/afm.2180.</t>
  </si>
  <si>
    <t>10.1370/afm.2180</t>
  </si>
  <si>
    <t>Study design and baseline characteristics of inpatients with diabetes mellitus in a tertiary hospital in China: A database study based on electronic medical records</t>
  </si>
  <si>
    <t>Li S, Yu C, Li Y, Li Q, Zhang R, Hou Q, Zheng T, Ma Y, Wang M, Su N, Wu T, Liu Z, Sheng X, Li N, Liu G, Huang Y, Xu T, Sun X, Tian H.</t>
  </si>
  <si>
    <t>J Evid Based Med. 2018 Aug;11(3):152-157. doi: 10.1111/jebm.12291. Epub 2018 Mar 7.</t>
  </si>
  <si>
    <t>10.1111/jebm.12291</t>
  </si>
  <si>
    <t>Critical Care Health Informatics Collaborative (CCHIC): Data, tools and methods for reproducible research: A multi-centre UK intensive care database</t>
  </si>
  <si>
    <t>Harris S, Shi S, Brealey D, MacCallum NS, Denaxas S, Perez-Suarez D, Ercole A, Watkinson P, Jones A, Ashworth S, Beale R, Young D, Brett S, Singer M.</t>
  </si>
  <si>
    <t>Int J Med Inform. 2018 Apr;112:82-89. doi: 10.1016/j.ijmedinf.2018.01.006. Epub 2018 Jan 31.</t>
  </si>
  <si>
    <t>10.1016/j.ijmedinf.2018.01.006</t>
  </si>
  <si>
    <t>Validation of the ICU-DaMa tool for automatically extracting variables for minimum dataset and quality indicators: The importance of data quality assessment</t>
  </si>
  <si>
    <t>Sirgo G, Esteban F, Gómez J, Moreno G, Rodríguez A, Blanch L, Guardiola JJ, Gracia R, De Haro L, Bodí M.</t>
  </si>
  <si>
    <t>Int J Med Inform. 2018 Apr;112:166-172. doi: 10.1016/j.ijmedinf.2018.02.007. Epub 2018 Feb 10.</t>
  </si>
  <si>
    <t>10.1016/j.ijmedinf.2018.02.007</t>
  </si>
  <si>
    <t>Out-of-Hospital Research in the Era of Electronic Health Records</t>
  </si>
  <si>
    <t>Newgard CD, Fu R, Malveau S, Rea T, Griffiths DE, Bulger E, Klotz P, Tirrell A, Zive D.</t>
  </si>
  <si>
    <t>Prehosp Emerg Care. 2018 Sep-Oct;22(5):539-550. doi: 10.1080/10903127.2018.1430875. Epub 2018 Mar 1.</t>
  </si>
  <si>
    <t>10.1080/10903127.2018.1430875</t>
  </si>
  <si>
    <t>Characterizing and Managing Missing Structured Data in Electronic Health Records: Data Analysis</t>
  </si>
  <si>
    <t>Beaulieu-Jones BK, Lavage DR, Snyder JW, Moore JH, Pendergrass SA, Bauer CR.</t>
  </si>
  <si>
    <t>JMIR Med Inform. 2018 Feb 23;6(1):e11. doi: 10.2196/medinform.8960.</t>
  </si>
  <si>
    <t>10.2196/medinform.8960</t>
  </si>
  <si>
    <t>Extending access to care across the rural US south: Preliminary results from the Alabama eHealth programme</t>
  </si>
  <si>
    <t>Jain KM, Bhat P, Maulsby C, Andersen A, Soto T, Tarrant A, Holtgrave DR, Nortrup E, Werner M, Dill L.</t>
  </si>
  <si>
    <t>J Telemed Telecare. 2019 Jun;25(5):301-309. doi: 10.1177/1357633X18755227. Epub 2018 Feb 15.</t>
  </si>
  <si>
    <t>10.1177/1357633X18755227</t>
  </si>
  <si>
    <t>Using big data to improve cardiovascular care and outcomes in China: a protocol for the CHinese Electronic health Records Research in Yinzhou (CHERRY) Study</t>
  </si>
  <si>
    <t>Lin H, Tang X, Shen P, Zhang D, Wu J, Zhang J, Lu P, Si Y, Gao P.</t>
  </si>
  <si>
    <t>BMJ Open. 2018 Feb 12;8(2):e019698. doi: 10.1136/bmjopen-2017-019698.</t>
  </si>
  <si>
    <t>10.1136/bmjopen-2017-019698</t>
  </si>
  <si>
    <t>A Stepwise Procedure to Define a Data Collection Framework for a Clinical Biobank</t>
  </si>
  <si>
    <t>Manders P, Peters TMA, Siezen AE, van Rooij IALM, Snijder R, Swinkels DW, Zielhuis GA.</t>
  </si>
  <si>
    <t>Biopreserv Biobank. 2018 Apr;16(2):138-147. doi: 10.1089/bio.2017.0084. Epub 2018 Feb 13.</t>
  </si>
  <si>
    <t>10.1089/bio.2017.0084</t>
  </si>
  <si>
    <t>Informatics and machine learning to define the phenotype</t>
  </si>
  <si>
    <t>Basile AO, Ritchie MD.</t>
  </si>
  <si>
    <t>Expert Rev Mol Diagn. 2018 Mar;18(3):219-226. doi: 10.1080/14737159.2018.1439380. Epub 2018 Feb 16.</t>
  </si>
  <si>
    <t>10.1080/14737159.2018.1439380</t>
  </si>
  <si>
    <t>Electronic medical records as a replacement for prospective research data collection in postoperative pain and opioid response studies</t>
  </si>
  <si>
    <t>Lingren T, Sadhasivam S, Zhang X, Marsolo K.</t>
  </si>
  <si>
    <t>Int J Med Inform. 2018 Mar;111:45-50. doi: 10.1016/j.ijmedinf.2017.12.014. Epub 2017 Dec 17.</t>
  </si>
  <si>
    <t>10.1016/j.ijmedinf.2017.12.014</t>
  </si>
  <si>
    <t>A data infrastructure for the assessment of health care performance: lessons from the BRIDGE-health project</t>
  </si>
  <si>
    <t>Bernal-Delgado E, Estupiñán-Romero F.</t>
  </si>
  <si>
    <t>Arch Public Health. 2018 Jan 24;76:6. doi: 10.1186/s13690-017-0245-1. eCollection 2018.</t>
  </si>
  <si>
    <t>10.1186/s13690-017-0245-1</t>
  </si>
  <si>
    <t>Veracity in big data: How good is good enough</t>
  </si>
  <si>
    <t>Reimer AP, Madigan EA.</t>
  </si>
  <si>
    <t>Health Informatics J. 2019 Dec;25(4):1290-1298. doi: 10.1177/1460458217744369. Epub 2018 Feb 1.</t>
  </si>
  <si>
    <t>10.1177/1460458217744369</t>
  </si>
  <si>
    <t>Implementing a Produce Prescription Program for Hypertensive Patients in Safety Net Clinics</t>
  </si>
  <si>
    <t>Joshi K, Smith S, Bolen SD, Osborne A, Benko M, Trapl ES.</t>
  </si>
  <si>
    <t>Health Promot Pract. 2019 Jan;20(1):94-104. doi: 10.1177/1524839917754090. Epub 2018 Jan 30.</t>
  </si>
  <si>
    <t>10.1177/1524839917754090</t>
  </si>
  <si>
    <t>Late presentation for HIV care in Southwest Ethiopia in 2003-2015: prevalence, trend, outcomes and risk factors</t>
  </si>
  <si>
    <t>Gesesew HA, Ward P, Woldemichael K, Mwanri L.</t>
  </si>
  <si>
    <t>BMC Infect Dis. 2018 Jan 30;18(1):59. doi: 10.1186/s12879-018-2971-6.</t>
  </si>
  <si>
    <t>10.1186/s12879-018-2971-6</t>
  </si>
  <si>
    <t>Multicentre validation of a sepsis prediction algorithm using only vital sign data in the emergency department, general ward and ICU</t>
  </si>
  <si>
    <t>Mao Q, Jay M, Hoffman JL, Calvert J, Barton C, Shimabukuro D, Shieh L, Chettipally U, Fletcher G, Kerem Y, Zhou Y, Das R.</t>
  </si>
  <si>
    <t>BMJ Open. 2018 Jan 26;8(1):e017833. doi: 10.1136/bmjopen-2017-017833.</t>
  </si>
  <si>
    <t>10.1136/bmjopen-2017-017833</t>
  </si>
  <si>
    <t>Big data from electronic health records for early and late translational cardiovascular research: challenges and potential</t>
  </si>
  <si>
    <t>Hemingway H, Asselbergs FW, Danesh J, Dobson R, Maniadakis N, Maggioni A, van Thiel GJM, Cronin M, Brobert G, Vardas P, Anker SD, Grobbee DE, Denaxas S; Innovative Medicines Initiative 2nd programme, Big Data for Better Outcomes, BigData@Heart Consortium of 20 academic and industry partners including ESC.</t>
  </si>
  <si>
    <t>Eur Heart J. 2018 Apr 21;39(16):1481-1495. doi: 10.1093/eurheartj/ehx487.</t>
  </si>
  <si>
    <t>10.1093/eurheartj/ehx487</t>
  </si>
  <si>
    <t>Ultrasound-guided lumbar plexus block in children and adolescents using a transverse lumbar paravertebral sonogram: Initial experience</t>
  </si>
  <si>
    <t>Boretsky K, Hernandez MA, Eastburn E, Sullivan C.</t>
  </si>
  <si>
    <t>Paediatr Anaesth. 2018 Mar;28(3):291-295. doi: 10.1111/pan.13328. Epub 2018 Jan 23.</t>
  </si>
  <si>
    <t>10.1111/pan.13328</t>
  </si>
  <si>
    <t>Measuring and improving the quality of mental health care: a global perspective</t>
  </si>
  <si>
    <t>Kilbourne AM, Beck K, Spaeth-Rublee B, Ramanuj P, O'Brien RW, Tomoyasu N, Pincus HA.</t>
  </si>
  <si>
    <t>World Psychiatry. 2018 Feb;17(1):30-38. doi: 10.1002/wps.20482.</t>
  </si>
  <si>
    <t>10.1002/wps.20482</t>
  </si>
  <si>
    <t>Timing of Spirometry May Impact Hospital Length of Stay for Cystic Fibrosis Pulmonary Exacerbation</t>
  </si>
  <si>
    <t>Krivchenia K, Tumin D, Nemastil CJ, Tobias JD, Hayes D Jr.</t>
  </si>
  <si>
    <t>Lung. 2018 Apr;196(2):207-211. doi: 10.1007/s00408-018-0082-1. Epub 2018 Jan 18.</t>
  </si>
  <si>
    <t>10.1007/s00408-018-0082-1</t>
  </si>
  <si>
    <t>The 2016 American Academy of Ophthalmology IRIS(®) Registry (Intelligent Research in Sight) Database: Characteristics and Methods</t>
  </si>
  <si>
    <t>Chiang MF, Sommer A, Rich WL, Lum F, Parke DW 2nd.</t>
  </si>
  <si>
    <t>Ophthalmology. 2018 Aug;125(8):1143-1148. doi: 10.1016/j.ophtha.2017.12.001. Epub 2018 Jan 17.</t>
  </si>
  <si>
    <t>10.1016/j.ophtha.2017.12.001</t>
  </si>
  <si>
    <t>Routinely collected data for randomized trials: promises, barriers, and implications</t>
  </si>
  <si>
    <t>Mc Cord KA, Al-Shahi Salman R, Treweek S, Gardner H, Strech D, Whiteley W, Ioannidis JPA, Hemkens LG.</t>
  </si>
  <si>
    <t>Trials. 2018 Jan 11;19(1):29. doi: 10.1186/s13063-017-2394-5.</t>
  </si>
  <si>
    <t>10.1186/s13063-017-2394-5</t>
  </si>
  <si>
    <t>Relevance of AND-ASPEN criteria of malnutrition to predict hospital mortality in critically ill patients: A prospective study</t>
  </si>
  <si>
    <t>Ceniccola GD, Holanda TP, Pequeno RSF, Mendonça VS, Oliveira ABM, Carvalho LSF, de Brito-Ashurst I, Araújo WMC.</t>
  </si>
  <si>
    <t>J Crit Care. 2018 Apr;44:398-403. doi: 10.1016/j.jcrc.2017.12.013. Epub 2017 Dec 21.</t>
  </si>
  <si>
    <t>10.1016/j.jcrc.2017.12.013</t>
  </si>
  <si>
    <t>Yield and bias in defining a cohort study baseline from electronic health record data</t>
  </si>
  <si>
    <t>Vassy JL, Ho YL, Honerlaw J, Cho K, Gaziano JM, Wilson PWF, Gagnon DR.</t>
  </si>
  <si>
    <t>J Biomed Inform. 2018 Feb;78:54-59. doi: 10.1016/j.jbi.2017.12.017. Epub 2018 Jan 3.</t>
  </si>
  <si>
    <t>10.1016/j.jbi.2017.12.017</t>
  </si>
  <si>
    <t>Leveraging electronic health records for predictive modeling of post-surgical complications</t>
  </si>
  <si>
    <t>Weller GB, Lovely J, Larson DW, Earnshaw BA, Huebner M.</t>
  </si>
  <si>
    <t>Stat Methods Med Res. 2018 Nov;27(11):3271-3285. doi: 10.1177/0962280217696115. Epub 2017 Mar 1.</t>
  </si>
  <si>
    <t>10.1177/0962280217696115</t>
  </si>
  <si>
    <t>Utilizing Combined Claims and Clinical Datasets for Research Among Potential Cases of Rare Diseases</t>
  </si>
  <si>
    <t>Bennett KJ, Mann J, Ouyang L.</t>
  </si>
  <si>
    <t>Int J Healthc Inf Syst Inform. 2018;13(2):1-12. doi: 10.4018/ijhisi.2018040101.</t>
  </si>
  <si>
    <t>10.4018/ijhisi.2018040101</t>
  </si>
  <si>
    <t>Automating the Renal Cell Carcinoma Registry in Singapore: A Case Study on the Integration of the Research Electronic Data Capture System with the Enterprise Data Warehouse</t>
  </si>
  <si>
    <t>Huang H, Ng MY, Wu JT, Fong JCH, Begum S, Anita, Lam SSW, Yuen JSP, Chong TW, Ho HSS, Ng LG, Lee LS, Lau WKO.</t>
  </si>
  <si>
    <t>J Registry Manag. 2018 Winter;45(4):156-160.</t>
  </si>
  <si>
    <t>Comparison of Electronic Health Record-Based and Claims-Based Diabetes Care Quality Measures: Causes of Discrepancies</t>
  </si>
  <si>
    <t>Laws MB, Michaud J, Shield R, McQuade W, Wilson IB.</t>
  </si>
  <si>
    <t>Health Serv Res. 2018 Aug;53 Suppl 1(Suppl Suppl 1):2988-3006. doi: 10.1111/1475-6773.12819. Epub 2017 Dec 28.</t>
  </si>
  <si>
    <t>10.1111/1475-6773.12819</t>
  </si>
  <si>
    <t>Medical Graduates, Truthful and Useful Analytics With Big Data, and the Art of Persuasion</t>
  </si>
  <si>
    <t>Gorman D, Kashner TM.</t>
  </si>
  <si>
    <t>Acad Med. 2018 Aug;93(8):1113-1116. doi: 10.1097/ACM.0000000000002109.</t>
  </si>
  <si>
    <t>10.1097/ACM.0000000000002109</t>
  </si>
  <si>
    <t>Investigation of the Use of a Family Health History Application in Genetic Counseling</t>
  </si>
  <si>
    <t>Tipsword ML, White PS, Spaeth CG, Ittenbach RF, Myers MF.</t>
  </si>
  <si>
    <t>J Genet Couns. 2018 Apr;27(2):392-405. doi: 10.1007/s10897-017-0196-2. Epub 2017 Dec 22.</t>
  </si>
  <si>
    <t>10.1007/s10897-017-0196-2</t>
  </si>
  <si>
    <t>The Kentucky Appalachian Stroke Registry (KApSR)</t>
  </si>
  <si>
    <t>Kitzman P, Wolfe M, Elkins K, Fraser JF, Grupke SL, Dobbs MR.</t>
  </si>
  <si>
    <t>J Stroke Cerebrovasc Dis. 2018 Apr;27(4):900-907. doi: 10.1016/j.jstrokecerebrovasdis.2017.10.031.</t>
  </si>
  <si>
    <t>10.1016/j.jstrokecerebrovasdis.2017.10.031</t>
  </si>
  <si>
    <t>Success factors for implementing and sustaining a mature electronic medical record in a low-resource setting: a case study of iSanté in Haiti</t>
  </si>
  <si>
    <t>deRiel E, Puttkammer N, Hyppolite N, Diallo J, Wagner S, Honoré JG, Balan JG, Celestin N, Vallès JS, Duval N, Thimothé G, Boncy J, Coq NRL, Barnhart S.</t>
  </si>
  <si>
    <t>Health Policy Plan. 2018 Mar 1;33(2):237-246. doi: 10.1093/heapol/czx171.</t>
  </si>
  <si>
    <t>10.1093/heapol/czx171</t>
  </si>
  <si>
    <t>Promises and pitfalls of electronic health record analysis</t>
  </si>
  <si>
    <t>Farmer R, Mathur R, Bhaskaran K, Eastwood SV, Chaturvedi N, Smeeth L.</t>
  </si>
  <si>
    <t>Diabetologia. 2018 Jun;61(6):1241-1248. doi: 10.1007/s00125-017-4518-6. Epub 2017 Dec 15.</t>
  </si>
  <si>
    <t>10.1007/s00125-017-4518-6</t>
  </si>
  <si>
    <t>Session Introduction: Challenges of Pattern Recognition in Biomedical Data</t>
  </si>
  <si>
    <t>Verma SS, Verma A, Basile AO, Bishop MB, Darabos C.</t>
  </si>
  <si>
    <t>Pac Symp Biocomput. 2018;23:104-110.</t>
  </si>
  <si>
    <t>Using Electronic Health Records for Quality Measurement and Accountability in Care of the Seriously Ill: Opportunities and Challenges</t>
  </si>
  <si>
    <t>Curtis JR, Sathitratanacheewin S, Starks H, Lee RY, Kross EK, Downey L, Sibley J, Lober W, Loggers ET, Fausto JA, Lindvall C, Engelberg RA.</t>
  </si>
  <si>
    <t>J Palliat Med. 2018 Mar;21(S2):S52-S60. doi: 10.1089/jpm.2017.0542. Epub 2017 Nov 28.</t>
  </si>
  <si>
    <t>10.1089/jpm.2017.0542</t>
  </si>
  <si>
    <t>Maternal mood disorders and lithium exposure in utero were not associated with poor cognitive development during childhood</t>
  </si>
  <si>
    <t>Forsberg L, Adler M, Römer Ek I, Ljungdahl M, Navér L, Gustafsson LL, Berglund G, Chotigasatien A, Hammar U, Böhm B, Wide K.</t>
  </si>
  <si>
    <t>Acta Paediatr. 2018 Aug;107(8):1379-1388. doi: 10.1111/apa.14152. Epub 2017 Dec 5.</t>
  </si>
  <si>
    <t>10.1111/apa.14152</t>
  </si>
  <si>
    <t>Exploring completeness in clinical data research networks with DQe-c</t>
  </si>
  <si>
    <t>Estiri H, Stephens KA, Klann JG, Murphy SN.</t>
  </si>
  <si>
    <t>J Am Med Inform Assoc. 2018 Jan 1;25(1):17-24. doi: 10.1093/jamia/ocx109.</t>
  </si>
  <si>
    <t>10.1093/jamia/ocx109</t>
  </si>
  <si>
    <t>Improving Performance on Preventive Health Quality Measures Using Clinical Decision Support to Capture Care Done Elsewhere and Patient Exceptions</t>
  </si>
  <si>
    <t>Bowen ME, Bhat D, Fish J, Moran B, Howell-Stampley T, Kirk L, Persell SD, Halm EA.</t>
  </si>
  <si>
    <t>Am J Med Qual. 2018 May/Jun;33(3):237-245. doi: 10.1177/1062860617732830. Epub 2017 Oct 14.</t>
  </si>
  <si>
    <t>10.1177/1062860617732830</t>
  </si>
  <si>
    <t>Challenges associated with missing data in electronic health records: A case study of a risk prediction model for diabetes using data from Slovenian primary care</t>
  </si>
  <si>
    <t>Stiglic G, Kocbek P, Fijacko N, Sheikh A, Pajnkihar M.</t>
  </si>
  <si>
    <t>Health Informatics J. 2019 Sep;25(3):951-959. doi: 10.1177/1460458217733288. Epub 2017 Oct 13.</t>
  </si>
  <si>
    <t>10.1177/1460458217733288</t>
  </si>
  <si>
    <t>Synoptic operative reporting: assessing the completeness, accuracy, reliability, and efficiency of synoptic reporting for Roux-en-Y gastric bypass</t>
  </si>
  <si>
    <t>Stogryn SE, Hardy K, Mullan MJ, Park J, Andrew C, Vergis A.</t>
  </si>
  <si>
    <t>Surg Endosc. 2018 Apr;32(4):1729-1739. doi: 10.1007/s00464-017-5855-8. Epub 2017 Sep 15.</t>
  </si>
  <si>
    <t>10.1007/s00464-017-5855-8</t>
  </si>
  <si>
    <t>Quality Measures: A Stakeholder Analysis</t>
  </si>
  <si>
    <t>Baernholdt M, Dunton N, Hughes RG, Stone PW, White KM.</t>
  </si>
  <si>
    <t>J Nurs Care Qual. 2018 Apr/Jun;33(2):149-156. doi: 10.1097/NCQ.0000000000000292.</t>
  </si>
  <si>
    <t>10.1097/NCQ.0000000000000292</t>
  </si>
  <si>
    <t>Improving Hepatitis C Identification: Technology Alone Is Not the Answer</t>
  </si>
  <si>
    <t>Nitsche B, Miller SC, Giorgio M, Berry CA, Muir A.</t>
  </si>
  <si>
    <t>Health Promot Pract. 2018 Jul;19(4):506-512. doi: 10.1177/1524839917725501. Epub 2017 Sep 11.</t>
  </si>
  <si>
    <t>10.1177/1524839917725501</t>
  </si>
  <si>
    <t>Early Identification of Patients With Acute Decompensated Heart Failure</t>
  </si>
  <si>
    <t>Blecker S, Sontag D, Horwitz LI, Kuperman G, Park H, Reyentovich A, Katz SD.</t>
  </si>
  <si>
    <t>J Card Fail. 2018 Jun;24(6):357-362. doi: 10.1016/j.cardfail.2017.08.458. Epub 2017 Sep 5.</t>
  </si>
  <si>
    <t>10.1016/j.cardfail.2017.08.458</t>
  </si>
  <si>
    <t>Identifying Patients With High Data Completeness to Improve Validity of Comparative Effectiveness Research in Electronic Health Records Data</t>
  </si>
  <si>
    <t>Lin KJ, Singer DE, Glynn RJ, Murphy SN, Lii J, Schneeweiss S.</t>
  </si>
  <si>
    <t>Clin Pharmacol Ther. 2018 May;103(5):899-905. doi: 10.1002/cpt.861. Epub 2017 Oct 10.</t>
  </si>
  <si>
    <t>10.1002/cpt.861</t>
  </si>
  <si>
    <t>Predictors of post-colonoscopy emergency department use</t>
  </si>
  <si>
    <t>Grossberg LB, Vodonos A, Papamichael K, Novack V, Sawhney M, Leffler DA.</t>
  </si>
  <si>
    <t>Gastrointest Endosc. 2018 Feb;87(2):517-525.e6. doi: 10.1016/j.gie.2017.08.019. Epub 2017 Aug 30.</t>
  </si>
  <si>
    <t>10.1016/j.gie.2017.08.019</t>
  </si>
  <si>
    <t>Vital sign based shock scores are poor at triaging South African trauma patients</t>
  </si>
  <si>
    <t>Barnes R, Clarke D, Farina Z, Sartorius B, Brysiewicz P, Laing G, Bruce J, Kong V.</t>
  </si>
  <si>
    <t>Am J Surg. 2018 Aug;216(2):235-239. doi: 10.1016/j.amjsurg.2017.07.025. Epub 2017 Aug 30.</t>
  </si>
  <si>
    <t>10.1016/j.amjsurg.2017.07.025</t>
  </si>
  <si>
    <t>Enhancing problem list documentation in electronic health records using two methods: the example of prior splenectomy</t>
  </si>
  <si>
    <t>McEvoy D, Gandhi TK, Turchin A, Wright A.</t>
  </si>
  <si>
    <t>BMJ Qual Saf. 2018 Jan;27(1):40-47. doi: 10.1136/bmjqs-2017-006707. Epub 2017 Jul 28.</t>
  </si>
  <si>
    <t>10.1136/bmjqs-2017-006707</t>
  </si>
  <si>
    <t>[Health Science Research with Primary Care Routine Data From Electronic Patient Records: the BeoNet Registry]</t>
  </si>
  <si>
    <t>Lingner H, Aumann I, Wacker M, Kreuter M, Leidl R, von der Schulenburg JG, Welte T.</t>
  </si>
  <si>
    <t>Gesundheitswesen. 2018 Nov;80(11):1026-1034. doi: 10.1055/s-0043-108544. Epub 2017 Jul 11.</t>
  </si>
  <si>
    <t>10.1055/s-0043-108544</t>
  </si>
  <si>
    <t>Electronic clinical quality measure reporting challenges: findings from the Medicare EHR Incentive Program's Controlling High Blood Pressure Measure</t>
  </si>
  <si>
    <t>Heisey-Grove DM, Wall HK, Wright JS.</t>
  </si>
  <si>
    <t>J Am Med Inform Assoc. 2018 Feb 1;25(2):127-134. doi: 10.1093/jamia/ocx049.</t>
  </si>
  <si>
    <t>10.1093/jamia/ocx049</t>
  </si>
  <si>
    <t>Machine Learning Methods to Predict Diabetes Complications</t>
  </si>
  <si>
    <t>Dagliati A, Marini S, Sacchi L, Cogni G, Teliti M, Tibollo V, De Cata P, Chiovato L, Bellazzi R.</t>
  </si>
  <si>
    <t>J Diabetes Sci Technol. 2018 Mar;12(2):295-302. doi: 10.1177/1932296817706375. Epub 2017 May 12.</t>
  </si>
  <si>
    <t>10.1177/1932296817706375</t>
  </si>
  <si>
    <t>Data Quality in Electronic Health Records Research: Quality Domains and Assessment Methods</t>
  </si>
  <si>
    <t>Feder SL.</t>
  </si>
  <si>
    <t>West J Nurs Res. 2018 May;40(5):753-766. doi: 10.1177/0193945916689084. Epub 2017 Jan 24.</t>
  </si>
  <si>
    <t>10.1177/0193945916689084</t>
  </si>
  <si>
    <t>Evaluation of a Computer Application for Retrospective Detection of Vitamin K Antagonist Treatment Imbalance</t>
  </si>
  <si>
    <t>Ferret L, Luyckx M, Ficheur G, Chazard E, Beuscart R.</t>
  </si>
  <si>
    <t>J Patient Saf. 2018 Jun;14(2):115-123. doi: 10.1097/PTS.0000000000000182.</t>
  </si>
  <si>
    <t>10.1097/PTS.0000000000000182</t>
  </si>
  <si>
    <t>x</t>
  </si>
  <si>
    <t xml:space="preserve">Abstract </t>
  </si>
  <si>
    <t>title</t>
  </si>
  <si>
    <t>Method</t>
  </si>
  <si>
    <t>DQA</t>
  </si>
  <si>
    <t>statistical</t>
  </si>
  <si>
    <t>framework/specific</t>
  </si>
  <si>
    <t>framework</t>
  </si>
  <si>
    <t>HIE as possible gold standard, interorganisational information shairng critical</t>
  </si>
  <si>
    <t xml:space="preserve">DSS </t>
  </si>
  <si>
    <t>EHR</t>
  </si>
  <si>
    <t>improved amount and quality of data entry</t>
  </si>
  <si>
    <t>ICD encoder/PDSA</t>
  </si>
  <si>
    <t>improved reliability, accuracy of ICD DQ</t>
  </si>
  <si>
    <t>NA</t>
  </si>
  <si>
    <t>Else</t>
  </si>
  <si>
    <t>specifc</t>
  </si>
  <si>
    <t>concept of modularization of processes, missing data should be handled as early as possible in the documentation</t>
  </si>
  <si>
    <t>Fulltext</t>
  </si>
  <si>
    <t xml:space="preserve">the need of collaborative frameworks with data scietists, clinical operation etc. </t>
  </si>
  <si>
    <t xml:space="preserve">desc. </t>
  </si>
  <si>
    <t>generic</t>
  </si>
  <si>
    <t>six key questions for EHR research</t>
  </si>
  <si>
    <t>x-(intro)</t>
  </si>
  <si>
    <t xml:space="preserve">quality assesement of variables and comparison to other data sources </t>
  </si>
  <si>
    <t>imputation</t>
  </si>
  <si>
    <t>specific</t>
  </si>
  <si>
    <t>improved dss</t>
  </si>
  <si>
    <t>conceptual</t>
  </si>
  <si>
    <t>simulation</t>
  </si>
  <si>
    <t xml:space="preserve">presented a conceptual framework </t>
  </si>
  <si>
    <t>no changes in compliance</t>
  </si>
  <si>
    <t>systematic DQ indicator developtment</t>
  </si>
  <si>
    <t>Mon</t>
  </si>
  <si>
    <t xml:space="preserve">Comparision of 2 approaches to identify seasonal fluctuations, better perfomance using LSTM </t>
  </si>
  <si>
    <t xml:space="preserve">DQ meta analysis, identifying commonly used DQ identifiers, </t>
  </si>
  <si>
    <t>validation of Gemini data set</t>
  </si>
  <si>
    <t>iterative validation, manual and automatic</t>
  </si>
  <si>
    <t>Adaption of exisiting DQA to specific EHR</t>
  </si>
  <si>
    <t>Evaluation of distributed imputation methods</t>
  </si>
  <si>
    <t>Mixed models with multiple imputation helps handling bias in aggregate level data</t>
  </si>
  <si>
    <t>DQA of  MOI-RADS</t>
  </si>
  <si>
    <t>specfic</t>
  </si>
  <si>
    <t>SPR are feasible for data integration and there is not much overlap between SPR erros and MAR</t>
  </si>
  <si>
    <t>review of follow up processes  to address missing data</t>
  </si>
  <si>
    <t>presents a data quality assesment tool</t>
  </si>
  <si>
    <t>modelling</t>
  </si>
  <si>
    <t>present how missingness of data can handled in predictor models, "zero imputation"</t>
  </si>
  <si>
    <t>multiple imputation</t>
  </si>
  <si>
    <t xml:space="preserve">Implementation Data accuracy plan </t>
  </si>
  <si>
    <t>intervention/data checks</t>
  </si>
  <si>
    <t>DQA of Canadian EHR</t>
  </si>
  <si>
    <t>DQ Assurance system for a ML framework</t>
  </si>
  <si>
    <t>Identified correlation between data accuracy and clinical departments/user role</t>
  </si>
  <si>
    <t>DL handling of missing data</t>
  </si>
  <si>
    <t xml:space="preserve">Presented a data driven approach to handle missing data, when identifying KD. </t>
  </si>
  <si>
    <t>identify candidates for audit</t>
  </si>
  <si>
    <t>Presents a ML approach to detect modelling inconsistencies in SNOMED</t>
  </si>
  <si>
    <t>Validation of Medical devices in pediatric intensive care unit</t>
  </si>
  <si>
    <t>When comparing a electronic first to electronic last approach to data entry wth exception of clinical consultation data, there are no significant improvements unless there is an intervention</t>
  </si>
  <si>
    <t>Use of multiple sources as gold standard and how error analysis could be handled for conflicts.</t>
  </si>
  <si>
    <t>Developed a clinical data collection platform with data quality assesment, costant monitoring of missing values and manual data checking</t>
  </si>
  <si>
    <t>statistical analysis,curating Data</t>
  </si>
  <si>
    <t>Conceptalizes how real world data can be used in areas where rct are the gold standard</t>
  </si>
  <si>
    <t>out of scope, desc. Applications of EHR</t>
  </si>
  <si>
    <t>bayesian model</t>
  </si>
  <si>
    <t xml:space="preserve"> logistic regression with bayesian model is not neccessarily better for improving underdiagnosed conditions than lr without</t>
  </si>
  <si>
    <t xml:space="preserve">DQA of Billing data for </t>
  </si>
  <si>
    <t>imputation/pattern matching</t>
  </si>
  <si>
    <t>Presents an algorithm to improve pos extraction data</t>
  </si>
  <si>
    <t>out of scope, quantitave review of data quality paper no real DQA</t>
  </si>
  <si>
    <t>Present Data quality criteria for RWD and requirements for research on RWE</t>
  </si>
  <si>
    <t>Variables for diabetes care show significant lacks at early EHR adoption stahes</t>
  </si>
  <si>
    <t>intervention(entry support, training) /monthly reports</t>
  </si>
  <si>
    <t xml:space="preserve">Imprvements in data quality and aquisiton in children with medcial complexity </t>
  </si>
  <si>
    <t>Inference from other parameters</t>
  </si>
  <si>
    <t>A billing code based algoirthm could not improve PPV</t>
  </si>
  <si>
    <t>Suggestions on how to approach DQ in the CPCSSN</t>
  </si>
  <si>
    <t>statistical/data cleaning</t>
  </si>
  <si>
    <t>DQA/Mon</t>
  </si>
  <si>
    <t>data-driven</t>
  </si>
  <si>
    <t>presents  data-driven QA for clinical test results</t>
  </si>
  <si>
    <t>statistical/audit</t>
  </si>
  <si>
    <t>Presents the report auf an audit on injury coding in level 1 trauma centres</t>
  </si>
  <si>
    <t>data aumentation</t>
  </si>
  <si>
    <t xml:space="preserve">Generally the general data req. Of observational studies can not soleley be met by routine data and should be suplemented by additional data e.g. Cotacting patients. </t>
  </si>
  <si>
    <t>Only baseline info can be reliably extracted from secondary data sources</t>
  </si>
  <si>
    <t>A 2 part framework that not only asses the quality of the data, but the also the context of the data and its fit to request, is presented.</t>
  </si>
  <si>
    <t>statistical/feedback loop</t>
  </si>
  <si>
    <t xml:space="preserve">Presents reseacrh question depenent DQA rulesets. </t>
  </si>
  <si>
    <t>approach</t>
  </si>
  <si>
    <t>linkage of EHR and Other sources to improve cause of death</t>
  </si>
  <si>
    <t>automatic</t>
  </si>
  <si>
    <t>Timing</t>
  </si>
  <si>
    <t>event-driven</t>
  </si>
  <si>
    <t>nature</t>
  </si>
  <si>
    <t>handling issues</t>
  </si>
  <si>
    <t>Retrospective</t>
  </si>
  <si>
    <t>prospective</t>
  </si>
  <si>
    <t>Retrospective/prospective</t>
  </si>
  <si>
    <t>routine</t>
  </si>
  <si>
    <t>Summary/Results</t>
  </si>
  <si>
    <t>NLP</t>
  </si>
  <si>
    <t>human</t>
  </si>
  <si>
    <t>scope</t>
  </si>
  <si>
    <t>NLP to improve race information from unstructured data was presented</t>
  </si>
  <si>
    <t>interviews</t>
  </si>
  <si>
    <t>individual</t>
  </si>
  <si>
    <t>Identified barriers to data quality improvements</t>
  </si>
  <si>
    <t>DQA of diagnosis information</t>
  </si>
  <si>
    <t>human/technical</t>
  </si>
  <si>
    <t>validation process of a dental ehr</t>
  </si>
  <si>
    <t>Multi-orgnazation DQA network</t>
  </si>
  <si>
    <t>validation of registry</t>
  </si>
  <si>
    <t>lexical/statustical</t>
  </si>
  <si>
    <t>analysis of variations in free text fields</t>
  </si>
  <si>
    <t>data completeness framework</t>
  </si>
  <si>
    <t>technical</t>
  </si>
  <si>
    <t>examination of recorded health indicators in THIN</t>
  </si>
  <si>
    <t>multisource</t>
  </si>
  <si>
    <t>verification</t>
  </si>
  <si>
    <t>auomatic verification between EMR and paper based CRF</t>
  </si>
  <si>
    <t>systematic review of interventions</t>
  </si>
  <si>
    <t>prospective/retrospective</t>
  </si>
  <si>
    <t>systematic review</t>
  </si>
  <si>
    <t>rule-based</t>
  </si>
  <si>
    <t xml:space="preserve">rule based DQA </t>
  </si>
  <si>
    <t>out of scope</t>
  </si>
  <si>
    <t>consultants</t>
  </si>
  <si>
    <t>Optimization Program to Help Practices Assess Data Quality and Workflow With Their Electronic Medical Records</t>
  </si>
  <si>
    <t>retrospective</t>
  </si>
  <si>
    <t>A validation framework of EMR data has been presented</t>
  </si>
  <si>
    <t>Evaluation of Data Exchange Process for Interoperability</t>
  </si>
  <si>
    <t>out of scope/requirements for DSS only mentions DQ as requirement</t>
  </si>
  <si>
    <t>ML</t>
  </si>
  <si>
    <t>ML based Loinc labelling for unlabelled data</t>
  </si>
  <si>
    <t>DQA of Alberta's EHR</t>
  </si>
  <si>
    <t>statistical/compliance</t>
  </si>
  <si>
    <t>using iterative approaches to improve compliance</t>
  </si>
  <si>
    <t>statistical/NLP</t>
  </si>
  <si>
    <t>Using a NLP approach to improve the data quality of a specific research question</t>
  </si>
  <si>
    <t>iterative data curation process for DRN</t>
  </si>
  <si>
    <t>data element wise</t>
  </si>
  <si>
    <t>generalizable approach to DQA</t>
  </si>
  <si>
    <t>experiences with bias in using EHR is shared</t>
  </si>
  <si>
    <t>experiences</t>
  </si>
  <si>
    <t>statistical/data curation</t>
  </si>
  <si>
    <t>Using routine DQA to improve DQ</t>
  </si>
  <si>
    <t>Feasability of using a specific tool for DQA has been shown</t>
  </si>
  <si>
    <t>How to approach missing values with different imputation methods</t>
  </si>
  <si>
    <t>general approaches how to use data science in DQA</t>
  </si>
  <si>
    <t xml:space="preserve">statistical/desc. </t>
  </si>
  <si>
    <t>Uncertainty-Aware Variational-Recurrent Imputation Network for Clinical Time Series</t>
  </si>
  <si>
    <t>Mulyadi AW, Jun E, Suk HI.</t>
  </si>
  <si>
    <t>IEEE Trans Cybern. 2021 Mar 4;PP. doi: 10.1109/TCYB.2021.3053599. Online ahead of print.</t>
  </si>
  <si>
    <t>10.1109/TCYB.2021.3053599</t>
  </si>
  <si>
    <t>Low compliance to a vital sign safety protocol on general hospital wards: A retrospective cohort study</t>
  </si>
  <si>
    <t>Eddahchouri Y, Koeneman M, Plokker M, Brouwer E, van de Belt TH, van Goor H, Bredie SJ.</t>
  </si>
  <si>
    <t>Int J Nurs Stud. 2021 Mar;115:103849. doi: 10.1016/j.ijnurstu.2020.103849. Epub 2020 Dec 16.</t>
  </si>
  <si>
    <t>10.1016/j.ijnurstu.2020.103849</t>
  </si>
  <si>
    <t>An interpretable risk prediction model for healthcare with pattern attention</t>
  </si>
  <si>
    <t>Kamal SA, Yin C, Qian B, Zhang P.</t>
  </si>
  <si>
    <t>BMC Med Inform Decis Mak. 2020 Dec 30;20(Suppl 11):307. doi: 10.1186/s12911-020-01331-7.</t>
  </si>
  <si>
    <t>10.1186/s12911-020-01331-7</t>
  </si>
  <si>
    <t>A Nuisance-Free Inference Procedure Accounting for the Unknown Missingness with Application to Electronic Health Records</t>
  </si>
  <si>
    <t>Zhao J, Chen C.</t>
  </si>
  <si>
    <t>Entropy (Basel). 2020 Oct 14;22(10):1154. doi: 10.3390/e22101154.</t>
  </si>
  <si>
    <t>10.3390/e22101154</t>
  </si>
  <si>
    <t>Measuring Quality of Care for Ischemic Stroke Treated With Acute Reperfusion Therapy in Japan　- The Close The Gap-Stroke</t>
  </si>
  <si>
    <t>Ren N, Nishimura A, Kurogi A, Nishimura K, Matsuo R, Ogasawara K, Hashimoto Y, Higashi T, Sakai N, Toyoda K, Shiokawa Y, Tominaga T, Miyachi S, Kada A, Abe K, Ono K, Matsumizu K, Arimura K, Kitazono T, Miyamoto S, Minematsu K, Iihara K.</t>
  </si>
  <si>
    <t>Circ J. 2021 Jan 25;85(2):201-209. doi: 10.1253/circj.CJ-20-0639. Epub 2020 Nov 20.</t>
  </si>
  <si>
    <t>10.1253/circj.CJ-20-0639</t>
  </si>
  <si>
    <t>A Deep Learning Based Unsupervised Method to Impute Missing Values in Patient Records for Improved Management of Cardiovascular Patients</t>
  </si>
  <si>
    <t>Xu D, Sheng JQ, Hu PJ, Huang TS, Hsu CC.</t>
  </si>
  <si>
    <t>IEEE J Biomed Health Inform. 2020 Oct 23;PP. doi: 10.1109/JBHI.2020.3033323. Online ahead of print.</t>
  </si>
  <si>
    <t>10.1109/JBHI.2020.3033323</t>
  </si>
  <si>
    <t>Study on the Risk Factors for Hyperuricaemia and Related Vascular Complications in Patients with Type 2 Diabetes Mellitus</t>
  </si>
  <si>
    <t>Shi R, Niu Z, Wu B, Hu F.</t>
  </si>
  <si>
    <t>Risk Manag Healthc Policy. 2020 Sep 21;13:1661-1675. doi: 10.2147/RMHP.S255042. eCollection 2020.</t>
  </si>
  <si>
    <t>10.2147/RMHP.S255042</t>
  </si>
  <si>
    <t>A deep learning-based, unsupervised method to impute missing values in electronic health records for improved patient management</t>
  </si>
  <si>
    <t>Xu D, Hu PJ, Huang TS, Fang X, Hsu CC.</t>
  </si>
  <si>
    <t>J Biomed Inform. 2020 Nov;111:103576. doi: 10.1016/j.jbi.2020.103576. Epub 2020 Oct 1.</t>
  </si>
  <si>
    <t>10.1016/j.jbi.2020.103576</t>
  </si>
  <si>
    <t>Uncertainty-Gated Stochastic Sequential Model for EHR Mortality Prediction</t>
  </si>
  <si>
    <t>Jun E, Mulyadi AW, Choi J, Suk HI.</t>
  </si>
  <si>
    <t>IEEE Trans Neural Netw Learn Syst. 2020 Aug 25;PP. doi: 10.1109/TNNLS.2020.3016670. Online ahead of print.</t>
  </si>
  <si>
    <t>10.1109/TNNLS.2020.3016670</t>
  </si>
  <si>
    <t>Covid-19 Testing, Hospital Admission, and Intensive Care Among 2,026,227 United States Veterans Aged 54-75 Years</t>
  </si>
  <si>
    <t>Rentsch CT, Kidwai-Khan F, Tate JP, Park LS, King JT, Skanderson M, Hauser RG, Schultze A, Jarvis CI, Holodniy M, Lo Re V, Akgun KM, Crothers K, Taddei TH, Freiberg MS, Justice AC.</t>
  </si>
  <si>
    <t>medRxiv. 2020 Apr 14:2020.04.09.20059964. doi: 10.1101/2020.04.09.20059964. Preprint.</t>
  </si>
  <si>
    <t>10.1101/2020.04.09.20059964</t>
  </si>
  <si>
    <t>Early detection of sepsis utilizing deep learning on electronic health record event sequences</t>
  </si>
  <si>
    <t>Lauritsen SM, Kalør ME, Kongsgaard EL, Lauritsen KM, Jørgensen MJ, Lange J, Thiesson B.</t>
  </si>
  <si>
    <t>Artif Intell Med. 2020 Apr;104:101820. doi: 10.1016/j.artmed.2020.101820. Epub 2020 Feb 19.</t>
  </si>
  <si>
    <t>10.1016/j.artmed.2020.101820</t>
  </si>
  <si>
    <t>Varenicline versus nicotine replacement therapy for long-term smoking cessation: an observational study using the Clinical Practice Research Datalink</t>
  </si>
  <si>
    <t>Davies NM, Taylor AE, Taylor GM, Itani T, Jones T, Martin RM, Munafò MR, Windmeijer F, Thomas KH.</t>
  </si>
  <si>
    <t>Health Technol Assess. 2020 Feb;24(9):1-46. doi: 10.3310/hta24090.</t>
  </si>
  <si>
    <t>10.3310/hta24090</t>
  </si>
  <si>
    <t>Outlier Detection in Health Record Free-Text using Deep Learning</t>
  </si>
  <si>
    <t>Wallace D, Kecahdi T.</t>
  </si>
  <si>
    <t>Annu Int Conf IEEE Eng Med Biol Soc. 2019 Jul;2019:550-555. doi: 10.1109/EMBC.2019.8857491.</t>
  </si>
  <si>
    <t>10.1109/EMBC.2019.8857491</t>
  </si>
  <si>
    <t>Clinical risk prediction with random forests for survival, longitudinal, and multivariate (RF-SLAM) data analysis</t>
  </si>
  <si>
    <t>Wongvibulsin S, Wu KC, Zeger SL.</t>
  </si>
  <si>
    <t>BMC Med Res Methodol. 2019 Dec 31;20(1):1. doi: 10.1186/s12874-019-0863-0.</t>
  </si>
  <si>
    <t>10.1186/s12874-019-0863-0</t>
  </si>
  <si>
    <t>The impact of obstetric interventions and complications on women's satisfaction with childbirth a population based cohort study including 16,000 women</t>
  </si>
  <si>
    <t>Falk M, Nelson M, Blomberg M.</t>
  </si>
  <si>
    <t>BMC Pregnancy Childbirth. 2019 Dec 11;19(1):494. doi: 10.1186/s12884-019-2633-8.</t>
  </si>
  <si>
    <t>10.1186/s12884-019-2633-8</t>
  </si>
  <si>
    <t>The Differing Effect of Gender and Clinical Specialty on Physicians' Intention to Use Electronic Medical Record</t>
  </si>
  <si>
    <t>Hwang HG, Dutta B, Chang HC.</t>
  </si>
  <si>
    <t>Methods Inf Med. 2019 Dec;58(S 02):e58-e71. doi: 10.1055/s-0039-1695718. Epub 2019 Sep 9.</t>
  </si>
  <si>
    <t>10.1055/s-0039-1695718</t>
  </si>
  <si>
    <t>TyG-er: An ensemble Regression Forest approach for identification of clinical factors related to insulin resistance condition using Electronic Health Records</t>
  </si>
  <si>
    <t>Bernardini M, Morettini M, Romeo L, Frontoni E, Burattini L.</t>
  </si>
  <si>
    <t>Comput Biol Med. 2019 Sep;112:103358. doi: 10.1016/j.compbiomed.2019.103358. Epub 2019 Jul 17.</t>
  </si>
  <si>
    <t>10.1016/j.compbiomed.2019.103358</t>
  </si>
  <si>
    <t>Diabetes and the direct secondary use of electronic health records: Using routinely collected and stored data to drive research and understanding</t>
  </si>
  <si>
    <t>Robbins T, Lim Choi Keung SN, Sankar S, Randeva H, Arvanitis TN.</t>
  </si>
  <si>
    <t>Digit Health. 2018 Oct 8;4:2055207618804650. doi: 10.1177/2055207618804650. eCollection 2018 Jan-Dec.</t>
  </si>
  <si>
    <t>10.1177/2055207618804650</t>
  </si>
  <si>
    <t>Machine learning models in electronic health records can outperform conventional survival models for predicting patient mortality in coronary artery disease</t>
  </si>
  <si>
    <t>Steele AJ, Denaxas SC, Shah AD, Hemingway H, Luscombe NM.</t>
  </si>
  <si>
    <t>PLoS One. 2018 Aug 31;13(8):e0202344. doi: 10.1371/journal.pone.0202344. eCollection 2018.</t>
  </si>
  <si>
    <t>10.1371/journal.pone.0202344</t>
  </si>
  <si>
    <t>Effect of a Remotely Delivered Tailored Multicomponent Approach to Enhance Medication Taking for Patients With Hyperlipidemia, Hypertension, and Diabetes: The STIC2IT Cluster Randomized Clinical Trial</t>
  </si>
  <si>
    <t>Choudhry NK, Isaac T, Lauffenburger JC, Gopalakrishnan C, Lee M, Vachon A, Iliadis TL, Hollands W, Elman S, Kraft JM, Naseem S, Doheny S, Lee J, Barberio J, Patel L, Khan NF, Gagne JJ, Jackevicius CA, Fischer MA, Solomon DH, Sequist TD.</t>
  </si>
  <si>
    <t>JAMA Intern Med. 2018 Sep 1;178(9):1182-1189. doi: 10.1001/jamainternmed.2018.3189.</t>
  </si>
  <si>
    <t>10.1001/jamainternmed.2018.3189</t>
  </si>
  <si>
    <t>eResearch in acute kidney injury: a primer for electronic health record research</t>
  </si>
  <si>
    <t>Joyce EL, DeAlmeida DR, Fuhrman DY, Priyanka P, Kellum JA.</t>
  </si>
  <si>
    <t>Nephrol Dial Transplant. 2019 Mar 1;34(3):401-407. doi: 10.1093/ndt/gfy052.</t>
  </si>
  <si>
    <t>10.1093/ndt/gfy052</t>
  </si>
  <si>
    <r>
      <t>P</t>
    </r>
    <r>
      <rPr>
        <sz val="11"/>
        <color theme="1"/>
        <rFont val="Calibri"/>
        <family val="2"/>
        <charset val="1"/>
        <scheme val="minor"/>
      </rPr>
      <t xml:space="preserve">attern </t>
    </r>
    <r>
      <rPr>
        <b/>
        <sz val="11"/>
        <color theme="1"/>
        <rFont val="Calibri"/>
        <family val="2"/>
        <charset val="1"/>
        <scheme val="minor"/>
      </rPr>
      <t>A</t>
    </r>
    <r>
      <rPr>
        <sz val="11"/>
        <color theme="1"/>
        <rFont val="Calibri"/>
        <family val="2"/>
        <charset val="1"/>
        <scheme val="minor"/>
      </rPr>
      <t xml:space="preserve">ttention model with </t>
    </r>
    <r>
      <rPr>
        <b/>
        <sz val="11"/>
        <color theme="1"/>
        <rFont val="Calibri"/>
        <family val="2"/>
        <charset val="1"/>
        <scheme val="minor"/>
      </rPr>
      <t>V</t>
    </r>
    <r>
      <rPr>
        <sz val="11"/>
        <color theme="1"/>
        <rFont val="Calibri"/>
        <family val="2"/>
        <charset val="1"/>
        <scheme val="minor"/>
      </rPr>
      <t xml:space="preserve">alue </t>
    </r>
    <r>
      <rPr>
        <b/>
        <sz val="11"/>
        <color theme="1"/>
        <rFont val="Calibri"/>
        <family val="2"/>
        <charset val="1"/>
        <scheme val="minor"/>
      </rPr>
      <t>E</t>
    </r>
    <r>
      <rPr>
        <sz val="11"/>
        <color theme="1"/>
        <rFont val="Calibri"/>
        <family val="2"/>
        <charset val="1"/>
        <scheme val="minor"/>
      </rPr>
      <t>mbedding</t>
    </r>
  </si>
  <si>
    <t xml:space="preserve">Imputation method for missing values </t>
  </si>
  <si>
    <t>QI for acute ischemic stroke (AIS) for Japan</t>
  </si>
  <si>
    <t>DL missing value handling for cardiac patients</t>
  </si>
  <si>
    <t>No Access</t>
  </si>
  <si>
    <t>out of scope focus on how EHR data can be used for OUD no data quality</t>
  </si>
  <si>
    <t>out of scope survey if clinics had any form of QI support</t>
  </si>
  <si>
    <t>specifics variables or generic</t>
  </si>
  <si>
    <t>sampling,validation</t>
  </si>
  <si>
    <t>DQA of using RWE extracted from RWD for genome info</t>
  </si>
  <si>
    <t>No access</t>
  </si>
  <si>
    <t>Presents a data curation framwork to ensure usability of data for AI applications throughout its life cycle</t>
  </si>
  <si>
    <t xml:space="preserve">conformance,completenesss and plausibility checks </t>
  </si>
  <si>
    <t>Individual</t>
  </si>
  <si>
    <t>Automatic</t>
  </si>
  <si>
    <t>Human/technical</t>
  </si>
  <si>
    <t>Result</t>
  </si>
  <si>
    <t xml:space="preserve"> specific and generic</t>
  </si>
  <si>
    <t>statistical/validation</t>
  </si>
  <si>
    <t xml:space="preserve">Implementation and test of a study specific DQA framework for a RWD </t>
  </si>
  <si>
    <t xml:space="preserve">implementation of a DWH  </t>
  </si>
  <si>
    <t>Generating real-world evidence from unstructured clinical notes to examine clinical utility of genetic tests: use case in BDCAness</t>
  </si>
  <si>
    <t>DQA/DC</t>
  </si>
  <si>
    <t>DQA/DC/Mon</t>
  </si>
  <si>
    <t>DC</t>
  </si>
  <si>
    <t>DC/Mon</t>
  </si>
  <si>
    <t>Circ Res. 2020 Jun 19;127(1):155-169. doi: 10.1161/CIDCRESAHA.120.316401. Epub 2020 Jun 18.</t>
  </si>
  <si>
    <t>10.1161/CIDCRESAHA.120.316401</t>
  </si>
  <si>
    <t>Lemanska A, Byford DC, Cruickshank C, Dearnaley DP, Ferreira F, Griffin C, Hall E, Hinton W, de Lusignan S, Sherlock J, Faithfull S.</t>
  </si>
  <si>
    <t>Real-World Practice Patterns in the Era of Rectal Indomethacin for Prophylaxis Against Post-EDCP Pancreatitis in a High-Risk Cohort</t>
  </si>
  <si>
    <t>Circ Cardiovasc Qual Outcomes. 2020 Jun;13(6):e006292. doi: 10.1161/CIDCOUTCOMES.119.006292. Epub 2020 May 29.</t>
  </si>
  <si>
    <t>10.1161/CIDCOUTCOMES.119.006292</t>
  </si>
  <si>
    <t>McClure DC, Macumber CL, Skapik JL, Smith AM.</t>
  </si>
  <si>
    <t>Kosse LJ, Jessurun NT, Hebing DCF, Huiskes VJB, Spijkers KM, van den Bemt BJF, Nurmohamed MT.</t>
  </si>
  <si>
    <t>Queiroz VNF, Oliveira ADCM, Chaves DCF, Moura LAB, César DS, Takaoka F, Serpa Neto A.</t>
  </si>
  <si>
    <t>Ambagtsheer DC, Beilby J, Dabravolskaj J, Abbasi M, Archibald MM, Dent E.</t>
  </si>
  <si>
    <t>Circulation. 2018 May 29;137(22):2318-2320. doi: 10.1161/CIDCULATIONAHA.117.026554.</t>
  </si>
  <si>
    <t>10.1161/CIDCULATIONAHA.117.026554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</si>
</sst>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charset val="1"/>
      <scheme val="minor"/>
    </font>
    <font>
      <b/>
      <sz val="11"/>
      <color theme="1"/>
      <name val="Calibri"/>
      <family val="2"/>
      <scheme val="minor"/>
    </font>
    <font>
      <sz val="11"/>
      <color theme="1"/>
      <name val="Arial"/>
      <family val="2"/>
    </font>
    <font>
      <sz val="12"/>
      <color rgb="FF1C1D1E"/>
      <name val="Arial"/>
      <family val="2"/>
    </font>
    <font>
      <b/>
      <sz val="11"/>
      <color theme="1"/>
      <name val="Calibri"/>
      <family val="2"/>
      <charset val="1"/>
      <scheme val="minor"/>
    </font>
    <font>
      <sz val="12"/>
      <color theme="1"/>
      <name val="Calibri"/>
      <family val="2"/>
      <scheme val="minor"/>
    </font>
    <font>
      <sz val="10"/>
      <color theme="1"/>
      <name val="Times New Roman"/>
      <family val="1"/>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rgb="FF00B0F0"/>
        <bgColor indexed="64"/>
      </patternFill>
    </fill>
  </fills>
  <borders count="1">
    <border>
      <left/>
      <right/>
      <top/>
      <bottom/>
      <diagonal/>
    </border>
  </borders>
  <cellStyleXfs count="1">
    <xf numFmtId="0" fontId="0" fillId="0" borderId="0"/>
  </cellStyleXfs>
  <cellXfs count="12">
    <xf numFmtId="0" fontId="0" fillId="0" borderId="0" xfId="0"/>
    <xf numFmtId="0" fontId="1" fillId="2" borderId="0" xfId="0" applyFont="1" applyFill="1"/>
    <xf numFmtId="0" fontId="0" fillId="2" borderId="0" xfId="0" applyFill="1"/>
    <xf numFmtId="0" fontId="0" fillId="3" borderId="0" xfId="0" applyFill="1"/>
    <xf numFmtId="0" fontId="0" fillId="4" borderId="0" xfId="0" applyFill="1"/>
    <xf numFmtId="0" fontId="2" fillId="0" borderId="0" xfId="0" applyFont="1"/>
    <xf numFmtId="0" fontId="3" fillId="0" borderId="0" xfId="0" applyFont="1"/>
    <xf numFmtId="0" fontId="5" fillId="0" borderId="0" xfId="0" applyFont="1" applyAlignment="1">
      <alignment vertical="center"/>
    </xf>
    <xf numFmtId="0" fontId="0" fillId="5" borderId="0" xfId="0" applyFill="1"/>
    <xf numFmtId="0" fontId="0" fillId="0" borderId="0" xfId="0"/>
    <xf numFmtId="0" fontId="4" fillId="0" borderId="0" xfId="0" applyFont="1"/>
    <xf numFmtId="0" fontId="6" fillId="0" borderId="0" xfId="0"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csv-dataqualit-set"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87"/>
  <sheetViews>
    <sheetView tabSelected="1" topLeftCell="B1" zoomScaleNormal="100" workbookViewId="0">
      <selection activeCell="D8" sqref="D8"/>
    </sheetView>
  </sheetViews>
  <sheetFormatPr baseColWidth="10" defaultRowHeight="14.4" x14ac:dyDescent="0.55000000000000004"/>
  <cols>
    <col min="1" max="1" width="31.15625" customWidth="1"/>
    <col min="2" max="6" width="18.68359375" customWidth="1"/>
    <col min="14" max="14" width="9" bestFit="1" customWidth="1"/>
    <col min="15" max="16" width="80.83984375" bestFit="1" customWidth="1"/>
    <col min="17" max="17" width="82.578125" customWidth="1"/>
    <col min="18" max="18" width="36.68359375" bestFit="1" customWidth="1"/>
    <col min="19" max="19" width="22.578125" customWidth="1"/>
    <col min="23" max="23" width="20.68359375" customWidth="1"/>
    <col min="24" max="24" width="2.83984375" customWidth="1"/>
    <col min="25" max="25" width="19.68359375" customWidth="1"/>
    <col min="26" max="26" width="2.83984375" customWidth="1"/>
    <col min="28" max="28" width="3.68359375" customWidth="1"/>
  </cols>
  <sheetData>
    <row r="1" spans="1:28" x14ac:dyDescent="0.55000000000000004">
      <c r="A1" t="s">
        <v>2279</v>
      </c>
      <c r="B1" t="s">
        <v>2237</v>
      </c>
      <c r="C1" t="s">
        <v>2323</v>
      </c>
      <c r="D1" t="s">
        <v>2326</v>
      </c>
      <c r="E1" t="s">
        <v>2230</v>
      </c>
      <c r="F1" t="s">
        <v>2310</v>
      </c>
      <c r="G1" t="s">
        <v>2244</v>
      </c>
      <c r="H1" t="s">
        <v>2226</v>
      </c>
      <c r="I1" t="s">
        <v>2236</v>
      </c>
      <c r="J1" t="s">
        <v>2220</v>
      </c>
      <c r="K1" t="s">
        <v>2216</v>
      </c>
      <c r="L1" t="s">
        <v>2216</v>
      </c>
      <c r="M1" s="2" t="s">
        <v>2216</v>
      </c>
      <c r="N1">
        <v>32250526</v>
      </c>
      <c r="O1" t="s">
        <v>728</v>
      </c>
      <c r="P1" t="s">
        <v>729</v>
      </c>
      <c r="Q1" t="s">
        <v>730</v>
      </c>
      <c r="R1" t="s">
        <v>731</v>
      </c>
    </row>
    <row r="2" spans="1:28" x14ac:dyDescent="0.55000000000000004">
      <c r="A2" t="s">
        <v>2461</v>
      </c>
      <c r="B2" s="9" t="s">
        <v>2242</v>
      </c>
      <c r="C2" s="9" t="s">
        <v>2323</v>
      </c>
      <c r="D2" s="9" t="s">
        <v>2319</v>
      </c>
      <c r="E2" s="9" t="s">
        <v>2230</v>
      </c>
      <c r="F2" s="9" t="s">
        <v>2310</v>
      </c>
      <c r="G2" s="9" t="s">
        <v>2223</v>
      </c>
      <c r="H2" s="9" t="s">
        <v>2226</v>
      </c>
      <c r="I2" s="9" t="s">
        <v>2221</v>
      </c>
      <c r="J2" s="9" t="s">
        <v>2220</v>
      </c>
      <c r="K2" s="9" t="s">
        <v>2216</v>
      </c>
      <c r="L2" s="9" t="s">
        <v>2216</v>
      </c>
      <c r="M2" s="2" t="s">
        <v>2216</v>
      </c>
      <c r="N2">
        <v>33407429</v>
      </c>
      <c r="O2" t="s">
        <v>2473</v>
      </c>
      <c r="P2" t="s">
        <v>169</v>
      </c>
      <c r="Q2" t="s">
        <v>170</v>
      </c>
      <c r="R2" t="s">
        <v>171</v>
      </c>
      <c r="Y2" s="9"/>
      <c r="Z2" s="9"/>
      <c r="AA2" s="9"/>
      <c r="AB2" s="9"/>
    </row>
    <row r="3" spans="1:28" x14ac:dyDescent="0.55000000000000004">
      <c r="A3" t="s">
        <v>2235</v>
      </c>
      <c r="B3" s="9" t="s">
        <v>2242</v>
      </c>
      <c r="C3" s="9" t="s">
        <v>2323</v>
      </c>
      <c r="D3" s="9" t="s">
        <v>2319</v>
      </c>
      <c r="E3" s="9" t="s">
        <v>2230</v>
      </c>
      <c r="F3" s="9" t="s">
        <v>2310</v>
      </c>
      <c r="G3" s="9" t="s">
        <v>2223</v>
      </c>
      <c r="H3" s="9" t="s">
        <v>2226</v>
      </c>
      <c r="I3" s="9" t="s">
        <v>2236</v>
      </c>
      <c r="J3" s="9" t="s">
        <v>2220</v>
      </c>
      <c r="K3" s="9" t="s">
        <v>2239</v>
      </c>
      <c r="L3" s="9" t="s">
        <v>2216</v>
      </c>
      <c r="M3" s="2" t="s">
        <v>2216</v>
      </c>
      <c r="N3">
        <v>33610878</v>
      </c>
      <c r="O3" t="s">
        <v>69</v>
      </c>
      <c r="P3" t="s">
        <v>70</v>
      </c>
      <c r="Q3" t="s">
        <v>71</v>
      </c>
      <c r="R3" t="s">
        <v>72</v>
      </c>
      <c r="Y3" s="11"/>
      <c r="Z3" s="11"/>
      <c r="AA3" s="11"/>
      <c r="AB3" s="11"/>
    </row>
    <row r="4" spans="1:28" x14ac:dyDescent="0.55000000000000004">
      <c r="A4" t="s">
        <v>2347</v>
      </c>
      <c r="B4" s="9" t="s">
        <v>2237</v>
      </c>
      <c r="C4" s="9" t="s">
        <v>2308</v>
      </c>
      <c r="D4" s="9" t="s">
        <v>2326</v>
      </c>
      <c r="E4" s="9" t="s">
        <v>2230</v>
      </c>
      <c r="F4" s="9" t="s">
        <v>2310</v>
      </c>
      <c r="G4" s="9" t="s">
        <v>2223</v>
      </c>
      <c r="H4" s="9" t="s">
        <v>2226</v>
      </c>
      <c r="I4" s="9" t="s">
        <v>2221</v>
      </c>
      <c r="J4" s="9" t="s">
        <v>2220</v>
      </c>
      <c r="K4" s="9" t="s">
        <v>2216</v>
      </c>
      <c r="L4" t="s">
        <v>2216</v>
      </c>
      <c r="M4" s="2" t="s">
        <v>2216</v>
      </c>
      <c r="N4">
        <v>30578188</v>
      </c>
      <c r="O4" t="s">
        <v>1611</v>
      </c>
      <c r="P4" t="s">
        <v>1612</v>
      </c>
      <c r="Q4" t="s">
        <v>1613</v>
      </c>
      <c r="R4" t="s">
        <v>1614</v>
      </c>
      <c r="Y4" s="11"/>
      <c r="Z4" s="11"/>
      <c r="AA4" s="11"/>
      <c r="AB4" s="11"/>
    </row>
    <row r="5" spans="1:28" x14ac:dyDescent="0.55000000000000004">
      <c r="A5" t="s">
        <v>2359</v>
      </c>
      <c r="B5" s="9" t="s">
        <v>2242</v>
      </c>
      <c r="C5" s="9" t="s">
        <v>2308</v>
      </c>
      <c r="D5" s="9" t="s">
        <v>2326</v>
      </c>
      <c r="E5" s="9" t="s">
        <v>2230</v>
      </c>
      <c r="F5" s="9" t="s">
        <v>2310</v>
      </c>
      <c r="G5" s="9" t="s">
        <v>2223</v>
      </c>
      <c r="H5" s="9" t="s">
        <v>2226</v>
      </c>
      <c r="I5" s="9" t="s">
        <v>2358</v>
      </c>
      <c r="J5" s="9" t="s">
        <v>2220</v>
      </c>
      <c r="K5" s="9" t="s">
        <v>2216</v>
      </c>
      <c r="L5" s="9" t="s">
        <v>2216</v>
      </c>
      <c r="M5" s="2" t="s">
        <v>2216</v>
      </c>
      <c r="N5">
        <v>29854176</v>
      </c>
      <c r="O5" t="s">
        <v>1902</v>
      </c>
      <c r="P5" t="s">
        <v>1903</v>
      </c>
      <c r="Q5" t="s">
        <v>1904</v>
      </c>
      <c r="Y5" s="11"/>
      <c r="Z5" s="11"/>
      <c r="AA5" s="11"/>
      <c r="AB5" s="11"/>
    </row>
    <row r="6" spans="1:28" x14ac:dyDescent="0.55000000000000004">
      <c r="A6" t="s">
        <v>2248</v>
      </c>
      <c r="B6" t="s">
        <v>2237</v>
      </c>
      <c r="C6" t="s">
        <v>2323</v>
      </c>
      <c r="D6" t="s">
        <v>2326</v>
      </c>
      <c r="E6" t="s">
        <v>2230</v>
      </c>
      <c r="F6" t="s">
        <v>2310</v>
      </c>
      <c r="G6" t="s">
        <v>2223</v>
      </c>
      <c r="H6" t="s">
        <v>2226</v>
      </c>
      <c r="I6" t="s">
        <v>2244</v>
      </c>
      <c r="J6" t="s">
        <v>2220</v>
      </c>
      <c r="K6" s="9" t="s">
        <v>2216</v>
      </c>
      <c r="L6" s="9" t="s">
        <v>2216</v>
      </c>
      <c r="M6" s="2" t="s">
        <v>2216</v>
      </c>
      <c r="N6">
        <v>33428656</v>
      </c>
      <c r="O6" t="s">
        <v>157</v>
      </c>
      <c r="P6" t="s">
        <v>158</v>
      </c>
      <c r="Q6" t="s">
        <v>159</v>
      </c>
      <c r="R6" t="s">
        <v>160</v>
      </c>
      <c r="Y6" s="11"/>
      <c r="Z6" s="11"/>
      <c r="AA6" s="11"/>
      <c r="AB6" s="11"/>
    </row>
    <row r="7" spans="1:28" x14ac:dyDescent="0.55000000000000004">
      <c r="A7" t="s">
        <v>2303</v>
      </c>
      <c r="B7" t="s">
        <v>2237</v>
      </c>
      <c r="C7" t="s">
        <v>2323</v>
      </c>
      <c r="D7" t="s">
        <v>2326</v>
      </c>
      <c r="E7" t="s">
        <v>2230</v>
      </c>
      <c r="F7" t="s">
        <v>2310</v>
      </c>
      <c r="G7" t="s">
        <v>2223</v>
      </c>
      <c r="H7" t="s">
        <v>2226</v>
      </c>
      <c r="I7" t="s">
        <v>2244</v>
      </c>
      <c r="J7" t="s">
        <v>2220</v>
      </c>
      <c r="K7" s="9" t="s">
        <v>2216</v>
      </c>
      <c r="L7" t="s">
        <v>2216</v>
      </c>
      <c r="M7" s="2" t="s">
        <v>2216</v>
      </c>
      <c r="N7">
        <v>31531384</v>
      </c>
      <c r="O7" t="s">
        <v>1074</v>
      </c>
      <c r="P7" t="s">
        <v>1075</v>
      </c>
      <c r="Q7" t="s">
        <v>1076</v>
      </c>
      <c r="R7" t="s">
        <v>1077</v>
      </c>
      <c r="Y7" s="11"/>
      <c r="Z7" s="11"/>
      <c r="AA7" s="11"/>
      <c r="AB7" s="11"/>
    </row>
    <row r="8" spans="1:28" x14ac:dyDescent="0.55000000000000004">
      <c r="A8" t="s">
        <v>2238</v>
      </c>
      <c r="B8" s="9" t="s">
        <v>2237</v>
      </c>
      <c r="C8" s="9" t="s">
        <v>2323</v>
      </c>
      <c r="D8" s="9" t="s">
        <v>2326</v>
      </c>
      <c r="E8" s="9" t="s">
        <v>2230</v>
      </c>
      <c r="F8" s="9" t="s">
        <v>2310</v>
      </c>
      <c r="G8" s="9" t="s">
        <v>2223</v>
      </c>
      <c r="H8" s="9" t="s">
        <v>2226</v>
      </c>
      <c r="I8" s="9" t="s">
        <v>2236</v>
      </c>
      <c r="J8" s="9" t="s">
        <v>2220</v>
      </c>
      <c r="K8" s="9" t="s">
        <v>2216</v>
      </c>
      <c r="L8" t="s">
        <v>2216</v>
      </c>
      <c r="M8" s="2" t="s">
        <v>2216</v>
      </c>
      <c r="N8">
        <v>33600347</v>
      </c>
      <c r="O8" t="s">
        <v>77</v>
      </c>
      <c r="P8" t="s">
        <v>78</v>
      </c>
      <c r="Q8" t="s">
        <v>79</v>
      </c>
      <c r="R8" t="s">
        <v>80</v>
      </c>
      <c r="Y8" s="11"/>
      <c r="Z8" s="11"/>
      <c r="AA8" s="11"/>
      <c r="AB8" s="11"/>
    </row>
    <row r="9" spans="1:28" x14ac:dyDescent="0.55000000000000004">
      <c r="A9" t="s">
        <v>2352</v>
      </c>
      <c r="B9" t="s">
        <v>2237</v>
      </c>
      <c r="C9" t="s">
        <v>2323</v>
      </c>
      <c r="D9" t="s">
        <v>2326</v>
      </c>
      <c r="E9" t="s">
        <v>2230</v>
      </c>
      <c r="F9" t="s">
        <v>2310</v>
      </c>
      <c r="G9" t="s">
        <v>2223</v>
      </c>
      <c r="H9" t="s">
        <v>2226</v>
      </c>
      <c r="I9" t="s">
        <v>2221</v>
      </c>
      <c r="J9" t="s">
        <v>2220</v>
      </c>
      <c r="K9" s="9" t="s">
        <v>2216</v>
      </c>
      <c r="L9" s="9" t="s">
        <v>2216</v>
      </c>
      <c r="M9" s="2" t="s">
        <v>2216</v>
      </c>
      <c r="N9">
        <v>30099330</v>
      </c>
      <c r="O9" t="s">
        <v>1786</v>
      </c>
      <c r="P9" t="s">
        <v>1787</v>
      </c>
      <c r="Q9" t="s">
        <v>1788</v>
      </c>
      <c r="R9" t="s">
        <v>1789</v>
      </c>
      <c r="Y9" s="11"/>
      <c r="Z9" s="11"/>
      <c r="AA9" s="11"/>
      <c r="AB9" s="11"/>
    </row>
    <row r="10" spans="1:28" x14ac:dyDescent="0.55000000000000004">
      <c r="A10" t="s">
        <v>2254</v>
      </c>
      <c r="B10" t="s">
        <v>2237</v>
      </c>
      <c r="C10" t="s">
        <v>2323</v>
      </c>
      <c r="D10" t="s">
        <v>2326</v>
      </c>
      <c r="E10" t="s">
        <v>2230</v>
      </c>
      <c r="F10" t="s">
        <v>2310</v>
      </c>
      <c r="G10" t="s">
        <v>2223</v>
      </c>
      <c r="H10" t="s">
        <v>2226</v>
      </c>
      <c r="I10" t="s">
        <v>2221</v>
      </c>
      <c r="J10" t="s">
        <v>2220</v>
      </c>
      <c r="K10" s="9" t="s">
        <v>2216</v>
      </c>
      <c r="L10" s="9" t="s">
        <v>2216</v>
      </c>
      <c r="M10" s="2" t="s">
        <v>2216</v>
      </c>
      <c r="N10">
        <v>33146908</v>
      </c>
      <c r="O10" t="s">
        <v>272</v>
      </c>
      <c r="P10" t="s">
        <v>273</v>
      </c>
      <c r="Q10" t="s">
        <v>274</v>
      </c>
      <c r="R10" t="s">
        <v>275</v>
      </c>
      <c r="Y10" s="11"/>
      <c r="Z10" s="11"/>
      <c r="AA10" s="11"/>
      <c r="AB10" s="11"/>
    </row>
    <row r="11" spans="1:28" x14ac:dyDescent="0.55000000000000004">
      <c r="B11" t="s">
        <v>2242</v>
      </c>
      <c r="C11" t="s">
        <v>2323</v>
      </c>
      <c r="D11" t="s">
        <v>2326</v>
      </c>
      <c r="E11" t="s">
        <v>2230</v>
      </c>
      <c r="F11" t="s">
        <v>2310</v>
      </c>
      <c r="G11" t="s">
        <v>2223</v>
      </c>
      <c r="H11" t="s">
        <v>2226</v>
      </c>
      <c r="I11" t="s">
        <v>2221</v>
      </c>
      <c r="J11" t="s">
        <v>2220</v>
      </c>
      <c r="K11" s="9" t="s">
        <v>2216</v>
      </c>
      <c r="L11" t="s">
        <v>2216</v>
      </c>
      <c r="M11" s="2" t="s">
        <v>2216</v>
      </c>
      <c r="N11">
        <v>32099479</v>
      </c>
      <c r="O11" t="s">
        <v>792</v>
      </c>
      <c r="P11" t="s">
        <v>793</v>
      </c>
      <c r="Q11" t="s">
        <v>794</v>
      </c>
      <c r="R11" t="s">
        <v>795</v>
      </c>
      <c r="Y11" s="11"/>
      <c r="Z11" s="11"/>
      <c r="AA11" s="11"/>
      <c r="AB11" s="11"/>
    </row>
    <row r="12" spans="1:28" x14ac:dyDescent="0.55000000000000004">
      <c r="B12" t="s">
        <v>2242</v>
      </c>
      <c r="C12" t="s">
        <v>2323</v>
      </c>
      <c r="D12" t="s">
        <v>2326</v>
      </c>
      <c r="E12" t="s">
        <v>2230</v>
      </c>
      <c r="F12" t="s">
        <v>2310</v>
      </c>
      <c r="G12" t="s">
        <v>2223</v>
      </c>
      <c r="H12" t="s">
        <v>2226</v>
      </c>
      <c r="I12" t="s">
        <v>2221</v>
      </c>
      <c r="J12" t="s">
        <v>2220</v>
      </c>
      <c r="K12" s="9" t="s">
        <v>2216</v>
      </c>
      <c r="L12" t="s">
        <v>2216</v>
      </c>
      <c r="M12" s="2" t="s">
        <v>2216</v>
      </c>
      <c r="N12">
        <v>31842960</v>
      </c>
      <c r="O12" t="s">
        <v>934</v>
      </c>
      <c r="P12" t="s">
        <v>935</v>
      </c>
      <c r="Q12" t="s">
        <v>936</v>
      </c>
      <c r="R12" t="s">
        <v>937</v>
      </c>
      <c r="Y12" s="11"/>
      <c r="Z12" s="11"/>
      <c r="AA12" s="11"/>
      <c r="AB12" s="11"/>
    </row>
    <row r="13" spans="1:28" x14ac:dyDescent="0.55000000000000004">
      <c r="B13" t="s">
        <v>2242</v>
      </c>
      <c r="C13" t="s">
        <v>2323</v>
      </c>
      <c r="D13" t="s">
        <v>2326</v>
      </c>
      <c r="E13" t="s">
        <v>2230</v>
      </c>
      <c r="F13" t="s">
        <v>2310</v>
      </c>
      <c r="G13" t="s">
        <v>2223</v>
      </c>
      <c r="H13" t="s">
        <v>2226</v>
      </c>
      <c r="I13" t="s">
        <v>2221</v>
      </c>
      <c r="J13" t="s">
        <v>2220</v>
      </c>
      <c r="K13" t="s">
        <v>2216</v>
      </c>
      <c r="L13" t="s">
        <v>2216</v>
      </c>
      <c r="M13" s="2" t="s">
        <v>2216</v>
      </c>
      <c r="N13">
        <v>31437950</v>
      </c>
      <c r="O13" t="s">
        <v>1158</v>
      </c>
      <c r="P13" t="s">
        <v>1159</v>
      </c>
      <c r="Q13" t="s">
        <v>1160</v>
      </c>
      <c r="R13" t="s">
        <v>1161</v>
      </c>
    </row>
    <row r="14" spans="1:28" x14ac:dyDescent="0.55000000000000004">
      <c r="A14" t="s">
        <v>2267</v>
      </c>
      <c r="B14" t="s">
        <v>2242</v>
      </c>
      <c r="C14" t="s">
        <v>2323</v>
      </c>
      <c r="D14" t="s">
        <v>2326</v>
      </c>
      <c r="E14" t="s">
        <v>2230</v>
      </c>
      <c r="F14" t="s">
        <v>2310</v>
      </c>
      <c r="G14" t="s">
        <v>2223</v>
      </c>
      <c r="H14" t="s">
        <v>2226</v>
      </c>
      <c r="I14" t="s">
        <v>2221</v>
      </c>
      <c r="J14" t="s">
        <v>2220</v>
      </c>
      <c r="K14" s="9" t="s">
        <v>2216</v>
      </c>
      <c r="L14" s="9" t="s">
        <v>2216</v>
      </c>
      <c r="M14" s="2" t="s">
        <v>2216</v>
      </c>
      <c r="N14">
        <v>32571722</v>
      </c>
      <c r="O14" t="s">
        <v>566</v>
      </c>
      <c r="P14" t="s">
        <v>567</v>
      </c>
      <c r="Q14" t="s">
        <v>568</v>
      </c>
      <c r="R14" t="s">
        <v>569</v>
      </c>
    </row>
    <row r="15" spans="1:28" x14ac:dyDescent="0.55000000000000004">
      <c r="A15" t="s">
        <v>2305</v>
      </c>
      <c r="B15" t="s">
        <v>2242</v>
      </c>
      <c r="C15" t="s">
        <v>2323</v>
      </c>
      <c r="D15" t="s">
        <v>2326</v>
      </c>
      <c r="E15" t="s">
        <v>2230</v>
      </c>
      <c r="F15" t="s">
        <v>2310</v>
      </c>
      <c r="G15" t="s">
        <v>2223</v>
      </c>
      <c r="H15" t="s">
        <v>2226</v>
      </c>
      <c r="I15" s="9" t="s">
        <v>2221</v>
      </c>
      <c r="J15" s="9" t="s">
        <v>2220</v>
      </c>
      <c r="K15" s="9" t="s">
        <v>2216</v>
      </c>
      <c r="L15" t="s">
        <v>2216</v>
      </c>
      <c r="M15" s="2" t="s">
        <v>2216</v>
      </c>
      <c r="N15">
        <v>31438195</v>
      </c>
      <c r="O15" t="s">
        <v>1142</v>
      </c>
      <c r="P15" t="s">
        <v>1143</v>
      </c>
      <c r="Q15" t="s">
        <v>1144</v>
      </c>
      <c r="R15" t="s">
        <v>1145</v>
      </c>
    </row>
    <row r="16" spans="1:28" x14ac:dyDescent="0.55000000000000004">
      <c r="A16" t="s">
        <v>2299</v>
      </c>
      <c r="B16" t="s">
        <v>2242</v>
      </c>
      <c r="C16" t="s">
        <v>2323</v>
      </c>
      <c r="D16" t="s">
        <v>2326</v>
      </c>
      <c r="E16" t="s">
        <v>2230</v>
      </c>
      <c r="F16" t="s">
        <v>2310</v>
      </c>
      <c r="G16" t="s">
        <v>2223</v>
      </c>
      <c r="H16" t="s">
        <v>2226</v>
      </c>
      <c r="I16" t="s">
        <v>2298</v>
      </c>
      <c r="J16" t="s">
        <v>2220</v>
      </c>
      <c r="K16" s="9" t="s">
        <v>2216</v>
      </c>
      <c r="L16" t="s">
        <v>2216</v>
      </c>
      <c r="M16" s="2" t="s">
        <v>2216</v>
      </c>
      <c r="N16">
        <v>31666018</v>
      </c>
      <c r="O16" t="s">
        <v>1012</v>
      </c>
      <c r="P16" t="s">
        <v>1013</v>
      </c>
      <c r="Q16" t="s">
        <v>1014</v>
      </c>
      <c r="R16" t="s">
        <v>1015</v>
      </c>
    </row>
    <row r="17" spans="1:18" ht="15.6" x14ac:dyDescent="0.55000000000000004">
      <c r="A17" s="7" t="s">
        <v>2348</v>
      </c>
      <c r="B17" t="s">
        <v>2237</v>
      </c>
      <c r="C17" t="s">
        <v>2323</v>
      </c>
      <c r="D17" t="s">
        <v>2333</v>
      </c>
      <c r="E17" t="s">
        <v>2230</v>
      </c>
      <c r="F17" t="s">
        <v>2310</v>
      </c>
      <c r="G17" t="s">
        <v>2223</v>
      </c>
      <c r="H17" t="s">
        <v>2226</v>
      </c>
      <c r="I17" t="s">
        <v>2221</v>
      </c>
      <c r="J17" t="s">
        <v>2220</v>
      </c>
      <c r="K17" s="9" t="s">
        <v>2216</v>
      </c>
      <c r="L17" t="s">
        <v>2216</v>
      </c>
      <c r="M17" s="2" t="s">
        <v>2216</v>
      </c>
      <c r="N17">
        <v>30349622</v>
      </c>
      <c r="O17" t="s">
        <v>1691</v>
      </c>
      <c r="P17" t="s">
        <v>1692</v>
      </c>
      <c r="Q17" t="s">
        <v>1693</v>
      </c>
      <c r="R17" t="s">
        <v>1694</v>
      </c>
    </row>
    <row r="18" spans="1:18" x14ac:dyDescent="0.55000000000000004">
      <c r="A18" s="9"/>
      <c r="B18" t="s">
        <v>2237</v>
      </c>
      <c r="C18" t="s">
        <v>2323</v>
      </c>
      <c r="D18" t="s">
        <v>2326</v>
      </c>
      <c r="E18" t="s">
        <v>2230</v>
      </c>
      <c r="F18" t="s">
        <v>2316</v>
      </c>
      <c r="G18" t="s">
        <v>2223</v>
      </c>
      <c r="H18" t="s">
        <v>2226</v>
      </c>
      <c r="I18" t="s">
        <v>2221</v>
      </c>
      <c r="J18" t="s">
        <v>2220</v>
      </c>
      <c r="K18" t="s">
        <v>2216</v>
      </c>
      <c r="L18" t="s">
        <v>2216</v>
      </c>
      <c r="M18" s="2" t="s">
        <v>2216</v>
      </c>
      <c r="N18">
        <v>31438205</v>
      </c>
      <c r="O18" t="s">
        <v>1138</v>
      </c>
      <c r="P18" t="s">
        <v>1139</v>
      </c>
      <c r="Q18" t="s">
        <v>1140</v>
      </c>
      <c r="R18" t="s">
        <v>1141</v>
      </c>
    </row>
    <row r="19" spans="1:18" x14ac:dyDescent="0.55000000000000004">
      <c r="A19" t="s">
        <v>2233</v>
      </c>
      <c r="B19" t="s">
        <v>2242</v>
      </c>
      <c r="C19" t="s">
        <v>2323</v>
      </c>
      <c r="D19" t="s">
        <v>2326</v>
      </c>
      <c r="E19" t="s">
        <v>2230</v>
      </c>
      <c r="F19" t="s">
        <v>2310</v>
      </c>
      <c r="G19" t="s">
        <v>2232</v>
      </c>
      <c r="H19" t="s">
        <v>2226</v>
      </c>
      <c r="I19" t="s">
        <v>2221</v>
      </c>
      <c r="J19" t="s">
        <v>2220</v>
      </c>
      <c r="K19" s="9" t="s">
        <v>2216</v>
      </c>
      <c r="L19" t="s">
        <v>2216</v>
      </c>
      <c r="M19" s="2" t="s">
        <v>2216</v>
      </c>
      <c r="N19">
        <v>33635321</v>
      </c>
      <c r="O19" t="s">
        <v>61</v>
      </c>
      <c r="P19" t="s">
        <v>62</v>
      </c>
      <c r="Q19" t="s">
        <v>63</v>
      </c>
      <c r="R19" t="s">
        <v>64</v>
      </c>
    </row>
    <row r="20" spans="1:18" x14ac:dyDescent="0.55000000000000004">
      <c r="A20" t="s">
        <v>2325</v>
      </c>
      <c r="B20" t="s">
        <v>2242</v>
      </c>
      <c r="C20" t="s">
        <v>2308</v>
      </c>
      <c r="D20" t="s">
        <v>2319</v>
      </c>
      <c r="E20" t="s">
        <v>2230</v>
      </c>
      <c r="F20" t="s">
        <v>2310</v>
      </c>
      <c r="G20" t="s">
        <v>2242</v>
      </c>
      <c r="H20" t="s">
        <v>2226</v>
      </c>
      <c r="I20" t="s">
        <v>2221</v>
      </c>
      <c r="J20" t="s">
        <v>2220</v>
      </c>
      <c r="K20" t="s">
        <v>2216</v>
      </c>
      <c r="L20" t="s">
        <v>2216</v>
      </c>
      <c r="M20" s="2" t="s">
        <v>2216</v>
      </c>
      <c r="N20">
        <v>31258985</v>
      </c>
      <c r="O20" t="s">
        <v>1300</v>
      </c>
      <c r="P20" t="s">
        <v>1301</v>
      </c>
      <c r="Q20" t="s">
        <v>1302</v>
      </c>
    </row>
    <row r="21" spans="1:18" x14ac:dyDescent="0.55000000000000004">
      <c r="B21" t="s">
        <v>2242</v>
      </c>
      <c r="C21" t="s">
        <v>2308</v>
      </c>
      <c r="D21" t="s">
        <v>2319</v>
      </c>
      <c r="E21" t="s">
        <v>2230</v>
      </c>
      <c r="F21" t="s">
        <v>2310</v>
      </c>
      <c r="G21" t="s">
        <v>2242</v>
      </c>
      <c r="H21" t="s">
        <v>2226</v>
      </c>
      <c r="I21" t="s">
        <v>2221</v>
      </c>
      <c r="J21" t="s">
        <v>2220</v>
      </c>
      <c r="K21" s="3" t="s">
        <v>2216</v>
      </c>
      <c r="L21" t="s">
        <v>2216</v>
      </c>
      <c r="M21" s="8" t="s">
        <v>2216</v>
      </c>
      <c r="N21">
        <v>33010424</v>
      </c>
      <c r="O21" t="s">
        <v>2396</v>
      </c>
      <c r="P21" t="s">
        <v>2397</v>
      </c>
      <c r="Q21" t="s">
        <v>2398</v>
      </c>
      <c r="R21" t="s">
        <v>2399</v>
      </c>
    </row>
    <row r="22" spans="1:18" x14ac:dyDescent="0.55000000000000004">
      <c r="A22" t="s">
        <v>2331</v>
      </c>
      <c r="B22" t="s">
        <v>2242</v>
      </c>
      <c r="C22" t="s">
        <v>2308</v>
      </c>
      <c r="D22" t="s">
        <v>2319</v>
      </c>
      <c r="E22" t="s">
        <v>2230</v>
      </c>
      <c r="F22" t="s">
        <v>2310</v>
      </c>
      <c r="G22" t="s">
        <v>2242</v>
      </c>
      <c r="H22" t="s">
        <v>2226</v>
      </c>
      <c r="I22" t="s">
        <v>2330</v>
      </c>
      <c r="J22" t="s">
        <v>2220</v>
      </c>
      <c r="K22" s="9" t="s">
        <v>2216</v>
      </c>
      <c r="L22" t="s">
        <v>2216</v>
      </c>
      <c r="M22" s="2" t="s">
        <v>2216</v>
      </c>
      <c r="N22">
        <v>30944012</v>
      </c>
      <c r="O22" t="s">
        <v>1418</v>
      </c>
      <c r="P22" t="s">
        <v>1419</v>
      </c>
      <c r="Q22" t="s">
        <v>1420</v>
      </c>
      <c r="R22" t="s">
        <v>1421</v>
      </c>
    </row>
    <row r="23" spans="1:18" x14ac:dyDescent="0.55000000000000004">
      <c r="A23" t="s">
        <v>2324</v>
      </c>
      <c r="B23" s="9" t="s">
        <v>2237</v>
      </c>
      <c r="C23" t="s">
        <v>2323</v>
      </c>
      <c r="D23" t="s">
        <v>2319</v>
      </c>
      <c r="E23" t="s">
        <v>2230</v>
      </c>
      <c r="F23" t="s">
        <v>2310</v>
      </c>
      <c r="G23" t="s">
        <v>2242</v>
      </c>
      <c r="H23" t="s">
        <v>2226</v>
      </c>
      <c r="I23" t="s">
        <v>2322</v>
      </c>
      <c r="J23" t="s">
        <v>2220</v>
      </c>
      <c r="K23" t="s">
        <v>2216</v>
      </c>
      <c r="L23" t="s">
        <v>2216</v>
      </c>
      <c r="M23" s="2" t="s">
        <v>2216</v>
      </c>
      <c r="N23">
        <v>31270120</v>
      </c>
      <c r="O23" t="s">
        <v>1281</v>
      </c>
      <c r="P23" t="s">
        <v>1282</v>
      </c>
      <c r="Q23" t="s">
        <v>1283</v>
      </c>
      <c r="R23" t="s">
        <v>1284</v>
      </c>
    </row>
    <row r="24" spans="1:18" x14ac:dyDescent="0.55000000000000004">
      <c r="A24" s="9" t="s">
        <v>2454</v>
      </c>
      <c r="B24" t="s">
        <v>2242</v>
      </c>
      <c r="C24" t="s">
        <v>2323</v>
      </c>
      <c r="D24" t="s">
        <v>2319</v>
      </c>
      <c r="E24" t="s">
        <v>2230</v>
      </c>
      <c r="F24" t="s">
        <v>2310</v>
      </c>
      <c r="G24" t="s">
        <v>2242</v>
      </c>
      <c r="H24" t="s">
        <v>2226</v>
      </c>
      <c r="I24" t="s">
        <v>2221</v>
      </c>
      <c r="J24" t="s">
        <v>2220</v>
      </c>
      <c r="K24" t="s">
        <v>2216</v>
      </c>
      <c r="L24" t="s">
        <v>2216</v>
      </c>
      <c r="M24" s="8" t="s">
        <v>2216</v>
      </c>
      <c r="N24">
        <v>33229795</v>
      </c>
      <c r="O24" t="s">
        <v>2384</v>
      </c>
      <c r="P24" t="s">
        <v>2385</v>
      </c>
      <c r="Q24" t="s">
        <v>2386</v>
      </c>
      <c r="R24" t="s">
        <v>2387</v>
      </c>
    </row>
    <row r="25" spans="1:18" x14ac:dyDescent="0.55000000000000004">
      <c r="A25" s="9" t="s">
        <v>2261</v>
      </c>
      <c r="B25" s="9" t="s">
        <v>2242</v>
      </c>
      <c r="C25" t="s">
        <v>2323</v>
      </c>
      <c r="D25" t="s">
        <v>2319</v>
      </c>
      <c r="E25" t="s">
        <v>2230</v>
      </c>
      <c r="F25" t="s">
        <v>2310</v>
      </c>
      <c r="G25" t="s">
        <v>2242</v>
      </c>
      <c r="H25" t="s">
        <v>2226</v>
      </c>
      <c r="I25" t="s">
        <v>2221</v>
      </c>
      <c r="J25" t="s">
        <v>2220</v>
      </c>
      <c r="K25" t="s">
        <v>2216</v>
      </c>
      <c r="L25" t="s">
        <v>2216</v>
      </c>
      <c r="M25" s="2" t="s">
        <v>2216</v>
      </c>
      <c r="N25">
        <v>32729900</v>
      </c>
      <c r="O25" t="s">
        <v>487</v>
      </c>
      <c r="P25" t="s">
        <v>488</v>
      </c>
      <c r="Q25" t="s">
        <v>489</v>
      </c>
      <c r="R25" t="s">
        <v>490</v>
      </c>
    </row>
    <row r="26" spans="1:18" x14ac:dyDescent="0.55000000000000004">
      <c r="A26" t="s">
        <v>2275</v>
      </c>
      <c r="B26" s="9" t="s">
        <v>2242</v>
      </c>
      <c r="C26" t="s">
        <v>2323</v>
      </c>
      <c r="D26" t="s">
        <v>2319</v>
      </c>
      <c r="E26" t="s">
        <v>2230</v>
      </c>
      <c r="F26" t="s">
        <v>2310</v>
      </c>
      <c r="G26" t="s">
        <v>2242</v>
      </c>
      <c r="H26" t="s">
        <v>2226</v>
      </c>
      <c r="I26" t="s">
        <v>2221</v>
      </c>
      <c r="J26" t="s">
        <v>2220</v>
      </c>
      <c r="K26" t="s">
        <v>2216</v>
      </c>
      <c r="L26" t="s">
        <v>2216</v>
      </c>
      <c r="M26" s="2" t="s">
        <v>2216</v>
      </c>
      <c r="N26">
        <v>32368524</v>
      </c>
      <c r="O26" t="s">
        <v>666</v>
      </c>
      <c r="P26" t="s">
        <v>667</v>
      </c>
      <c r="Q26" t="s">
        <v>668</v>
      </c>
      <c r="R26" t="s">
        <v>669</v>
      </c>
    </row>
    <row r="27" spans="1:18" x14ac:dyDescent="0.55000000000000004">
      <c r="A27" t="s">
        <v>2288</v>
      </c>
      <c r="B27" s="9" t="s">
        <v>2242</v>
      </c>
      <c r="C27" t="s">
        <v>2323</v>
      </c>
      <c r="D27" t="s">
        <v>2319</v>
      </c>
      <c r="E27" t="s">
        <v>2230</v>
      </c>
      <c r="F27" t="s">
        <v>2310</v>
      </c>
      <c r="G27" t="s">
        <v>2242</v>
      </c>
      <c r="H27" t="s">
        <v>2226</v>
      </c>
      <c r="I27" t="s">
        <v>2221</v>
      </c>
      <c r="J27" t="s">
        <v>2220</v>
      </c>
      <c r="K27" t="s">
        <v>2216</v>
      </c>
      <c r="L27" t="s">
        <v>2216</v>
      </c>
      <c r="M27" s="2" t="s">
        <v>2216</v>
      </c>
      <c r="N27">
        <v>32063477</v>
      </c>
      <c r="O27" t="s">
        <v>808</v>
      </c>
      <c r="P27" t="s">
        <v>809</v>
      </c>
      <c r="Q27" t="s">
        <v>810</v>
      </c>
      <c r="R27" t="s">
        <v>811</v>
      </c>
    </row>
    <row r="28" spans="1:18" x14ac:dyDescent="0.55000000000000004">
      <c r="A28" t="s">
        <v>2269</v>
      </c>
      <c r="B28" s="9" t="s">
        <v>2242</v>
      </c>
      <c r="C28" t="s">
        <v>2323</v>
      </c>
      <c r="D28" t="s">
        <v>2319</v>
      </c>
      <c r="E28" t="s">
        <v>2230</v>
      </c>
      <c r="F28" t="s">
        <v>2310</v>
      </c>
      <c r="G28" t="s">
        <v>2242</v>
      </c>
      <c r="H28" t="s">
        <v>2226</v>
      </c>
      <c r="I28" t="s">
        <v>2221</v>
      </c>
      <c r="J28" t="s">
        <v>2220</v>
      </c>
      <c r="K28" t="s">
        <v>2216</v>
      </c>
      <c r="L28" t="s">
        <v>2216</v>
      </c>
      <c r="M28" s="2" t="s">
        <v>2216</v>
      </c>
      <c r="N28">
        <v>32543899</v>
      </c>
      <c r="O28" t="s">
        <v>590</v>
      </c>
      <c r="P28" t="s">
        <v>591</v>
      </c>
      <c r="Q28" t="s">
        <v>592</v>
      </c>
      <c r="R28" t="s">
        <v>593</v>
      </c>
    </row>
    <row r="29" spans="1:18" x14ac:dyDescent="0.55000000000000004">
      <c r="B29" s="9" t="s">
        <v>2242</v>
      </c>
      <c r="C29" t="s">
        <v>2323</v>
      </c>
      <c r="D29" t="s">
        <v>2319</v>
      </c>
      <c r="E29" t="s">
        <v>2230</v>
      </c>
      <c r="F29" t="s">
        <v>2310</v>
      </c>
      <c r="G29" t="s">
        <v>2242</v>
      </c>
      <c r="H29" t="s">
        <v>2226</v>
      </c>
      <c r="I29" t="s">
        <v>2367</v>
      </c>
      <c r="J29" t="s">
        <v>2220</v>
      </c>
      <c r="K29" t="s">
        <v>2216</v>
      </c>
      <c r="L29" t="s">
        <v>2216</v>
      </c>
      <c r="M29" s="2" t="s">
        <v>2216</v>
      </c>
      <c r="N29">
        <v>28525558</v>
      </c>
      <c r="O29" t="s">
        <v>2200</v>
      </c>
      <c r="P29" t="s">
        <v>2201</v>
      </c>
      <c r="Q29" t="s">
        <v>2202</v>
      </c>
      <c r="R29" t="s">
        <v>2203</v>
      </c>
    </row>
    <row r="30" spans="1:18" x14ac:dyDescent="0.55000000000000004">
      <c r="A30" t="s">
        <v>2334</v>
      </c>
      <c r="B30" s="9" t="s">
        <v>2242</v>
      </c>
      <c r="C30" t="s">
        <v>2308</v>
      </c>
      <c r="D30" t="s">
        <v>2326</v>
      </c>
      <c r="E30" t="s">
        <v>2230</v>
      </c>
      <c r="F30" t="s">
        <v>2310</v>
      </c>
      <c r="G30" t="s">
        <v>2242</v>
      </c>
      <c r="H30" t="s">
        <v>2226</v>
      </c>
      <c r="I30" t="s">
        <v>2221</v>
      </c>
      <c r="J30" t="s">
        <v>2220</v>
      </c>
      <c r="K30" t="s">
        <v>2216</v>
      </c>
      <c r="L30" t="s">
        <v>2216</v>
      </c>
      <c r="M30" s="2" t="s">
        <v>2216</v>
      </c>
      <c r="N30">
        <v>30809103</v>
      </c>
      <c r="O30" t="s">
        <v>1468</v>
      </c>
      <c r="P30" t="s">
        <v>1469</v>
      </c>
      <c r="Q30" t="s">
        <v>1470</v>
      </c>
      <c r="R30" t="s">
        <v>1471</v>
      </c>
    </row>
    <row r="31" spans="1:18" x14ac:dyDescent="0.55000000000000004">
      <c r="A31" s="9"/>
      <c r="B31" s="9" t="s">
        <v>2242</v>
      </c>
      <c r="C31" t="s">
        <v>2308</v>
      </c>
      <c r="D31" t="s">
        <v>2326</v>
      </c>
      <c r="E31" t="s">
        <v>2230</v>
      </c>
      <c r="F31" t="s">
        <v>2310</v>
      </c>
      <c r="G31" t="s">
        <v>2242</v>
      </c>
      <c r="H31" t="s">
        <v>2226</v>
      </c>
      <c r="I31" t="s">
        <v>2221</v>
      </c>
      <c r="J31" t="s">
        <v>2220</v>
      </c>
      <c r="K31" t="s">
        <v>2216</v>
      </c>
      <c r="L31" t="s">
        <v>2216</v>
      </c>
      <c r="M31" s="2" t="s">
        <v>2216</v>
      </c>
      <c r="N31">
        <v>30616535</v>
      </c>
      <c r="O31" t="s">
        <v>1599</v>
      </c>
      <c r="P31" t="s">
        <v>1600</v>
      </c>
      <c r="Q31" t="s">
        <v>1601</v>
      </c>
      <c r="R31" t="s">
        <v>1602</v>
      </c>
    </row>
    <row r="32" spans="1:18" x14ac:dyDescent="0.55000000000000004">
      <c r="A32" s="9" t="s">
        <v>2252</v>
      </c>
      <c r="B32" s="9" t="s">
        <v>2237</v>
      </c>
      <c r="C32" t="s">
        <v>2323</v>
      </c>
      <c r="D32" t="s">
        <v>2326</v>
      </c>
      <c r="E32" t="s">
        <v>2230</v>
      </c>
      <c r="F32" t="s">
        <v>2310</v>
      </c>
      <c r="G32" t="s">
        <v>2242</v>
      </c>
      <c r="H32" t="s">
        <v>2226</v>
      </c>
      <c r="I32" t="s">
        <v>2253</v>
      </c>
      <c r="J32" t="s">
        <v>2220</v>
      </c>
      <c r="K32" t="s">
        <v>2216</v>
      </c>
      <c r="L32" t="s">
        <v>2216</v>
      </c>
      <c r="M32" s="2" t="s">
        <v>2216</v>
      </c>
      <c r="N32">
        <v>33164061</v>
      </c>
      <c r="O32" t="s">
        <v>268</v>
      </c>
      <c r="P32" t="s">
        <v>269</v>
      </c>
      <c r="Q32" t="s">
        <v>270</v>
      </c>
      <c r="R32" t="s">
        <v>271</v>
      </c>
    </row>
    <row r="33" spans="1:18" x14ac:dyDescent="0.55000000000000004">
      <c r="A33" s="9" t="s">
        <v>2342</v>
      </c>
      <c r="B33" s="9" t="s">
        <v>2237</v>
      </c>
      <c r="C33" t="s">
        <v>2323</v>
      </c>
      <c r="D33" t="s">
        <v>2326</v>
      </c>
      <c r="E33" t="s">
        <v>2230</v>
      </c>
      <c r="F33" t="s">
        <v>2310</v>
      </c>
      <c r="G33" t="s">
        <v>2242</v>
      </c>
      <c r="H33" t="s">
        <v>2226</v>
      </c>
      <c r="I33" t="s">
        <v>2341</v>
      </c>
      <c r="J33" t="s">
        <v>2220</v>
      </c>
      <c r="K33" t="s">
        <v>2216</v>
      </c>
      <c r="L33" t="s">
        <v>2216</v>
      </c>
      <c r="M33" s="2" t="s">
        <v>2216</v>
      </c>
      <c r="N33">
        <v>30741242</v>
      </c>
      <c r="O33" t="s">
        <v>1518</v>
      </c>
      <c r="P33" t="s">
        <v>1519</v>
      </c>
      <c r="Q33" t="s">
        <v>1520</v>
      </c>
    </row>
    <row r="34" spans="1:18" x14ac:dyDescent="0.55000000000000004">
      <c r="A34" t="s">
        <v>2364</v>
      </c>
      <c r="B34" s="9" t="s">
        <v>2237</v>
      </c>
      <c r="C34" t="s">
        <v>2323</v>
      </c>
      <c r="D34" t="s">
        <v>2326</v>
      </c>
      <c r="E34" t="s">
        <v>2230</v>
      </c>
      <c r="F34" t="s">
        <v>2310</v>
      </c>
      <c r="G34" t="s">
        <v>2242</v>
      </c>
      <c r="H34" t="s">
        <v>2226</v>
      </c>
      <c r="I34" t="s">
        <v>2221</v>
      </c>
      <c r="J34" t="s">
        <v>2220</v>
      </c>
      <c r="K34" s="9" t="s">
        <v>2216</v>
      </c>
      <c r="L34" t="s">
        <v>2216</v>
      </c>
      <c r="M34" s="2" t="s">
        <v>2216</v>
      </c>
      <c r="N34">
        <v>29500016</v>
      </c>
      <c r="O34" t="s">
        <v>2022</v>
      </c>
      <c r="P34" t="s">
        <v>2023</v>
      </c>
      <c r="Q34" t="s">
        <v>2024</v>
      </c>
      <c r="R34" t="s">
        <v>2025</v>
      </c>
    </row>
    <row r="35" spans="1:18" x14ac:dyDescent="0.55000000000000004">
      <c r="A35" t="s">
        <v>2251</v>
      </c>
      <c r="B35" s="9" t="s">
        <v>2237</v>
      </c>
      <c r="C35" t="s">
        <v>2323</v>
      </c>
      <c r="D35" t="s">
        <v>2326</v>
      </c>
      <c r="E35" t="s">
        <v>2230</v>
      </c>
      <c r="F35" t="s">
        <v>2310</v>
      </c>
      <c r="G35" t="s">
        <v>2242</v>
      </c>
      <c r="H35" t="s">
        <v>2226</v>
      </c>
      <c r="I35" t="s">
        <v>2221</v>
      </c>
      <c r="J35" t="s">
        <v>2220</v>
      </c>
      <c r="K35" s="9" t="s">
        <v>2216</v>
      </c>
      <c r="L35" t="s">
        <v>2216</v>
      </c>
      <c r="M35" s="2" t="s">
        <v>2216</v>
      </c>
      <c r="N35">
        <v>33166397</v>
      </c>
      <c r="O35" t="s">
        <v>260</v>
      </c>
      <c r="P35" t="s">
        <v>261</v>
      </c>
      <c r="Q35" t="s">
        <v>262</v>
      </c>
      <c r="R35" t="s">
        <v>263</v>
      </c>
    </row>
    <row r="36" spans="1:18" x14ac:dyDescent="0.55000000000000004">
      <c r="A36" s="9" t="s">
        <v>2276</v>
      </c>
      <c r="B36" s="9" t="s">
        <v>2237</v>
      </c>
      <c r="C36" t="s">
        <v>2323</v>
      </c>
      <c r="D36" t="s">
        <v>2326</v>
      </c>
      <c r="E36" t="s">
        <v>2230</v>
      </c>
      <c r="F36" t="s">
        <v>2310</v>
      </c>
      <c r="G36" t="s">
        <v>2242</v>
      </c>
      <c r="H36" t="s">
        <v>2226</v>
      </c>
      <c r="I36" t="s">
        <v>2221</v>
      </c>
      <c r="J36" t="s">
        <v>2220</v>
      </c>
      <c r="K36" s="9" t="s">
        <v>2216</v>
      </c>
      <c r="L36" t="s">
        <v>2216</v>
      </c>
      <c r="M36" s="2" t="s">
        <v>2216</v>
      </c>
      <c r="N36">
        <v>32308887</v>
      </c>
      <c r="O36" t="s">
        <v>686</v>
      </c>
      <c r="P36" t="s">
        <v>687</v>
      </c>
      <c r="Q36" t="s">
        <v>688</v>
      </c>
    </row>
    <row r="37" spans="1:18" x14ac:dyDescent="0.55000000000000004">
      <c r="A37" t="s">
        <v>2366</v>
      </c>
      <c r="B37" s="9" t="s">
        <v>2242</v>
      </c>
      <c r="C37" t="s">
        <v>2323</v>
      </c>
      <c r="D37" t="s">
        <v>2326</v>
      </c>
      <c r="E37" t="s">
        <v>2230</v>
      </c>
      <c r="F37" t="s">
        <v>2310</v>
      </c>
      <c r="G37" t="s">
        <v>2242</v>
      </c>
      <c r="H37" t="s">
        <v>2226</v>
      </c>
      <c r="I37" t="s">
        <v>2236</v>
      </c>
      <c r="J37" t="s">
        <v>2220</v>
      </c>
      <c r="K37" t="s">
        <v>2216</v>
      </c>
      <c r="L37" t="s">
        <v>2216</v>
      </c>
      <c r="M37" s="2" t="s">
        <v>2216</v>
      </c>
      <c r="N37">
        <v>29388495</v>
      </c>
      <c r="O37" t="s">
        <v>2058</v>
      </c>
      <c r="P37" t="s">
        <v>2059</v>
      </c>
      <c r="Q37" t="s">
        <v>2060</v>
      </c>
      <c r="R37" t="s">
        <v>2061</v>
      </c>
    </row>
    <row r="38" spans="1:18" x14ac:dyDescent="0.55000000000000004">
      <c r="A38" s="9"/>
      <c r="B38" s="9" t="s">
        <v>2242</v>
      </c>
      <c r="C38" t="s">
        <v>2323</v>
      </c>
      <c r="D38" t="s">
        <v>2326</v>
      </c>
      <c r="E38" t="s">
        <v>2230</v>
      </c>
      <c r="F38" t="s">
        <v>2310</v>
      </c>
      <c r="G38" t="s">
        <v>2242</v>
      </c>
      <c r="H38" t="s">
        <v>2226</v>
      </c>
      <c r="I38" t="s">
        <v>2236</v>
      </c>
      <c r="J38" t="s">
        <v>2220</v>
      </c>
      <c r="K38" t="s">
        <v>2216</v>
      </c>
      <c r="L38" t="s">
        <v>2216</v>
      </c>
      <c r="M38" s="2" t="s">
        <v>2216</v>
      </c>
      <c r="N38">
        <v>28915223</v>
      </c>
      <c r="O38" t="s">
        <v>2168</v>
      </c>
      <c r="P38" t="s">
        <v>2169</v>
      </c>
      <c r="Q38" t="s">
        <v>2170</v>
      </c>
      <c r="R38" t="s">
        <v>2171</v>
      </c>
    </row>
    <row r="39" spans="1:18" x14ac:dyDescent="0.55000000000000004">
      <c r="B39" s="9" t="s">
        <v>2242</v>
      </c>
      <c r="C39" t="s">
        <v>2323</v>
      </c>
      <c r="D39" t="s">
        <v>2326</v>
      </c>
      <c r="E39" t="s">
        <v>2230</v>
      </c>
      <c r="F39" t="s">
        <v>2310</v>
      </c>
      <c r="G39" t="s">
        <v>2242</v>
      </c>
      <c r="H39" t="s">
        <v>2226</v>
      </c>
      <c r="I39" t="s">
        <v>2236</v>
      </c>
      <c r="J39" t="s">
        <v>2220</v>
      </c>
      <c r="K39" s="9" t="s">
        <v>2216</v>
      </c>
      <c r="L39" t="s">
        <v>2216</v>
      </c>
      <c r="M39" s="2" t="s">
        <v>2216</v>
      </c>
      <c r="N39">
        <v>28322657</v>
      </c>
      <c r="O39" t="s">
        <v>2208</v>
      </c>
      <c r="P39" t="s">
        <v>2209</v>
      </c>
      <c r="Q39" t="s">
        <v>2210</v>
      </c>
      <c r="R39" t="s">
        <v>2211</v>
      </c>
    </row>
    <row r="40" spans="1:18" x14ac:dyDescent="0.55000000000000004">
      <c r="A40" t="s">
        <v>2360</v>
      </c>
      <c r="B40" s="9" t="s">
        <v>2242</v>
      </c>
      <c r="C40" t="s">
        <v>2323</v>
      </c>
      <c r="D40" t="s">
        <v>2326</v>
      </c>
      <c r="E40" t="s">
        <v>2230</v>
      </c>
      <c r="F40" t="s">
        <v>2310</v>
      </c>
      <c r="G40" t="s">
        <v>2242</v>
      </c>
      <c r="H40" t="s">
        <v>2226</v>
      </c>
      <c r="I40" t="s">
        <v>2361</v>
      </c>
      <c r="J40" t="s">
        <v>2220</v>
      </c>
      <c r="K40" t="s">
        <v>2216</v>
      </c>
      <c r="L40" t="s">
        <v>2216</v>
      </c>
      <c r="M40" s="2" t="s">
        <v>2216</v>
      </c>
      <c r="N40">
        <v>29844010</v>
      </c>
      <c r="O40" t="s">
        <v>1915</v>
      </c>
      <c r="P40" t="s">
        <v>1916</v>
      </c>
      <c r="Q40" t="s">
        <v>1917</v>
      </c>
      <c r="R40" t="s">
        <v>1918</v>
      </c>
    </row>
    <row r="41" spans="1:18" x14ac:dyDescent="0.55000000000000004">
      <c r="A41" s="9"/>
      <c r="B41" s="9" t="s">
        <v>2242</v>
      </c>
      <c r="C41" t="s">
        <v>2323</v>
      </c>
      <c r="D41" t="s">
        <v>2326</v>
      </c>
      <c r="E41" t="s">
        <v>2230</v>
      </c>
      <c r="F41" t="s">
        <v>2310</v>
      </c>
      <c r="G41" t="s">
        <v>2242</v>
      </c>
      <c r="H41" t="s">
        <v>2226</v>
      </c>
      <c r="I41" t="s">
        <v>2221</v>
      </c>
      <c r="J41" t="s">
        <v>2220</v>
      </c>
      <c r="K41" t="s">
        <v>2216</v>
      </c>
      <c r="L41" t="s">
        <v>2216</v>
      </c>
      <c r="M41" s="2" t="s">
        <v>2216</v>
      </c>
      <c r="N41">
        <v>30774449</v>
      </c>
      <c r="O41" t="s">
        <v>1492</v>
      </c>
      <c r="P41" t="s">
        <v>1493</v>
      </c>
      <c r="Q41" t="s">
        <v>1494</v>
      </c>
      <c r="R41" t="s">
        <v>1495</v>
      </c>
    </row>
    <row r="42" spans="1:18" x14ac:dyDescent="0.55000000000000004">
      <c r="A42" t="s">
        <v>2240</v>
      </c>
      <c r="B42" s="9" t="s">
        <v>2242</v>
      </c>
      <c r="C42" t="s">
        <v>2323</v>
      </c>
      <c r="D42" t="s">
        <v>2326</v>
      </c>
      <c r="E42" t="s">
        <v>2230</v>
      </c>
      <c r="F42" t="s">
        <v>2310</v>
      </c>
      <c r="G42" t="s">
        <v>2242</v>
      </c>
      <c r="H42" t="s">
        <v>2226</v>
      </c>
      <c r="I42" t="s">
        <v>2221</v>
      </c>
      <c r="J42" t="s">
        <v>2220</v>
      </c>
      <c r="K42" s="9" t="s">
        <v>2216</v>
      </c>
      <c r="L42" t="s">
        <v>2216</v>
      </c>
      <c r="M42" s="2" t="s">
        <v>2216</v>
      </c>
      <c r="N42">
        <v>33530975</v>
      </c>
      <c r="O42" t="s">
        <v>113</v>
      </c>
      <c r="P42" t="s">
        <v>114</v>
      </c>
      <c r="Q42" t="s">
        <v>115</v>
      </c>
      <c r="R42" t="s">
        <v>116</v>
      </c>
    </row>
    <row r="43" spans="1:18" x14ac:dyDescent="0.55000000000000004">
      <c r="B43" s="9" t="s">
        <v>2242</v>
      </c>
      <c r="C43" t="s">
        <v>2323</v>
      </c>
      <c r="D43" t="s">
        <v>2326</v>
      </c>
      <c r="E43" t="s">
        <v>2230</v>
      </c>
      <c r="F43" t="s">
        <v>2310</v>
      </c>
      <c r="G43" t="s">
        <v>2242</v>
      </c>
      <c r="H43" t="s">
        <v>2226</v>
      </c>
      <c r="I43" t="s">
        <v>2367</v>
      </c>
      <c r="J43" t="s">
        <v>2220</v>
      </c>
      <c r="K43" t="s">
        <v>2216</v>
      </c>
      <c r="L43" t="s">
        <v>2216</v>
      </c>
      <c r="M43" s="2" t="s">
        <v>2216</v>
      </c>
      <c r="N43">
        <v>29182487</v>
      </c>
      <c r="O43" t="s">
        <v>2144</v>
      </c>
      <c r="P43" t="s">
        <v>2145</v>
      </c>
      <c r="Q43" t="s">
        <v>2146</v>
      </c>
      <c r="R43" t="s">
        <v>2147</v>
      </c>
    </row>
    <row r="44" spans="1:18" x14ac:dyDescent="0.55000000000000004">
      <c r="A44" t="s">
        <v>2337</v>
      </c>
      <c r="B44" s="9" t="s">
        <v>2237</v>
      </c>
      <c r="C44" t="s">
        <v>2308</v>
      </c>
      <c r="D44" t="s">
        <v>2319</v>
      </c>
      <c r="E44" t="s">
        <v>2230</v>
      </c>
      <c r="F44" t="s">
        <v>2310</v>
      </c>
      <c r="G44" t="s">
        <v>2223</v>
      </c>
      <c r="H44" t="s">
        <v>2335</v>
      </c>
      <c r="I44" t="s">
        <v>2336</v>
      </c>
      <c r="J44" t="s">
        <v>2220</v>
      </c>
      <c r="K44" t="s">
        <v>2216</v>
      </c>
      <c r="L44" t="s">
        <v>2216</v>
      </c>
      <c r="M44" s="2" t="s">
        <v>2216</v>
      </c>
      <c r="N44">
        <v>30777618</v>
      </c>
      <c r="O44" t="s">
        <v>1488</v>
      </c>
      <c r="P44" t="s">
        <v>1489</v>
      </c>
      <c r="Q44" t="s">
        <v>1490</v>
      </c>
      <c r="R44" t="s">
        <v>1491</v>
      </c>
    </row>
    <row r="45" spans="1:18" x14ac:dyDescent="0.55000000000000004">
      <c r="A45" t="s">
        <v>2224</v>
      </c>
      <c r="B45" s="9" t="s">
        <v>2237</v>
      </c>
      <c r="C45" t="s">
        <v>2323</v>
      </c>
      <c r="D45" t="s">
        <v>2319</v>
      </c>
      <c r="E45" t="s">
        <v>2230</v>
      </c>
      <c r="F45" t="s">
        <v>2310</v>
      </c>
      <c r="G45" t="s">
        <v>2223</v>
      </c>
      <c r="H45" t="s">
        <v>2335</v>
      </c>
      <c r="I45" t="s">
        <v>2221</v>
      </c>
      <c r="J45" t="s">
        <v>2220</v>
      </c>
      <c r="K45" t="s">
        <v>2216</v>
      </c>
      <c r="L45" t="s">
        <v>2216</v>
      </c>
      <c r="M45" s="2" t="s">
        <v>2216</v>
      </c>
      <c r="N45">
        <v>33712850</v>
      </c>
      <c r="O45" t="s">
        <v>25</v>
      </c>
      <c r="P45" t="s">
        <v>26</v>
      </c>
      <c r="Q45" t="s">
        <v>27</v>
      </c>
      <c r="R45" t="s">
        <v>28</v>
      </c>
    </row>
    <row r="46" spans="1:18" x14ac:dyDescent="0.55000000000000004">
      <c r="A46" s="9" t="s">
        <v>2328</v>
      </c>
      <c r="B46" s="9" t="s">
        <v>2237</v>
      </c>
      <c r="C46" t="s">
        <v>2308</v>
      </c>
      <c r="D46" t="s">
        <v>2326</v>
      </c>
      <c r="E46" t="s">
        <v>2230</v>
      </c>
      <c r="F46" t="s">
        <v>2316</v>
      </c>
      <c r="G46" t="s">
        <v>2223</v>
      </c>
      <c r="H46" t="s">
        <v>2335</v>
      </c>
      <c r="I46" t="s">
        <v>2221</v>
      </c>
      <c r="J46" t="s">
        <v>2220</v>
      </c>
      <c r="K46" t="s">
        <v>2216</v>
      </c>
      <c r="L46" t="s">
        <v>2216</v>
      </c>
      <c r="M46" s="2" t="s">
        <v>2216</v>
      </c>
      <c r="N46">
        <v>30972357</v>
      </c>
      <c r="O46" t="s">
        <v>1402</v>
      </c>
      <c r="P46" t="s">
        <v>1403</v>
      </c>
      <c r="Q46" t="s">
        <v>1404</v>
      </c>
      <c r="R46" t="s">
        <v>1405</v>
      </c>
    </row>
    <row r="47" spans="1:18" x14ac:dyDescent="0.55000000000000004">
      <c r="A47" t="s">
        <v>2302</v>
      </c>
      <c r="B47" s="9" t="s">
        <v>2237</v>
      </c>
      <c r="C47" t="s">
        <v>2323</v>
      </c>
      <c r="D47" t="s">
        <v>2326</v>
      </c>
      <c r="E47" t="s">
        <v>2230</v>
      </c>
      <c r="F47" t="s">
        <v>2310</v>
      </c>
      <c r="G47" s="9" t="s">
        <v>2242</v>
      </c>
      <c r="H47" t="s">
        <v>2335</v>
      </c>
      <c r="I47" t="s">
        <v>2221</v>
      </c>
      <c r="J47" t="s">
        <v>2220</v>
      </c>
      <c r="K47" t="s">
        <v>2216</v>
      </c>
      <c r="L47" t="s">
        <v>2216</v>
      </c>
      <c r="M47" s="2" t="s">
        <v>2216</v>
      </c>
      <c r="N47">
        <v>31599645</v>
      </c>
      <c r="O47" t="s">
        <v>1052</v>
      </c>
      <c r="P47" t="s">
        <v>1053</v>
      </c>
      <c r="Q47" t="s">
        <v>1054</v>
      </c>
      <c r="R47" t="s">
        <v>1055</v>
      </c>
    </row>
    <row r="48" spans="1:18" x14ac:dyDescent="0.55000000000000004">
      <c r="A48" s="9" t="s">
        <v>2307</v>
      </c>
      <c r="B48" s="9" t="s">
        <v>2242</v>
      </c>
      <c r="C48" t="s">
        <v>2323</v>
      </c>
      <c r="D48" t="s">
        <v>2326</v>
      </c>
      <c r="E48" t="s">
        <v>2230</v>
      </c>
      <c r="F48" t="s">
        <v>2310</v>
      </c>
      <c r="G48" s="9" t="s">
        <v>2242</v>
      </c>
      <c r="H48" t="s">
        <v>2335</v>
      </c>
      <c r="I48" t="s">
        <v>2221</v>
      </c>
      <c r="J48" t="s">
        <v>2220</v>
      </c>
      <c r="K48" t="s">
        <v>2216</v>
      </c>
      <c r="L48" t="s">
        <v>2216</v>
      </c>
      <c r="M48" s="2" t="s">
        <v>2216</v>
      </c>
      <c r="N48">
        <v>33567463</v>
      </c>
      <c r="O48" t="s">
        <v>109</v>
      </c>
      <c r="P48" t="s">
        <v>110</v>
      </c>
      <c r="Q48" t="s">
        <v>111</v>
      </c>
      <c r="R48" t="s">
        <v>112</v>
      </c>
    </row>
    <row r="49" spans="1:18" x14ac:dyDescent="0.55000000000000004">
      <c r="B49" t="s">
        <v>2242</v>
      </c>
      <c r="C49" t="s">
        <v>2323</v>
      </c>
      <c r="D49" t="s">
        <v>2319</v>
      </c>
      <c r="E49" t="s">
        <v>2230</v>
      </c>
      <c r="F49" t="s">
        <v>2310</v>
      </c>
      <c r="G49" s="9" t="s">
        <v>2242</v>
      </c>
      <c r="H49" t="s">
        <v>2242</v>
      </c>
      <c r="I49" t="s">
        <v>2236</v>
      </c>
      <c r="J49" t="s">
        <v>2220</v>
      </c>
      <c r="K49" t="s">
        <v>2216</v>
      </c>
      <c r="L49" t="s">
        <v>2216</v>
      </c>
      <c r="M49" s="2" t="s">
        <v>2216</v>
      </c>
      <c r="N49">
        <v>32298917</v>
      </c>
      <c r="O49" t="s">
        <v>700</v>
      </c>
      <c r="P49" t="s">
        <v>701</v>
      </c>
      <c r="Q49" t="s">
        <v>702</v>
      </c>
      <c r="R49" t="s">
        <v>703</v>
      </c>
    </row>
    <row r="50" spans="1:18" x14ac:dyDescent="0.55000000000000004">
      <c r="A50" s="9"/>
      <c r="B50" s="9" t="s">
        <v>2242</v>
      </c>
      <c r="C50" t="s">
        <v>2323</v>
      </c>
      <c r="D50" t="s">
        <v>2319</v>
      </c>
      <c r="E50" t="s">
        <v>2230</v>
      </c>
      <c r="F50" t="s">
        <v>2310</v>
      </c>
      <c r="G50" t="s">
        <v>2242</v>
      </c>
      <c r="H50" t="s">
        <v>2242</v>
      </c>
      <c r="I50" t="s">
        <v>2322</v>
      </c>
      <c r="J50" t="s">
        <v>2220</v>
      </c>
      <c r="K50" t="s">
        <v>2216</v>
      </c>
      <c r="L50" t="s">
        <v>2216</v>
      </c>
      <c r="M50" s="2" t="s">
        <v>2216</v>
      </c>
      <c r="N50">
        <v>32025644</v>
      </c>
      <c r="O50" t="s">
        <v>836</v>
      </c>
      <c r="P50" t="s">
        <v>837</v>
      </c>
      <c r="Q50" t="s">
        <v>838</v>
      </c>
      <c r="R50" t="s">
        <v>839</v>
      </c>
    </row>
    <row r="51" spans="1:18" x14ac:dyDescent="0.55000000000000004">
      <c r="A51" s="9" t="s">
        <v>2274</v>
      </c>
      <c r="B51" t="s">
        <v>2242</v>
      </c>
      <c r="C51" t="s">
        <v>2323</v>
      </c>
      <c r="D51" t="s">
        <v>2319</v>
      </c>
      <c r="E51" t="s">
        <v>2230</v>
      </c>
      <c r="F51" t="s">
        <v>2310</v>
      </c>
      <c r="G51" t="s">
        <v>2242</v>
      </c>
      <c r="H51" t="s">
        <v>2242</v>
      </c>
      <c r="I51" t="s">
        <v>2221</v>
      </c>
      <c r="J51" t="s">
        <v>2220</v>
      </c>
      <c r="K51" t="s">
        <v>2216</v>
      </c>
      <c r="L51" t="s">
        <v>2216</v>
      </c>
      <c r="M51" s="2" t="s">
        <v>2216</v>
      </c>
      <c r="N51">
        <v>32372537</v>
      </c>
      <c r="O51" t="s">
        <v>662</v>
      </c>
      <c r="P51" t="s">
        <v>663</v>
      </c>
      <c r="Q51" t="s">
        <v>664</v>
      </c>
      <c r="R51" t="s">
        <v>665</v>
      </c>
    </row>
    <row r="52" spans="1:18" x14ac:dyDescent="0.55000000000000004">
      <c r="A52" t="s">
        <v>2283</v>
      </c>
      <c r="B52" s="9" t="s">
        <v>2237</v>
      </c>
      <c r="C52" t="s">
        <v>2323</v>
      </c>
      <c r="D52" t="s">
        <v>2326</v>
      </c>
      <c r="E52" t="s">
        <v>2230</v>
      </c>
      <c r="F52" t="s">
        <v>2310</v>
      </c>
      <c r="G52" t="s">
        <v>2242</v>
      </c>
      <c r="H52" t="s">
        <v>2242</v>
      </c>
      <c r="I52" s="9" t="s">
        <v>2221</v>
      </c>
      <c r="J52" s="9" t="s">
        <v>2220</v>
      </c>
      <c r="K52" s="9" t="s">
        <v>2216</v>
      </c>
      <c r="L52" t="s">
        <v>2216</v>
      </c>
      <c r="M52" s="2" t="s">
        <v>2216</v>
      </c>
      <c r="N52">
        <v>32209595</v>
      </c>
      <c r="O52" t="s">
        <v>760</v>
      </c>
      <c r="P52" t="s">
        <v>761</v>
      </c>
      <c r="Q52" t="s">
        <v>762</v>
      </c>
      <c r="R52" t="s">
        <v>763</v>
      </c>
    </row>
    <row r="53" spans="1:18" x14ac:dyDescent="0.55000000000000004">
      <c r="A53" t="s">
        <v>2301</v>
      </c>
      <c r="B53" s="9" t="s">
        <v>2237</v>
      </c>
      <c r="C53" t="s">
        <v>2323</v>
      </c>
      <c r="D53" t="s">
        <v>2326</v>
      </c>
      <c r="E53" t="s">
        <v>2346</v>
      </c>
      <c r="F53" t="s">
        <v>2310</v>
      </c>
      <c r="G53" t="s">
        <v>2242</v>
      </c>
      <c r="H53" t="s">
        <v>2226</v>
      </c>
      <c r="I53" t="s">
        <v>2300</v>
      </c>
      <c r="J53" t="s">
        <v>2220</v>
      </c>
      <c r="K53" t="s">
        <v>2216</v>
      </c>
      <c r="L53" t="s">
        <v>2216</v>
      </c>
      <c r="M53" s="2" t="s">
        <v>2216</v>
      </c>
      <c r="N53">
        <v>31660955</v>
      </c>
      <c r="O53" t="s">
        <v>1020</v>
      </c>
      <c r="P53" t="s">
        <v>1021</v>
      </c>
      <c r="Q53" t="s">
        <v>1022</v>
      </c>
      <c r="R53" t="s">
        <v>1023</v>
      </c>
    </row>
    <row r="54" spans="1:18" x14ac:dyDescent="0.55000000000000004">
      <c r="A54" t="s">
        <v>2471</v>
      </c>
      <c r="B54" s="9" t="s">
        <v>2237</v>
      </c>
      <c r="C54" t="s">
        <v>2323</v>
      </c>
      <c r="D54" t="s">
        <v>2326</v>
      </c>
      <c r="E54" t="s">
        <v>2230</v>
      </c>
      <c r="F54" t="s">
        <v>2316</v>
      </c>
      <c r="G54" t="s">
        <v>2223</v>
      </c>
      <c r="H54" t="s">
        <v>2226</v>
      </c>
      <c r="I54" t="s">
        <v>2464</v>
      </c>
      <c r="J54" t="s">
        <v>2295</v>
      </c>
      <c r="K54" t="s">
        <v>2216</v>
      </c>
      <c r="L54" t="s">
        <v>2216</v>
      </c>
      <c r="M54" s="2" t="s">
        <v>2216</v>
      </c>
      <c r="N54">
        <v>31945461</v>
      </c>
      <c r="O54" t="s">
        <v>880</v>
      </c>
      <c r="P54" t="s">
        <v>881</v>
      </c>
      <c r="Q54" t="s">
        <v>882</v>
      </c>
      <c r="R54" t="s">
        <v>883</v>
      </c>
    </row>
    <row r="55" spans="1:18" x14ac:dyDescent="0.55000000000000004">
      <c r="A55" t="s">
        <v>2257</v>
      </c>
      <c r="B55" s="9" t="s">
        <v>2242</v>
      </c>
      <c r="C55" t="s">
        <v>2323</v>
      </c>
      <c r="D55" t="s">
        <v>2319</v>
      </c>
      <c r="E55" t="s">
        <v>2230</v>
      </c>
      <c r="F55" t="s">
        <v>2310</v>
      </c>
      <c r="G55" t="s">
        <v>2242</v>
      </c>
      <c r="H55" t="s">
        <v>2242</v>
      </c>
      <c r="I55" t="s">
        <v>2221</v>
      </c>
      <c r="J55" t="s">
        <v>2295</v>
      </c>
      <c r="K55" t="s">
        <v>2216</v>
      </c>
      <c r="L55" t="s">
        <v>2216</v>
      </c>
      <c r="M55" s="2" t="s">
        <v>2216</v>
      </c>
      <c r="N55">
        <v>32968823</v>
      </c>
      <c r="O55" t="s">
        <v>360</v>
      </c>
      <c r="P55" t="s">
        <v>361</v>
      </c>
      <c r="Q55" t="s">
        <v>362</v>
      </c>
      <c r="R55" t="s">
        <v>363</v>
      </c>
    </row>
    <row r="56" spans="1:18" x14ac:dyDescent="0.55000000000000004">
      <c r="A56" t="s">
        <v>2247</v>
      </c>
      <c r="B56" s="9" t="s">
        <v>2242</v>
      </c>
      <c r="C56" t="s">
        <v>2323</v>
      </c>
      <c r="D56" t="s">
        <v>2319</v>
      </c>
      <c r="E56" t="s">
        <v>2230</v>
      </c>
      <c r="F56" t="s">
        <v>2310</v>
      </c>
      <c r="G56" t="s">
        <v>2242</v>
      </c>
      <c r="H56" t="s">
        <v>2226</v>
      </c>
      <c r="I56" t="s">
        <v>2221</v>
      </c>
      <c r="J56" t="s">
        <v>2474</v>
      </c>
      <c r="K56" t="s">
        <v>2216</v>
      </c>
      <c r="L56" t="s">
        <v>2216</v>
      </c>
      <c r="M56" s="2" t="s">
        <v>2216</v>
      </c>
      <c r="N56">
        <v>33411621</v>
      </c>
      <c r="O56" t="s">
        <v>165</v>
      </c>
      <c r="P56" t="s">
        <v>166</v>
      </c>
      <c r="Q56" t="s">
        <v>167</v>
      </c>
      <c r="R56" t="s">
        <v>168</v>
      </c>
    </row>
    <row r="57" spans="1:18" x14ac:dyDescent="0.55000000000000004">
      <c r="A57" s="9"/>
      <c r="B57" t="s">
        <v>2237</v>
      </c>
      <c r="C57" t="s">
        <v>2323</v>
      </c>
      <c r="D57" t="s">
        <v>2326</v>
      </c>
      <c r="E57" t="s">
        <v>2314</v>
      </c>
      <c r="F57" t="s">
        <v>2310</v>
      </c>
      <c r="G57" t="s">
        <v>2244</v>
      </c>
      <c r="H57" t="s">
        <v>2226</v>
      </c>
      <c r="I57" t="s">
        <v>2244</v>
      </c>
      <c r="J57" t="s">
        <v>2474</v>
      </c>
      <c r="K57" t="s">
        <v>2216</v>
      </c>
      <c r="L57" t="s">
        <v>2216</v>
      </c>
      <c r="M57" s="2" t="s">
        <v>2216</v>
      </c>
      <c r="N57">
        <v>32769946</v>
      </c>
      <c r="O57" t="s">
        <v>471</v>
      </c>
      <c r="P57" t="s">
        <v>472</v>
      </c>
      <c r="Q57" t="s">
        <v>473</v>
      </c>
      <c r="R57" t="s">
        <v>474</v>
      </c>
    </row>
    <row r="58" spans="1:18" x14ac:dyDescent="0.55000000000000004">
      <c r="A58" s="9" t="s">
        <v>2293</v>
      </c>
      <c r="B58" t="s">
        <v>2237</v>
      </c>
      <c r="C58" t="s">
        <v>2323</v>
      </c>
      <c r="D58" t="s">
        <v>2326</v>
      </c>
      <c r="E58" t="s">
        <v>2314</v>
      </c>
      <c r="F58" t="s">
        <v>2310</v>
      </c>
      <c r="G58" t="s">
        <v>2244</v>
      </c>
      <c r="H58" t="s">
        <v>2226</v>
      </c>
      <c r="I58" s="9" t="s">
        <v>2294</v>
      </c>
      <c r="J58" s="9" t="s">
        <v>2474</v>
      </c>
      <c r="K58" t="s">
        <v>2216</v>
      </c>
      <c r="L58" t="s">
        <v>2216</v>
      </c>
      <c r="M58" s="2" t="s">
        <v>2216</v>
      </c>
      <c r="N58">
        <v>31805788</v>
      </c>
      <c r="O58" t="s">
        <v>954</v>
      </c>
      <c r="P58" t="s">
        <v>955</v>
      </c>
      <c r="Q58" t="s">
        <v>956</v>
      </c>
      <c r="R58" t="s">
        <v>957</v>
      </c>
    </row>
    <row r="59" spans="1:18" x14ac:dyDescent="0.55000000000000004">
      <c r="A59" t="s">
        <v>2321</v>
      </c>
      <c r="B59" t="s">
        <v>2242</v>
      </c>
      <c r="C59" t="s">
        <v>2308</v>
      </c>
      <c r="D59" t="s">
        <v>2319</v>
      </c>
      <c r="E59" t="s">
        <v>2314</v>
      </c>
      <c r="F59" t="s">
        <v>2310</v>
      </c>
      <c r="G59" t="s">
        <v>2223</v>
      </c>
      <c r="H59" t="s">
        <v>2226</v>
      </c>
      <c r="I59" s="9" t="s">
        <v>2318</v>
      </c>
      <c r="J59" s="9" t="s">
        <v>2474</v>
      </c>
      <c r="K59" t="s">
        <v>2216</v>
      </c>
      <c r="L59" t="s">
        <v>2216</v>
      </c>
      <c r="M59" s="2" t="s">
        <v>2216</v>
      </c>
      <c r="N59">
        <v>31329882</v>
      </c>
      <c r="O59" t="s">
        <v>1249</v>
      </c>
      <c r="P59" t="s">
        <v>1250</v>
      </c>
      <c r="Q59" t="s">
        <v>1251</v>
      </c>
      <c r="R59" t="s">
        <v>1252</v>
      </c>
    </row>
    <row r="60" spans="1:18" x14ac:dyDescent="0.55000000000000004">
      <c r="A60" t="s">
        <v>2329</v>
      </c>
      <c r="B60" t="s">
        <v>2237</v>
      </c>
      <c r="C60" t="s">
        <v>2308</v>
      </c>
      <c r="D60" t="s">
        <v>2326</v>
      </c>
      <c r="E60" t="s">
        <v>2314</v>
      </c>
      <c r="F60" t="s">
        <v>2310</v>
      </c>
      <c r="G60" t="s">
        <v>2223</v>
      </c>
      <c r="H60" t="s">
        <v>2226</v>
      </c>
      <c r="I60" t="s">
        <v>2221</v>
      </c>
      <c r="J60" t="s">
        <v>2474</v>
      </c>
      <c r="K60" s="9" t="s">
        <v>2216</v>
      </c>
      <c r="L60" t="s">
        <v>2216</v>
      </c>
      <c r="M60" s="2" t="s">
        <v>2216</v>
      </c>
      <c r="N60">
        <v>30952797</v>
      </c>
      <c r="O60" t="s">
        <v>1414</v>
      </c>
      <c r="P60" t="s">
        <v>1415</v>
      </c>
      <c r="Q60" t="s">
        <v>1416</v>
      </c>
      <c r="R60" t="s">
        <v>1417</v>
      </c>
    </row>
    <row r="61" spans="1:18" x14ac:dyDescent="0.55000000000000004">
      <c r="A61" t="s">
        <v>2327</v>
      </c>
      <c r="B61" t="s">
        <v>2237</v>
      </c>
      <c r="C61" t="s">
        <v>2308</v>
      </c>
      <c r="D61" t="s">
        <v>2326</v>
      </c>
      <c r="E61" t="s">
        <v>2314</v>
      </c>
      <c r="F61" t="s">
        <v>2310</v>
      </c>
      <c r="G61" t="s">
        <v>2223</v>
      </c>
      <c r="H61" t="s">
        <v>2226</v>
      </c>
      <c r="I61" t="s">
        <v>2294</v>
      </c>
      <c r="J61" t="s">
        <v>2474</v>
      </c>
      <c r="K61" t="s">
        <v>2216</v>
      </c>
      <c r="L61" t="s">
        <v>2216</v>
      </c>
      <c r="M61" s="2" t="s">
        <v>2216</v>
      </c>
      <c r="N61">
        <v>31128836</v>
      </c>
      <c r="O61" t="s">
        <v>1351</v>
      </c>
      <c r="P61" t="s">
        <v>1352</v>
      </c>
      <c r="Q61" t="s">
        <v>1353</v>
      </c>
      <c r="R61" t="s">
        <v>1354</v>
      </c>
    </row>
    <row r="62" spans="1:18" x14ac:dyDescent="0.55000000000000004">
      <c r="A62" t="s">
        <v>2354</v>
      </c>
      <c r="B62" t="s">
        <v>2237</v>
      </c>
      <c r="C62" t="s">
        <v>2323</v>
      </c>
      <c r="D62" t="s">
        <v>2319</v>
      </c>
      <c r="E62" t="s">
        <v>2314</v>
      </c>
      <c r="F62" t="s">
        <v>2310</v>
      </c>
      <c r="G62" t="s">
        <v>2223</v>
      </c>
      <c r="H62" t="s">
        <v>2335</v>
      </c>
      <c r="I62" t="s">
        <v>2353</v>
      </c>
      <c r="J62" t="s">
        <v>2474</v>
      </c>
      <c r="K62" t="s">
        <v>2216</v>
      </c>
      <c r="L62" t="s">
        <v>2216</v>
      </c>
      <c r="M62" s="2" t="s">
        <v>2216</v>
      </c>
      <c r="N62">
        <v>29898468</v>
      </c>
      <c r="O62" t="s">
        <v>1866</v>
      </c>
      <c r="P62" t="s">
        <v>1867</v>
      </c>
      <c r="Q62" t="s">
        <v>1868</v>
      </c>
      <c r="R62" t="s">
        <v>1869</v>
      </c>
    </row>
    <row r="63" spans="1:18" x14ac:dyDescent="0.55000000000000004">
      <c r="A63" t="s">
        <v>2265</v>
      </c>
      <c r="B63" t="s">
        <v>2237</v>
      </c>
      <c r="C63" t="s">
        <v>2323</v>
      </c>
      <c r="D63" t="s">
        <v>2326</v>
      </c>
      <c r="E63" t="s">
        <v>2314</v>
      </c>
      <c r="F63" t="s">
        <v>2310</v>
      </c>
      <c r="G63" t="s">
        <v>2242</v>
      </c>
      <c r="H63" t="s">
        <v>2242</v>
      </c>
      <c r="I63" t="s">
        <v>2266</v>
      </c>
      <c r="J63" t="s">
        <v>2474</v>
      </c>
      <c r="K63" t="s">
        <v>2216</v>
      </c>
      <c r="L63" t="s">
        <v>2216</v>
      </c>
      <c r="M63" s="2" t="s">
        <v>2216</v>
      </c>
      <c r="N63">
        <v>32591468</v>
      </c>
      <c r="O63" t="s">
        <v>550</v>
      </c>
      <c r="P63" t="s">
        <v>551</v>
      </c>
      <c r="Q63" t="s">
        <v>552</v>
      </c>
      <c r="R63" t="s">
        <v>553</v>
      </c>
    </row>
    <row r="64" spans="1:18" x14ac:dyDescent="0.55000000000000004">
      <c r="A64" t="s">
        <v>2287</v>
      </c>
      <c r="B64" s="9" t="s">
        <v>2237</v>
      </c>
      <c r="C64" t="s">
        <v>2323</v>
      </c>
      <c r="D64" t="s">
        <v>2326</v>
      </c>
      <c r="E64" t="s">
        <v>2339</v>
      </c>
      <c r="F64" t="s">
        <v>2310</v>
      </c>
      <c r="G64" t="s">
        <v>2223</v>
      </c>
      <c r="H64" t="s">
        <v>2226</v>
      </c>
      <c r="I64" t="s">
        <v>2244</v>
      </c>
      <c r="J64" t="s">
        <v>2474</v>
      </c>
      <c r="K64" t="s">
        <v>2216</v>
      </c>
      <c r="L64" t="s">
        <v>2216</v>
      </c>
      <c r="M64" s="2" t="s">
        <v>2216</v>
      </c>
      <c r="N64">
        <v>32072577</v>
      </c>
      <c r="O64" t="s">
        <v>804</v>
      </c>
      <c r="P64" t="s">
        <v>805</v>
      </c>
      <c r="Q64" t="s">
        <v>806</v>
      </c>
      <c r="R64" t="s">
        <v>807</v>
      </c>
    </row>
    <row r="65" spans="1:18" x14ac:dyDescent="0.55000000000000004">
      <c r="A65" s="9" t="s">
        <v>2356</v>
      </c>
      <c r="B65" t="s">
        <v>2237</v>
      </c>
      <c r="C65" t="s">
        <v>2323</v>
      </c>
      <c r="D65" t="s">
        <v>2319</v>
      </c>
      <c r="E65" t="s">
        <v>2346</v>
      </c>
      <c r="F65" t="s">
        <v>2310</v>
      </c>
      <c r="G65" t="s">
        <v>2223</v>
      </c>
      <c r="H65" t="s">
        <v>2226</v>
      </c>
      <c r="I65" t="s">
        <v>2355</v>
      </c>
      <c r="J65" t="s">
        <v>2474</v>
      </c>
      <c r="K65" t="s">
        <v>2216</v>
      </c>
      <c r="L65" t="s">
        <v>2216</v>
      </c>
      <c r="M65" s="2" t="s">
        <v>2216</v>
      </c>
      <c r="N65">
        <v>29881762</v>
      </c>
      <c r="O65" t="s">
        <v>1878</v>
      </c>
      <c r="P65" t="s">
        <v>1879</v>
      </c>
      <c r="Q65" t="s">
        <v>1880</v>
      </c>
      <c r="R65" t="s">
        <v>1881</v>
      </c>
    </row>
    <row r="66" spans="1:18" x14ac:dyDescent="0.55000000000000004">
      <c r="A66" t="s">
        <v>2317</v>
      </c>
      <c r="B66" t="s">
        <v>2459</v>
      </c>
      <c r="C66" t="s">
        <v>2306</v>
      </c>
      <c r="D66" t="s">
        <v>2311</v>
      </c>
      <c r="E66" t="s">
        <v>2312</v>
      </c>
      <c r="F66" t="s">
        <v>2309</v>
      </c>
      <c r="G66" t="s">
        <v>2222</v>
      </c>
      <c r="H66" t="s">
        <v>2320</v>
      </c>
      <c r="I66" t="s">
        <v>2219</v>
      </c>
      <c r="J66" t="s">
        <v>2475</v>
      </c>
      <c r="K66" t="s">
        <v>2234</v>
      </c>
      <c r="L66" t="s">
        <v>2217</v>
      </c>
      <c r="M66" s="9" t="s">
        <v>2218</v>
      </c>
      <c r="N66" t="s">
        <v>0</v>
      </c>
      <c r="O66" t="s">
        <v>1</v>
      </c>
      <c r="P66" t="s">
        <v>2</v>
      </c>
      <c r="Q66" t="s">
        <v>3</v>
      </c>
      <c r="R66" t="s">
        <v>4</v>
      </c>
    </row>
    <row r="67" spans="1:18" x14ac:dyDescent="0.55000000000000004">
      <c r="A67" s="9"/>
      <c r="B67" t="s">
        <v>2237</v>
      </c>
      <c r="C67" t="s">
        <v>2308</v>
      </c>
      <c r="D67" t="s">
        <v>2326</v>
      </c>
      <c r="E67" t="s">
        <v>2314</v>
      </c>
      <c r="F67" t="s">
        <v>2316</v>
      </c>
      <c r="G67" t="s">
        <v>2223</v>
      </c>
      <c r="H67" t="s">
        <v>2226</v>
      </c>
      <c r="I67" t="s">
        <v>2460</v>
      </c>
      <c r="J67" t="s">
        <v>2475</v>
      </c>
      <c r="K67" t="s">
        <v>2216</v>
      </c>
      <c r="L67" t="s">
        <v>2216</v>
      </c>
      <c r="M67" s="2" t="s">
        <v>2216</v>
      </c>
      <c r="N67">
        <v>32287121</v>
      </c>
      <c r="O67" t="s">
        <v>708</v>
      </c>
      <c r="P67" t="s">
        <v>709</v>
      </c>
      <c r="Q67" t="s">
        <v>710</v>
      </c>
      <c r="R67" t="s">
        <v>711</v>
      </c>
    </row>
    <row r="68" spans="1:18" x14ac:dyDescent="0.55000000000000004">
      <c r="B68" t="s">
        <v>2237</v>
      </c>
      <c r="C68" t="s">
        <v>2308</v>
      </c>
      <c r="D68" t="s">
        <v>2326</v>
      </c>
      <c r="E68" t="s">
        <v>2314</v>
      </c>
      <c r="F68" t="s">
        <v>2316</v>
      </c>
      <c r="G68" t="s">
        <v>2223</v>
      </c>
      <c r="H68" t="s">
        <v>2226</v>
      </c>
      <c r="I68" t="s">
        <v>2304</v>
      </c>
      <c r="J68" t="s">
        <v>2475</v>
      </c>
      <c r="K68" t="s">
        <v>2216</v>
      </c>
      <c r="L68" t="s">
        <v>2216</v>
      </c>
      <c r="M68" s="2" t="s">
        <v>2216</v>
      </c>
      <c r="N68">
        <v>31483279</v>
      </c>
      <c r="O68" t="s">
        <v>1094</v>
      </c>
      <c r="P68" t="s">
        <v>1095</v>
      </c>
      <c r="Q68" t="s">
        <v>1096</v>
      </c>
      <c r="R68" t="s">
        <v>1097</v>
      </c>
    </row>
    <row r="69" spans="1:18" x14ac:dyDescent="0.55000000000000004">
      <c r="A69" t="s">
        <v>2363</v>
      </c>
      <c r="B69" t="s">
        <v>2237</v>
      </c>
      <c r="C69" t="s">
        <v>2323</v>
      </c>
      <c r="D69" t="s">
        <v>2326</v>
      </c>
      <c r="E69" t="s">
        <v>2314</v>
      </c>
      <c r="F69" t="s">
        <v>2316</v>
      </c>
      <c r="G69" t="s">
        <v>2223</v>
      </c>
      <c r="H69" t="s">
        <v>2226</v>
      </c>
      <c r="I69" t="s">
        <v>2362</v>
      </c>
      <c r="J69" t="s">
        <v>2475</v>
      </c>
      <c r="K69" t="s">
        <v>2216</v>
      </c>
      <c r="L69" t="s">
        <v>2216</v>
      </c>
      <c r="M69" s="2" t="s">
        <v>2216</v>
      </c>
      <c r="N69">
        <v>29668691</v>
      </c>
      <c r="O69" t="s">
        <v>1971</v>
      </c>
      <c r="P69" t="s">
        <v>1972</v>
      </c>
      <c r="Q69" t="s">
        <v>1973</v>
      </c>
      <c r="R69" t="s">
        <v>1974</v>
      </c>
    </row>
    <row r="70" spans="1:18" x14ac:dyDescent="0.55000000000000004">
      <c r="A70" t="s">
        <v>2472</v>
      </c>
      <c r="B70" t="s">
        <v>2242</v>
      </c>
      <c r="C70" t="s">
        <v>2323</v>
      </c>
      <c r="D70" t="s">
        <v>2326</v>
      </c>
      <c r="E70" t="s">
        <v>2314</v>
      </c>
      <c r="F70" t="s">
        <v>2316</v>
      </c>
      <c r="G70" t="s">
        <v>2223</v>
      </c>
      <c r="H70" t="s">
        <v>2226</v>
      </c>
      <c r="I70" t="s">
        <v>2470</v>
      </c>
      <c r="J70" t="s">
        <v>2475</v>
      </c>
      <c r="K70" t="s">
        <v>2216</v>
      </c>
      <c r="L70" t="s">
        <v>2216</v>
      </c>
      <c r="M70" s="2" t="s">
        <v>2216</v>
      </c>
      <c r="N70">
        <v>32332291</v>
      </c>
      <c r="O70" t="s">
        <v>682</v>
      </c>
      <c r="P70" t="s">
        <v>683</v>
      </c>
      <c r="Q70" t="s">
        <v>684</v>
      </c>
      <c r="R70" t="s">
        <v>685</v>
      </c>
    </row>
    <row r="71" spans="1:18" x14ac:dyDescent="0.55000000000000004">
      <c r="A71" t="s">
        <v>2332</v>
      </c>
      <c r="B71" t="s">
        <v>2237</v>
      </c>
      <c r="C71" t="s">
        <v>2308</v>
      </c>
      <c r="D71" t="s">
        <v>2333</v>
      </c>
      <c r="E71" t="s">
        <v>2314</v>
      </c>
      <c r="F71" t="s">
        <v>2316</v>
      </c>
      <c r="G71" t="s">
        <v>2223</v>
      </c>
      <c r="H71" t="s">
        <v>2226</v>
      </c>
      <c r="I71" t="s">
        <v>2221</v>
      </c>
      <c r="J71" t="s">
        <v>2475</v>
      </c>
      <c r="K71" t="s">
        <v>2216</v>
      </c>
      <c r="L71" t="s">
        <v>2216</v>
      </c>
      <c r="M71" s="2" t="s">
        <v>2216</v>
      </c>
      <c r="N71">
        <v>30925587</v>
      </c>
      <c r="O71" t="s">
        <v>1433</v>
      </c>
      <c r="P71" t="s">
        <v>1434</v>
      </c>
      <c r="Q71" t="s">
        <v>1435</v>
      </c>
      <c r="R71" t="s">
        <v>1436</v>
      </c>
    </row>
    <row r="72" spans="1:18" x14ac:dyDescent="0.55000000000000004">
      <c r="A72" t="s">
        <v>2463</v>
      </c>
      <c r="B72" t="s">
        <v>2237</v>
      </c>
      <c r="C72" t="s">
        <v>2323</v>
      </c>
      <c r="D72" t="s">
        <v>2326</v>
      </c>
      <c r="E72" t="s">
        <v>2314</v>
      </c>
      <c r="F72" t="s">
        <v>2316</v>
      </c>
      <c r="G72" t="s">
        <v>2244</v>
      </c>
      <c r="H72" t="s">
        <v>2335</v>
      </c>
      <c r="I72" t="s">
        <v>2244</v>
      </c>
      <c r="J72" t="s">
        <v>2475</v>
      </c>
      <c r="K72" t="s">
        <v>2216</v>
      </c>
      <c r="L72" t="s">
        <v>2216</v>
      </c>
      <c r="M72" s="2" t="s">
        <v>2216</v>
      </c>
      <c r="N72">
        <v>32303098</v>
      </c>
      <c r="O72" t="s">
        <v>696</v>
      </c>
      <c r="P72" t="s">
        <v>697</v>
      </c>
      <c r="Q72" t="s">
        <v>698</v>
      </c>
      <c r="R72" t="s">
        <v>699</v>
      </c>
    </row>
    <row r="73" spans="1:18" x14ac:dyDescent="0.55000000000000004">
      <c r="A73" t="s">
        <v>2357</v>
      </c>
      <c r="B73" t="s">
        <v>2237</v>
      </c>
      <c r="C73" t="s">
        <v>2323</v>
      </c>
      <c r="D73" t="s">
        <v>2326</v>
      </c>
      <c r="E73" t="s">
        <v>2314</v>
      </c>
      <c r="F73" t="s">
        <v>2316</v>
      </c>
      <c r="G73" t="s">
        <v>2223</v>
      </c>
      <c r="H73" t="s">
        <v>2335</v>
      </c>
      <c r="J73" t="s">
        <v>2475</v>
      </c>
      <c r="K73" t="s">
        <v>2216</v>
      </c>
      <c r="L73" t="s">
        <v>2216</v>
      </c>
      <c r="M73" s="2" t="s">
        <v>2216</v>
      </c>
      <c r="N73">
        <v>29881761</v>
      </c>
      <c r="O73" t="s">
        <v>1882</v>
      </c>
      <c r="P73" t="s">
        <v>1883</v>
      </c>
      <c r="Q73" t="s">
        <v>1884</v>
      </c>
      <c r="R73" t="s">
        <v>1885</v>
      </c>
    </row>
    <row r="74" spans="1:18" x14ac:dyDescent="0.55000000000000004">
      <c r="A74" t="s">
        <v>2277</v>
      </c>
      <c r="B74" t="s">
        <v>2237</v>
      </c>
      <c r="C74" t="s">
        <v>2323</v>
      </c>
      <c r="D74" t="s">
        <v>2326</v>
      </c>
      <c r="E74" t="s">
        <v>2314</v>
      </c>
      <c r="F74" t="s">
        <v>2316</v>
      </c>
      <c r="G74" t="s">
        <v>2223</v>
      </c>
      <c r="H74" t="s">
        <v>2242</v>
      </c>
      <c r="I74" t="s">
        <v>2278</v>
      </c>
      <c r="J74" t="s">
        <v>2475</v>
      </c>
      <c r="K74" t="s">
        <v>2216</v>
      </c>
      <c r="L74" t="s">
        <v>2216</v>
      </c>
      <c r="M74" s="2" t="s">
        <v>2216</v>
      </c>
      <c r="N74">
        <v>32276663</v>
      </c>
      <c r="O74" t="s">
        <v>716</v>
      </c>
      <c r="P74" t="s">
        <v>717</v>
      </c>
      <c r="Q74" t="s">
        <v>718</v>
      </c>
      <c r="R74" t="s">
        <v>719</v>
      </c>
    </row>
    <row r="75" spans="1:18" x14ac:dyDescent="0.55000000000000004">
      <c r="A75" t="s">
        <v>2297</v>
      </c>
      <c r="B75" t="s">
        <v>2242</v>
      </c>
      <c r="C75" t="s">
        <v>2308</v>
      </c>
      <c r="D75" t="s">
        <v>2333</v>
      </c>
      <c r="E75" t="s">
        <v>2339</v>
      </c>
      <c r="F75" t="s">
        <v>2316</v>
      </c>
      <c r="G75" t="s">
        <v>2242</v>
      </c>
      <c r="H75" t="s">
        <v>2242</v>
      </c>
      <c r="I75" t="s">
        <v>2296</v>
      </c>
      <c r="J75" t="s">
        <v>2475</v>
      </c>
      <c r="K75" t="s">
        <v>2216</v>
      </c>
      <c r="L75" t="s">
        <v>2216</v>
      </c>
      <c r="M75" s="2" t="s">
        <v>2216</v>
      </c>
      <c r="N75">
        <v>31680585</v>
      </c>
      <c r="O75" t="s">
        <v>1004</v>
      </c>
      <c r="P75" t="s">
        <v>1005</v>
      </c>
      <c r="Q75" t="s">
        <v>1006</v>
      </c>
      <c r="R75" t="s">
        <v>1007</v>
      </c>
    </row>
    <row r="76" spans="1:18" x14ac:dyDescent="0.55000000000000004">
      <c r="A76" t="s">
        <v>2246</v>
      </c>
      <c r="B76" t="s">
        <v>2237</v>
      </c>
      <c r="C76" t="s">
        <v>2308</v>
      </c>
      <c r="D76" t="s">
        <v>2326</v>
      </c>
      <c r="E76" t="s">
        <v>2315</v>
      </c>
      <c r="F76" t="s">
        <v>2316</v>
      </c>
      <c r="G76" t="s">
        <v>2244</v>
      </c>
      <c r="H76" t="s">
        <v>2226</v>
      </c>
      <c r="I76" t="s">
        <v>2244</v>
      </c>
      <c r="J76" t="s">
        <v>2475</v>
      </c>
      <c r="K76" t="s">
        <v>2216</v>
      </c>
      <c r="L76" t="s">
        <v>2216</v>
      </c>
      <c r="M76" s="2" t="s">
        <v>2216</v>
      </c>
      <c r="N76">
        <v>33469940</v>
      </c>
      <c r="O76" t="s">
        <v>129</v>
      </c>
      <c r="P76" t="s">
        <v>130</v>
      </c>
      <c r="Q76" t="s">
        <v>131</v>
      </c>
      <c r="R76" t="s">
        <v>132</v>
      </c>
    </row>
    <row r="77" spans="1:18" x14ac:dyDescent="0.55000000000000004">
      <c r="A77" t="s">
        <v>2250</v>
      </c>
      <c r="B77" t="s">
        <v>2237</v>
      </c>
      <c r="C77" t="s">
        <v>2308</v>
      </c>
      <c r="D77" t="s">
        <v>2326</v>
      </c>
      <c r="E77" t="s">
        <v>2230</v>
      </c>
      <c r="F77" t="s">
        <v>2316</v>
      </c>
      <c r="G77" t="s">
        <v>2223</v>
      </c>
      <c r="H77" t="s">
        <v>2226</v>
      </c>
      <c r="I77" t="s">
        <v>2221</v>
      </c>
      <c r="J77" t="s">
        <v>2249</v>
      </c>
      <c r="K77" t="s">
        <v>2216</v>
      </c>
      <c r="L77" t="s">
        <v>2216</v>
      </c>
      <c r="M77" s="2" t="s">
        <v>2216</v>
      </c>
      <c r="N77">
        <v>33401168</v>
      </c>
      <c r="O77" t="s">
        <v>172</v>
      </c>
      <c r="P77" t="s">
        <v>173</v>
      </c>
      <c r="Q77" t="s">
        <v>174</v>
      </c>
      <c r="R77" t="s">
        <v>175</v>
      </c>
    </row>
    <row r="78" spans="1:18" x14ac:dyDescent="0.55000000000000004">
      <c r="A78" s="9" t="s">
        <v>2455</v>
      </c>
      <c r="B78" t="s">
        <v>2242</v>
      </c>
      <c r="C78" t="s">
        <v>2308</v>
      </c>
      <c r="D78" t="s">
        <v>2319</v>
      </c>
      <c r="E78" t="s">
        <v>2230</v>
      </c>
      <c r="F78" t="s">
        <v>2310</v>
      </c>
      <c r="G78" t="s">
        <v>2242</v>
      </c>
      <c r="H78" t="s">
        <v>2226</v>
      </c>
      <c r="I78" t="s">
        <v>2350</v>
      </c>
      <c r="J78" t="s">
        <v>2476</v>
      </c>
      <c r="K78" t="s">
        <v>2216</v>
      </c>
      <c r="L78" t="s">
        <v>2216</v>
      </c>
      <c r="M78" s="8" t="s">
        <v>2216</v>
      </c>
      <c r="N78">
        <v>33095720</v>
      </c>
      <c r="O78" t="s">
        <v>2388</v>
      </c>
      <c r="P78" t="s">
        <v>2389</v>
      </c>
      <c r="Q78" t="s">
        <v>2390</v>
      </c>
      <c r="R78" t="s">
        <v>2391</v>
      </c>
    </row>
    <row r="79" spans="1:18" x14ac:dyDescent="0.55000000000000004">
      <c r="A79" s="9" t="s">
        <v>2229</v>
      </c>
      <c r="B79" t="s">
        <v>2242</v>
      </c>
      <c r="C79" t="s">
        <v>2308</v>
      </c>
      <c r="D79" t="s">
        <v>2319</v>
      </c>
      <c r="E79" t="s">
        <v>2314</v>
      </c>
      <c r="F79" t="s">
        <v>2310</v>
      </c>
      <c r="G79" t="s">
        <v>2223</v>
      </c>
      <c r="H79" t="s">
        <v>2226</v>
      </c>
      <c r="I79" t="s">
        <v>2228</v>
      </c>
      <c r="J79" t="s">
        <v>2476</v>
      </c>
      <c r="K79" t="s">
        <v>2216</v>
      </c>
      <c r="L79" t="s">
        <v>2216</v>
      </c>
      <c r="M79" s="2" t="s">
        <v>2216</v>
      </c>
      <c r="N79">
        <v>33674344</v>
      </c>
      <c r="O79" t="s">
        <v>41</v>
      </c>
      <c r="P79" t="s">
        <v>42</v>
      </c>
      <c r="Q79" t="s">
        <v>43</v>
      </c>
      <c r="R79" t="s">
        <v>44</v>
      </c>
    </row>
    <row r="80" spans="1:18" x14ac:dyDescent="0.55000000000000004">
      <c r="A80" t="s">
        <v>2268</v>
      </c>
      <c r="B80" t="s">
        <v>2237</v>
      </c>
      <c r="C80" t="s">
        <v>2323</v>
      </c>
      <c r="D80" t="s">
        <v>2326</v>
      </c>
      <c r="E80" t="s">
        <v>2314</v>
      </c>
      <c r="F80" t="s">
        <v>2310</v>
      </c>
      <c r="G80" t="s">
        <v>2223</v>
      </c>
      <c r="H80" t="s">
        <v>2226</v>
      </c>
      <c r="I80" t="s">
        <v>2244</v>
      </c>
      <c r="J80" t="s">
        <v>2476</v>
      </c>
      <c r="K80" t="s">
        <v>2216</v>
      </c>
      <c r="L80" t="s">
        <v>2216</v>
      </c>
      <c r="M80" s="2" t="s">
        <v>2216</v>
      </c>
      <c r="N80">
        <v>32570363</v>
      </c>
      <c r="O80" t="s">
        <v>586</v>
      </c>
      <c r="P80" t="s">
        <v>587</v>
      </c>
      <c r="Q80" t="s">
        <v>588</v>
      </c>
      <c r="R80" t="s">
        <v>589</v>
      </c>
    </row>
    <row r="81" spans="1:20" x14ac:dyDescent="0.55000000000000004">
      <c r="A81" t="s">
        <v>2351</v>
      </c>
      <c r="B81" t="s">
        <v>2242</v>
      </c>
      <c r="C81" t="s">
        <v>2308</v>
      </c>
      <c r="D81" t="s">
        <v>2319</v>
      </c>
      <c r="E81" t="s">
        <v>2314</v>
      </c>
      <c r="F81" t="s">
        <v>2316</v>
      </c>
      <c r="G81" t="s">
        <v>2223</v>
      </c>
      <c r="H81" t="s">
        <v>2226</v>
      </c>
      <c r="I81" t="s">
        <v>2350</v>
      </c>
      <c r="J81" t="s">
        <v>2476</v>
      </c>
      <c r="K81" s="9" t="s">
        <v>2216</v>
      </c>
      <c r="L81" t="s">
        <v>2216</v>
      </c>
      <c r="M81" s="2" t="s">
        <v>2216</v>
      </c>
      <c r="N81">
        <v>30137378</v>
      </c>
      <c r="O81" t="s">
        <v>1759</v>
      </c>
      <c r="P81" t="s">
        <v>1760</v>
      </c>
      <c r="Q81" t="s">
        <v>1761</v>
      </c>
      <c r="R81" t="s">
        <v>1762</v>
      </c>
    </row>
    <row r="82" spans="1:20" x14ac:dyDescent="0.55000000000000004">
      <c r="A82" t="s">
        <v>2345</v>
      </c>
      <c r="B82" t="s">
        <v>2237</v>
      </c>
      <c r="C82" t="s">
        <v>2323</v>
      </c>
      <c r="D82" t="s">
        <v>2319</v>
      </c>
      <c r="E82" t="s">
        <v>2314</v>
      </c>
      <c r="F82" t="s">
        <v>2310</v>
      </c>
      <c r="G82" t="s">
        <v>2242</v>
      </c>
      <c r="H82" t="s">
        <v>2226</v>
      </c>
      <c r="I82" t="s">
        <v>2344</v>
      </c>
      <c r="J82" t="s">
        <v>2476</v>
      </c>
      <c r="K82" t="s">
        <v>2216</v>
      </c>
      <c r="L82" t="s">
        <v>2216</v>
      </c>
      <c r="M82" s="2" t="s">
        <v>2216</v>
      </c>
      <c r="N82">
        <v>30578203</v>
      </c>
      <c r="O82" t="s">
        <v>1607</v>
      </c>
      <c r="P82" t="s">
        <v>1608</v>
      </c>
      <c r="Q82" t="s">
        <v>1609</v>
      </c>
      <c r="R82" t="s">
        <v>1610</v>
      </c>
    </row>
    <row r="83" spans="1:20" x14ac:dyDescent="0.55000000000000004">
      <c r="A83" s="9" t="s">
        <v>2259</v>
      </c>
      <c r="B83" t="s">
        <v>2242</v>
      </c>
      <c r="C83" t="s">
        <v>2323</v>
      </c>
      <c r="D83" t="s">
        <v>2333</v>
      </c>
      <c r="E83" t="s">
        <v>2314</v>
      </c>
      <c r="F83" t="s">
        <v>2310</v>
      </c>
      <c r="G83" t="s">
        <v>2258</v>
      </c>
      <c r="H83" t="s">
        <v>2335</v>
      </c>
      <c r="I83" t="s">
        <v>2221</v>
      </c>
      <c r="J83" t="s">
        <v>2476</v>
      </c>
      <c r="K83" t="s">
        <v>2216</v>
      </c>
      <c r="L83" t="s">
        <v>2216</v>
      </c>
      <c r="M83" s="2" t="s">
        <v>2216</v>
      </c>
      <c r="N83">
        <v>32876578</v>
      </c>
      <c r="O83" t="s">
        <v>413</v>
      </c>
      <c r="P83" t="s">
        <v>414</v>
      </c>
      <c r="Q83" t="s">
        <v>415</v>
      </c>
      <c r="R83" t="s">
        <v>416</v>
      </c>
    </row>
    <row r="84" spans="1:20" x14ac:dyDescent="0.55000000000000004">
      <c r="A84" t="s">
        <v>2260</v>
      </c>
      <c r="B84" t="s">
        <v>2242</v>
      </c>
      <c r="C84" t="s">
        <v>2323</v>
      </c>
      <c r="D84" t="s">
        <v>2319</v>
      </c>
      <c r="E84" t="s">
        <v>2314</v>
      </c>
      <c r="F84" t="s">
        <v>2310</v>
      </c>
      <c r="G84" t="s">
        <v>2242</v>
      </c>
      <c r="H84" t="s">
        <v>2242</v>
      </c>
      <c r="I84" t="s">
        <v>2221</v>
      </c>
      <c r="J84" t="s">
        <v>2476</v>
      </c>
      <c r="K84" t="s">
        <v>2216</v>
      </c>
      <c r="L84" t="s">
        <v>2216</v>
      </c>
      <c r="M84" s="2" t="s">
        <v>2216</v>
      </c>
      <c r="N84">
        <v>32854963</v>
      </c>
      <c r="O84" t="s">
        <v>425</v>
      </c>
      <c r="P84" t="s">
        <v>426</v>
      </c>
      <c r="Q84" t="s">
        <v>427</v>
      </c>
      <c r="R84" t="s">
        <v>428</v>
      </c>
    </row>
    <row r="85" spans="1:20" x14ac:dyDescent="0.55000000000000004">
      <c r="A85" s="2" t="s">
        <v>2338</v>
      </c>
      <c r="B85" t="s">
        <v>2237</v>
      </c>
      <c r="C85" t="s">
        <v>2323</v>
      </c>
      <c r="D85" t="s">
        <v>2326</v>
      </c>
      <c r="E85" t="s">
        <v>2339</v>
      </c>
      <c r="F85" t="s">
        <v>2310</v>
      </c>
      <c r="G85" t="s">
        <v>2223</v>
      </c>
      <c r="H85" t="s">
        <v>2226</v>
      </c>
      <c r="I85" t="s">
        <v>2340</v>
      </c>
      <c r="J85" t="s">
        <v>2476</v>
      </c>
      <c r="K85" t="s">
        <v>2239</v>
      </c>
      <c r="L85" t="s">
        <v>2216</v>
      </c>
      <c r="M85" s="2" t="s">
        <v>2216</v>
      </c>
      <c r="N85">
        <v>30760323</v>
      </c>
      <c r="O85" t="s">
        <v>1500</v>
      </c>
      <c r="P85" t="s">
        <v>1501</v>
      </c>
      <c r="Q85" t="s">
        <v>1502</v>
      </c>
      <c r="R85" t="s">
        <v>1503</v>
      </c>
    </row>
    <row r="86" spans="1:20" x14ac:dyDescent="0.55000000000000004">
      <c r="A86" s="9" t="s">
        <v>2227</v>
      </c>
      <c r="B86" t="s">
        <v>2242</v>
      </c>
      <c r="C86" t="s">
        <v>2308</v>
      </c>
      <c r="D86" t="s">
        <v>2319</v>
      </c>
      <c r="E86" t="s">
        <v>2346</v>
      </c>
      <c r="F86" t="s">
        <v>2310</v>
      </c>
      <c r="G86" t="s">
        <v>2223</v>
      </c>
      <c r="H86" t="s">
        <v>2226</v>
      </c>
      <c r="I86" t="s">
        <v>2225</v>
      </c>
      <c r="J86" t="s">
        <v>2476</v>
      </c>
      <c r="K86" t="s">
        <v>2216</v>
      </c>
      <c r="L86" t="s">
        <v>2216</v>
      </c>
      <c r="M86" s="2" t="s">
        <v>2216</v>
      </c>
      <c r="N86">
        <v>33706367</v>
      </c>
      <c r="O86" t="s">
        <v>29</v>
      </c>
      <c r="P86" t="s">
        <v>30</v>
      </c>
      <c r="Q86" t="s">
        <v>31</v>
      </c>
      <c r="R86" t="s">
        <v>32</v>
      </c>
    </row>
    <row r="87" spans="1:20" x14ac:dyDescent="0.55000000000000004">
      <c r="A87" t="s">
        <v>2285</v>
      </c>
      <c r="B87" t="s">
        <v>2242</v>
      </c>
      <c r="C87" t="s">
        <v>2323</v>
      </c>
      <c r="D87" t="s">
        <v>2326</v>
      </c>
      <c r="E87" t="s">
        <v>2346</v>
      </c>
      <c r="F87" t="s">
        <v>2310</v>
      </c>
      <c r="G87" t="s">
        <v>2223</v>
      </c>
      <c r="H87" t="s">
        <v>2226</v>
      </c>
      <c r="I87" t="s">
        <v>2284</v>
      </c>
      <c r="J87" t="s">
        <v>2476</v>
      </c>
      <c r="K87" t="s">
        <v>2216</v>
      </c>
      <c r="L87" t="s">
        <v>2216</v>
      </c>
      <c r="M87" s="2" t="s">
        <v>2216</v>
      </c>
      <c r="N87">
        <v>32171301</v>
      </c>
      <c r="O87" t="s">
        <v>764</v>
      </c>
      <c r="P87" t="s">
        <v>765</v>
      </c>
      <c r="Q87" t="s">
        <v>766</v>
      </c>
      <c r="R87" t="s">
        <v>767</v>
      </c>
      <c r="T87">
        <f>SUM(Counting!B41:B42)</f>
        <v>90</v>
      </c>
    </row>
    <row r="88" spans="1:20" x14ac:dyDescent="0.55000000000000004">
      <c r="A88" t="s">
        <v>2264</v>
      </c>
      <c r="B88" t="s">
        <v>2237</v>
      </c>
      <c r="C88" t="s">
        <v>2308</v>
      </c>
      <c r="D88" t="s">
        <v>2326</v>
      </c>
      <c r="E88" t="s">
        <v>2346</v>
      </c>
      <c r="F88" t="s">
        <v>2310</v>
      </c>
      <c r="G88" t="s">
        <v>2245</v>
      </c>
      <c r="H88" t="s">
        <v>2226</v>
      </c>
      <c r="I88" t="s">
        <v>2241</v>
      </c>
      <c r="J88" t="s">
        <v>2476</v>
      </c>
      <c r="K88" t="s">
        <v>2216</v>
      </c>
      <c r="L88" t="s">
        <v>2216</v>
      </c>
      <c r="M88" s="2" t="s">
        <v>2216</v>
      </c>
      <c r="N88">
        <v>32640992</v>
      </c>
      <c r="O88" t="s">
        <v>522</v>
      </c>
      <c r="P88" t="s">
        <v>523</v>
      </c>
      <c r="Q88" t="s">
        <v>524</v>
      </c>
      <c r="R88" t="s">
        <v>525</v>
      </c>
    </row>
    <row r="89" spans="1:20" x14ac:dyDescent="0.55000000000000004">
      <c r="A89" t="s">
        <v>2271</v>
      </c>
      <c r="B89" t="s">
        <v>2237</v>
      </c>
      <c r="C89" t="s">
        <v>2308</v>
      </c>
      <c r="D89" t="s">
        <v>2326</v>
      </c>
      <c r="E89" t="s">
        <v>2346</v>
      </c>
      <c r="F89" t="s">
        <v>2310</v>
      </c>
      <c r="G89" t="s">
        <v>2242</v>
      </c>
      <c r="H89" t="s">
        <v>2226</v>
      </c>
      <c r="I89" t="s">
        <v>2270</v>
      </c>
      <c r="J89" t="s">
        <v>2476</v>
      </c>
      <c r="K89" t="s">
        <v>2216</v>
      </c>
      <c r="L89" t="s">
        <v>2216</v>
      </c>
      <c r="M89" s="2" t="s">
        <v>2216</v>
      </c>
      <c r="N89">
        <v>32505429</v>
      </c>
      <c r="O89" t="s">
        <v>602</v>
      </c>
      <c r="P89" t="s">
        <v>603</v>
      </c>
      <c r="Q89" t="s">
        <v>604</v>
      </c>
      <c r="R89" t="s">
        <v>605</v>
      </c>
    </row>
    <row r="90" spans="1:20" x14ac:dyDescent="0.55000000000000004">
      <c r="A90" s="5" t="s">
        <v>2256</v>
      </c>
      <c r="B90" t="s">
        <v>2237</v>
      </c>
      <c r="C90" t="s">
        <v>2308</v>
      </c>
      <c r="D90" t="s">
        <v>2326</v>
      </c>
      <c r="E90" t="s">
        <v>2346</v>
      </c>
      <c r="F90" t="s">
        <v>2310</v>
      </c>
      <c r="G90" t="s">
        <v>2242</v>
      </c>
      <c r="H90" t="s">
        <v>2226</v>
      </c>
      <c r="I90" t="s">
        <v>2241</v>
      </c>
      <c r="J90" t="s">
        <v>2476</v>
      </c>
      <c r="K90" t="s">
        <v>2216</v>
      </c>
      <c r="L90" t="s">
        <v>2216</v>
      </c>
      <c r="M90" s="2" t="s">
        <v>2216</v>
      </c>
      <c r="N90">
        <v>33116899</v>
      </c>
      <c r="O90" t="s">
        <v>292</v>
      </c>
      <c r="P90" t="s">
        <v>293</v>
      </c>
      <c r="Q90" t="s">
        <v>294</v>
      </c>
      <c r="R90" t="s">
        <v>295</v>
      </c>
    </row>
    <row r="91" spans="1:20" x14ac:dyDescent="0.55000000000000004">
      <c r="A91" t="s">
        <v>2263</v>
      </c>
      <c r="B91" t="s">
        <v>2237</v>
      </c>
      <c r="C91" t="s">
        <v>2308</v>
      </c>
      <c r="D91" t="s">
        <v>2326</v>
      </c>
      <c r="E91" t="s">
        <v>2346</v>
      </c>
      <c r="F91" t="s">
        <v>2310</v>
      </c>
      <c r="G91" t="s">
        <v>2242</v>
      </c>
      <c r="H91" t="s">
        <v>2226</v>
      </c>
      <c r="I91" t="s">
        <v>2262</v>
      </c>
      <c r="J91" t="s">
        <v>2476</v>
      </c>
      <c r="K91" t="s">
        <v>2216</v>
      </c>
      <c r="L91" t="s">
        <v>2216</v>
      </c>
      <c r="M91" s="2" t="s">
        <v>2216</v>
      </c>
      <c r="N91">
        <v>32699824</v>
      </c>
      <c r="O91" t="s">
        <v>510</v>
      </c>
      <c r="P91" t="s">
        <v>511</v>
      </c>
      <c r="Q91" t="s">
        <v>512</v>
      </c>
      <c r="R91" t="s">
        <v>513</v>
      </c>
    </row>
    <row r="92" spans="1:20" x14ac:dyDescent="0.55000000000000004">
      <c r="B92" t="s">
        <v>2242</v>
      </c>
      <c r="C92" t="s">
        <v>2308</v>
      </c>
      <c r="D92" t="s">
        <v>2326</v>
      </c>
      <c r="E92" t="s">
        <v>2313</v>
      </c>
      <c r="F92" t="s">
        <v>2310</v>
      </c>
      <c r="G92" t="s">
        <v>2242</v>
      </c>
      <c r="H92" t="s">
        <v>2226</v>
      </c>
      <c r="I92" t="s">
        <v>2241</v>
      </c>
      <c r="J92" t="s">
        <v>2476</v>
      </c>
      <c r="K92" t="s">
        <v>2216</v>
      </c>
      <c r="L92" t="s">
        <v>2216</v>
      </c>
      <c r="M92" s="8" t="s">
        <v>2216</v>
      </c>
      <c r="N92">
        <v>33661746</v>
      </c>
      <c r="O92" t="s">
        <v>2368</v>
      </c>
      <c r="P92" t="s">
        <v>2369</v>
      </c>
      <c r="Q92" t="s">
        <v>2370</v>
      </c>
      <c r="R92" t="s">
        <v>2371</v>
      </c>
    </row>
    <row r="93" spans="1:20" x14ac:dyDescent="0.55000000000000004">
      <c r="A93" s="9" t="s">
        <v>2453</v>
      </c>
      <c r="B93" t="s">
        <v>2242</v>
      </c>
      <c r="C93" t="s">
        <v>2308</v>
      </c>
      <c r="D93" t="s">
        <v>2326</v>
      </c>
      <c r="E93" t="s">
        <v>2346</v>
      </c>
      <c r="F93" t="s">
        <v>2310</v>
      </c>
      <c r="G93" t="s">
        <v>2242</v>
      </c>
      <c r="H93" t="s">
        <v>2226</v>
      </c>
      <c r="I93" t="s">
        <v>2221</v>
      </c>
      <c r="J93" t="s">
        <v>2476</v>
      </c>
      <c r="K93" t="s">
        <v>2216</v>
      </c>
      <c r="L93" t="s">
        <v>2216</v>
      </c>
      <c r="M93" s="8" t="s">
        <v>2216</v>
      </c>
      <c r="N93">
        <v>33286923</v>
      </c>
      <c r="O93" t="s">
        <v>2380</v>
      </c>
      <c r="P93" t="s">
        <v>2381</v>
      </c>
      <c r="Q93" t="s">
        <v>2382</v>
      </c>
      <c r="R93" t="s">
        <v>2383</v>
      </c>
    </row>
    <row r="94" spans="1:20" x14ac:dyDescent="0.55000000000000004">
      <c r="A94" s="9"/>
      <c r="B94" t="s">
        <v>2242</v>
      </c>
      <c r="C94" t="s">
        <v>2308</v>
      </c>
      <c r="D94" t="s">
        <v>2326</v>
      </c>
      <c r="E94" t="s">
        <v>2346</v>
      </c>
      <c r="F94" t="s">
        <v>2310</v>
      </c>
      <c r="G94" t="s">
        <v>2242</v>
      </c>
      <c r="H94" t="s">
        <v>2226</v>
      </c>
      <c r="I94" t="s">
        <v>2221</v>
      </c>
      <c r="J94" t="s">
        <v>2476</v>
      </c>
      <c r="K94" t="s">
        <v>2216</v>
      </c>
      <c r="L94" t="s">
        <v>2216</v>
      </c>
      <c r="M94" s="8" t="s">
        <v>2216</v>
      </c>
      <c r="N94">
        <v>32841128</v>
      </c>
      <c r="O94" t="s">
        <v>2400</v>
      </c>
      <c r="P94" t="s">
        <v>2401</v>
      </c>
      <c r="Q94" t="s">
        <v>2402</v>
      </c>
      <c r="R94" t="s">
        <v>2403</v>
      </c>
    </row>
    <row r="95" spans="1:20" x14ac:dyDescent="0.55000000000000004">
      <c r="A95" t="s">
        <v>2243</v>
      </c>
      <c r="B95" t="s">
        <v>2242</v>
      </c>
      <c r="C95" t="s">
        <v>2308</v>
      </c>
      <c r="D95" t="s">
        <v>2326</v>
      </c>
      <c r="E95" t="s">
        <v>2346</v>
      </c>
      <c r="F95" t="s">
        <v>2310</v>
      </c>
      <c r="G95" t="s">
        <v>2242</v>
      </c>
      <c r="H95" t="s">
        <v>2226</v>
      </c>
      <c r="I95" s="9" t="s">
        <v>2241</v>
      </c>
      <c r="J95" s="9" t="s">
        <v>2476</v>
      </c>
      <c r="K95" s="9" t="s">
        <v>2216</v>
      </c>
      <c r="L95" t="s">
        <v>2216</v>
      </c>
      <c r="M95" s="2" t="s">
        <v>2216</v>
      </c>
      <c r="N95">
        <v>33482294</v>
      </c>
      <c r="O95" t="s">
        <v>121</v>
      </c>
      <c r="P95" t="s">
        <v>122</v>
      </c>
      <c r="Q95" t="s">
        <v>123</v>
      </c>
      <c r="R95" t="s">
        <v>124</v>
      </c>
    </row>
    <row r="96" spans="1:20" x14ac:dyDescent="0.55000000000000004">
      <c r="A96" s="10" t="s">
        <v>2452</v>
      </c>
      <c r="B96" t="s">
        <v>2242</v>
      </c>
      <c r="C96" t="s">
        <v>2308</v>
      </c>
      <c r="D96" t="s">
        <v>2326</v>
      </c>
      <c r="E96" t="s">
        <v>2346</v>
      </c>
      <c r="F96" t="s">
        <v>2310</v>
      </c>
      <c r="G96" t="s">
        <v>2242</v>
      </c>
      <c r="H96" t="s">
        <v>2226</v>
      </c>
      <c r="I96" t="s">
        <v>2350</v>
      </c>
      <c r="J96" t="s">
        <v>2476</v>
      </c>
      <c r="K96" s="9" t="s">
        <v>2216</v>
      </c>
      <c r="L96" t="s">
        <v>2216</v>
      </c>
      <c r="M96" s="8" t="s">
        <v>2216</v>
      </c>
      <c r="N96">
        <v>33380322</v>
      </c>
      <c r="O96" t="s">
        <v>2376</v>
      </c>
      <c r="P96" t="s">
        <v>2377</v>
      </c>
      <c r="Q96" t="s">
        <v>2378</v>
      </c>
      <c r="R96" t="s">
        <v>2379</v>
      </c>
    </row>
    <row r="97" spans="1:18" x14ac:dyDescent="0.55000000000000004">
      <c r="B97" t="s">
        <v>2242</v>
      </c>
      <c r="C97" t="s">
        <v>2308</v>
      </c>
      <c r="D97" t="s">
        <v>2326</v>
      </c>
      <c r="E97" t="s">
        <v>2346</v>
      </c>
      <c r="F97" t="s">
        <v>2310</v>
      </c>
      <c r="G97" t="s">
        <v>2242</v>
      </c>
      <c r="H97" t="s">
        <v>2226</v>
      </c>
      <c r="I97" t="s">
        <v>2350</v>
      </c>
      <c r="J97" t="s">
        <v>2476</v>
      </c>
      <c r="K97" t="s">
        <v>2216</v>
      </c>
      <c r="L97" t="s">
        <v>2216</v>
      </c>
      <c r="M97" s="8" t="s">
        <v>2216</v>
      </c>
      <c r="N97">
        <v>29617846</v>
      </c>
      <c r="O97" t="s">
        <v>2448</v>
      </c>
      <c r="P97" t="s">
        <v>2449</v>
      </c>
      <c r="Q97" t="s">
        <v>2450</v>
      </c>
      <c r="R97" t="s">
        <v>2451</v>
      </c>
    </row>
    <row r="98" spans="1:18" x14ac:dyDescent="0.55000000000000004">
      <c r="A98" s="9" t="s">
        <v>2282</v>
      </c>
      <c r="B98" t="s">
        <v>2242</v>
      </c>
      <c r="C98" t="s">
        <v>2323</v>
      </c>
      <c r="D98" t="s">
        <v>2326</v>
      </c>
      <c r="E98" t="s">
        <v>2346</v>
      </c>
      <c r="F98" t="s">
        <v>2310</v>
      </c>
      <c r="G98" t="s">
        <v>2242</v>
      </c>
      <c r="H98" t="s">
        <v>2226</v>
      </c>
      <c r="I98" t="s">
        <v>2281</v>
      </c>
      <c r="J98" t="s">
        <v>2476</v>
      </c>
      <c r="K98" t="s">
        <v>2216</v>
      </c>
      <c r="L98" t="s">
        <v>2216</v>
      </c>
      <c r="M98" s="2" t="s">
        <v>2216</v>
      </c>
      <c r="N98">
        <v>32211363</v>
      </c>
      <c r="O98" t="s">
        <v>756</v>
      </c>
      <c r="P98" t="s">
        <v>757</v>
      </c>
      <c r="Q98" t="s">
        <v>758</v>
      </c>
      <c r="R98" t="s">
        <v>759</v>
      </c>
    </row>
    <row r="99" spans="1:18" x14ac:dyDescent="0.55000000000000004">
      <c r="A99" t="s">
        <v>2365</v>
      </c>
      <c r="B99" t="s">
        <v>2242</v>
      </c>
      <c r="C99" t="s">
        <v>2323</v>
      </c>
      <c r="D99" t="s">
        <v>2326</v>
      </c>
      <c r="E99" t="s">
        <v>2346</v>
      </c>
      <c r="F99" t="s">
        <v>2310</v>
      </c>
      <c r="G99" t="s">
        <v>2242</v>
      </c>
      <c r="H99" t="s">
        <v>2226</v>
      </c>
      <c r="I99" t="s">
        <v>2241</v>
      </c>
      <c r="J99" t="s">
        <v>2476</v>
      </c>
      <c r="K99" t="s">
        <v>2216</v>
      </c>
      <c r="L99" t="s">
        <v>2216</v>
      </c>
      <c r="M99" s="2" t="s">
        <v>2216</v>
      </c>
      <c r="N99">
        <v>29475824</v>
      </c>
      <c r="O99" t="s">
        <v>2030</v>
      </c>
      <c r="P99" t="s">
        <v>2031</v>
      </c>
      <c r="Q99" t="s">
        <v>2032</v>
      </c>
      <c r="R99" t="s">
        <v>2033</v>
      </c>
    </row>
    <row r="100" spans="1:18" x14ac:dyDescent="0.55000000000000004">
      <c r="A100" s="9" t="s">
        <v>2255</v>
      </c>
      <c r="B100" t="s">
        <v>2237</v>
      </c>
      <c r="C100" t="s">
        <v>2308</v>
      </c>
      <c r="D100" t="s">
        <v>2326</v>
      </c>
      <c r="E100" t="s">
        <v>2346</v>
      </c>
      <c r="F100" t="s">
        <v>2310</v>
      </c>
      <c r="G100" t="s">
        <v>2242</v>
      </c>
      <c r="H100" t="s">
        <v>2335</v>
      </c>
      <c r="I100" t="s">
        <v>2241</v>
      </c>
      <c r="J100" t="s">
        <v>2476</v>
      </c>
      <c r="K100" t="s">
        <v>2216</v>
      </c>
      <c r="L100" t="s">
        <v>2216</v>
      </c>
      <c r="M100" s="2" t="s">
        <v>2216</v>
      </c>
      <c r="N100">
        <v>33122624</v>
      </c>
      <c r="O100" t="s">
        <v>288</v>
      </c>
      <c r="P100" t="s">
        <v>289</v>
      </c>
      <c r="Q100" t="s">
        <v>290</v>
      </c>
      <c r="R100" t="s">
        <v>291</v>
      </c>
    </row>
    <row r="101" spans="1:18" x14ac:dyDescent="0.55000000000000004">
      <c r="A101" s="9"/>
      <c r="B101" t="s">
        <v>2242</v>
      </c>
      <c r="C101" t="s">
        <v>2308</v>
      </c>
      <c r="D101" t="s">
        <v>2326</v>
      </c>
      <c r="E101" t="s">
        <v>2346</v>
      </c>
      <c r="F101" t="s">
        <v>2310</v>
      </c>
      <c r="G101" t="s">
        <v>2242</v>
      </c>
      <c r="H101" t="s">
        <v>2335</v>
      </c>
      <c r="I101" t="s">
        <v>2241</v>
      </c>
      <c r="J101" t="s">
        <v>2476</v>
      </c>
      <c r="K101" t="s">
        <v>2216</v>
      </c>
      <c r="L101" t="s">
        <v>2216</v>
      </c>
      <c r="M101" s="2" t="s">
        <v>2216</v>
      </c>
      <c r="N101">
        <v>31329892</v>
      </c>
      <c r="O101" t="s">
        <v>1241</v>
      </c>
      <c r="P101" t="s">
        <v>1242</v>
      </c>
      <c r="Q101" t="s">
        <v>1243</v>
      </c>
      <c r="R101" t="s">
        <v>1244</v>
      </c>
    </row>
    <row r="102" spans="1:18" x14ac:dyDescent="0.55000000000000004">
      <c r="A102" s="9" t="s">
        <v>2273</v>
      </c>
      <c r="B102" t="s">
        <v>2237</v>
      </c>
      <c r="C102" t="s">
        <v>2308</v>
      </c>
      <c r="D102" t="s">
        <v>2326</v>
      </c>
      <c r="E102" t="s">
        <v>2346</v>
      </c>
      <c r="F102" t="s">
        <v>2310</v>
      </c>
      <c r="G102" t="s">
        <v>2242</v>
      </c>
      <c r="H102" t="s">
        <v>2242</v>
      </c>
      <c r="I102" t="s">
        <v>2272</v>
      </c>
      <c r="J102" t="s">
        <v>2476</v>
      </c>
      <c r="K102" t="s">
        <v>2216</v>
      </c>
      <c r="L102" t="s">
        <v>2216</v>
      </c>
      <c r="M102" s="2" t="s">
        <v>2216</v>
      </c>
      <c r="N102">
        <v>32442671</v>
      </c>
      <c r="O102" t="s">
        <v>634</v>
      </c>
      <c r="P102" t="s">
        <v>635</v>
      </c>
      <c r="Q102" t="s">
        <v>636</v>
      </c>
      <c r="R102" t="s">
        <v>637</v>
      </c>
    </row>
    <row r="103" spans="1:18" x14ac:dyDescent="0.55000000000000004">
      <c r="A103" t="s">
        <v>2292</v>
      </c>
      <c r="B103" t="s">
        <v>2242</v>
      </c>
      <c r="C103" t="s">
        <v>2308</v>
      </c>
      <c r="D103" t="s">
        <v>2326</v>
      </c>
      <c r="E103" t="s">
        <v>2346</v>
      </c>
      <c r="F103" t="s">
        <v>2310</v>
      </c>
      <c r="G103" t="s">
        <v>2242</v>
      </c>
      <c r="H103" t="s">
        <v>2242</v>
      </c>
      <c r="I103" t="s">
        <v>2291</v>
      </c>
      <c r="J103" t="s">
        <v>2476</v>
      </c>
      <c r="K103" t="s">
        <v>2216</v>
      </c>
      <c r="L103" t="s">
        <v>2216</v>
      </c>
      <c r="M103" s="2" t="s">
        <v>2216</v>
      </c>
      <c r="N103">
        <v>31866433</v>
      </c>
      <c r="O103" t="s">
        <v>922</v>
      </c>
      <c r="P103" t="s">
        <v>923</v>
      </c>
      <c r="Q103" t="s">
        <v>924</v>
      </c>
      <c r="R103" t="s">
        <v>925</v>
      </c>
    </row>
    <row r="104" spans="1:18" x14ac:dyDescent="0.55000000000000004">
      <c r="A104" t="s">
        <v>2290</v>
      </c>
      <c r="B104" t="s">
        <v>2242</v>
      </c>
      <c r="C104" t="s">
        <v>2323</v>
      </c>
      <c r="D104" t="s">
        <v>2319</v>
      </c>
      <c r="E104" t="s">
        <v>2314</v>
      </c>
      <c r="F104" t="s">
        <v>2316</v>
      </c>
      <c r="G104" t="s">
        <v>2242</v>
      </c>
      <c r="H104" t="s">
        <v>2226</v>
      </c>
      <c r="I104" t="s">
        <v>2289</v>
      </c>
      <c r="J104" t="s">
        <v>2477</v>
      </c>
      <c r="K104" t="s">
        <v>2216</v>
      </c>
      <c r="L104" t="s">
        <v>2216</v>
      </c>
      <c r="M104" s="2" t="s">
        <v>2216</v>
      </c>
      <c r="N104">
        <v>32010857</v>
      </c>
      <c r="O104" t="s">
        <v>852</v>
      </c>
      <c r="P104" t="s">
        <v>853</v>
      </c>
      <c r="Q104" t="s">
        <v>854</v>
      </c>
      <c r="R104" t="s">
        <v>855</v>
      </c>
    </row>
    <row r="105" spans="1:18" x14ac:dyDescent="0.55000000000000004">
      <c r="A105" s="9"/>
      <c r="K105" s="4" t="s">
        <v>2231</v>
      </c>
      <c r="L105" s="4" t="s">
        <v>2216</v>
      </c>
      <c r="M105" s="1" t="s">
        <v>2216</v>
      </c>
      <c r="N105">
        <v>33722688</v>
      </c>
      <c r="O105" t="s">
        <v>17</v>
      </c>
      <c r="P105" t="s">
        <v>18</v>
      </c>
      <c r="Q105" t="s">
        <v>19</v>
      </c>
      <c r="R105" t="s">
        <v>20</v>
      </c>
    </row>
    <row r="106" spans="1:18" x14ac:dyDescent="0.55000000000000004">
      <c r="A106" s="9"/>
      <c r="K106" s="4" t="s">
        <v>2231</v>
      </c>
      <c r="L106" s="9" t="s">
        <v>2216</v>
      </c>
      <c r="M106" s="2" t="s">
        <v>2216</v>
      </c>
      <c r="N106">
        <v>30691842</v>
      </c>
      <c r="O106" t="s">
        <v>1544</v>
      </c>
      <c r="P106" t="s">
        <v>1545</v>
      </c>
      <c r="Q106" t="s">
        <v>1546</v>
      </c>
      <c r="R106" t="s">
        <v>1547</v>
      </c>
    </row>
    <row r="107" spans="1:18" x14ac:dyDescent="0.55000000000000004">
      <c r="K107" s="4" t="s">
        <v>2231</v>
      </c>
      <c r="L107" t="s">
        <v>2216</v>
      </c>
      <c r="M107" s="8" t="s">
        <v>2216</v>
      </c>
      <c r="N107">
        <v>33517078</v>
      </c>
      <c r="O107" t="s">
        <v>2372</v>
      </c>
      <c r="P107" t="s">
        <v>2373</v>
      </c>
      <c r="Q107" t="s">
        <v>2374</v>
      </c>
      <c r="R107" t="s">
        <v>2375</v>
      </c>
    </row>
    <row r="108" spans="1:18" x14ac:dyDescent="0.55000000000000004">
      <c r="K108" s="4" t="s">
        <v>2231</v>
      </c>
      <c r="L108" t="s">
        <v>2216</v>
      </c>
      <c r="M108" s="2" t="s">
        <v>2216</v>
      </c>
      <c r="N108">
        <v>32919583</v>
      </c>
      <c r="O108" t="s">
        <v>405</v>
      </c>
      <c r="P108" t="s">
        <v>406</v>
      </c>
      <c r="Q108" t="s">
        <v>407</v>
      </c>
      <c r="R108" t="s">
        <v>408</v>
      </c>
    </row>
    <row r="109" spans="1:18" x14ac:dyDescent="0.55000000000000004">
      <c r="K109" s="4" t="s">
        <v>2231</v>
      </c>
      <c r="L109" t="s">
        <v>2216</v>
      </c>
      <c r="M109" s="2" t="s">
        <v>2216</v>
      </c>
      <c r="N109">
        <v>31812727</v>
      </c>
      <c r="O109" t="s">
        <v>950</v>
      </c>
      <c r="P109" t="s">
        <v>951</v>
      </c>
      <c r="Q109" t="s">
        <v>952</v>
      </c>
      <c r="R109" t="s">
        <v>953</v>
      </c>
    </row>
    <row r="110" spans="1:18" x14ac:dyDescent="0.55000000000000004">
      <c r="A110" s="9"/>
      <c r="K110" s="4" t="s">
        <v>2231</v>
      </c>
      <c r="L110" t="s">
        <v>2216</v>
      </c>
      <c r="M110" s="2" t="s">
        <v>2216</v>
      </c>
      <c r="N110">
        <v>31785526</v>
      </c>
      <c r="O110" t="s">
        <v>969</v>
      </c>
      <c r="P110" t="s">
        <v>970</v>
      </c>
      <c r="Q110" t="s">
        <v>971</v>
      </c>
      <c r="R110" t="s">
        <v>972</v>
      </c>
    </row>
    <row r="111" spans="1:18" x14ac:dyDescent="0.55000000000000004">
      <c r="K111" s="4" t="s">
        <v>2231</v>
      </c>
      <c r="L111" t="s">
        <v>2216</v>
      </c>
      <c r="M111" s="2" t="s">
        <v>2216</v>
      </c>
      <c r="N111">
        <v>31704159</v>
      </c>
      <c r="O111" t="s">
        <v>993</v>
      </c>
      <c r="P111" t="s">
        <v>994</v>
      </c>
      <c r="Q111" t="s">
        <v>995</v>
      </c>
      <c r="R111" t="s">
        <v>996</v>
      </c>
    </row>
    <row r="112" spans="1:18" x14ac:dyDescent="0.55000000000000004">
      <c r="K112" s="4" t="s">
        <v>2230</v>
      </c>
      <c r="L112" s="4" t="s">
        <v>2216</v>
      </c>
      <c r="M112" s="2" t="s">
        <v>2216</v>
      </c>
      <c r="N112">
        <v>33694142</v>
      </c>
      <c r="O112" t="s">
        <v>33</v>
      </c>
      <c r="P112" t="s">
        <v>34</v>
      </c>
      <c r="Q112" t="s">
        <v>35</v>
      </c>
      <c r="R112" t="s">
        <v>36</v>
      </c>
    </row>
    <row r="113" spans="1:18" x14ac:dyDescent="0.55000000000000004">
      <c r="K113" s="4" t="s">
        <v>2456</v>
      </c>
      <c r="L113" s="9" t="s">
        <v>2216</v>
      </c>
      <c r="M113" s="2" t="s">
        <v>2216</v>
      </c>
      <c r="N113">
        <v>33241548</v>
      </c>
      <c r="O113" t="s">
        <v>212</v>
      </c>
      <c r="P113" t="s">
        <v>213</v>
      </c>
      <c r="Q113" t="s">
        <v>214</v>
      </c>
      <c r="R113" t="s">
        <v>215</v>
      </c>
    </row>
    <row r="114" spans="1:18" x14ac:dyDescent="0.55000000000000004">
      <c r="A114" s="9"/>
      <c r="B114" s="9"/>
      <c r="K114" s="9" t="s">
        <v>2456</v>
      </c>
      <c r="L114" t="s">
        <v>2216</v>
      </c>
      <c r="M114" s="2" t="s">
        <v>2216</v>
      </c>
      <c r="N114">
        <v>32968999</v>
      </c>
      <c r="O114" t="s">
        <v>356</v>
      </c>
      <c r="P114" t="s">
        <v>357</v>
      </c>
      <c r="Q114" t="s">
        <v>358</v>
      </c>
      <c r="R114" t="s">
        <v>359</v>
      </c>
    </row>
    <row r="115" spans="1:18" x14ac:dyDescent="0.55000000000000004">
      <c r="A115" s="9"/>
      <c r="B115" s="9"/>
      <c r="K115" t="s">
        <v>2456</v>
      </c>
      <c r="L115" t="s">
        <v>2216</v>
      </c>
      <c r="M115" s="2" t="s">
        <v>2216</v>
      </c>
      <c r="N115">
        <v>32851616</v>
      </c>
      <c r="O115" t="s">
        <v>429</v>
      </c>
      <c r="P115" t="s">
        <v>430</v>
      </c>
      <c r="Q115" t="s">
        <v>431</v>
      </c>
      <c r="R115" t="s">
        <v>432</v>
      </c>
    </row>
    <row r="116" spans="1:18" x14ac:dyDescent="0.55000000000000004">
      <c r="K116" t="s">
        <v>2456</v>
      </c>
      <c r="L116" t="s">
        <v>2216</v>
      </c>
      <c r="M116" s="2" t="s">
        <v>2216</v>
      </c>
      <c r="N116">
        <v>32521555</v>
      </c>
      <c r="O116" t="s">
        <v>598</v>
      </c>
      <c r="P116" t="s">
        <v>599</v>
      </c>
      <c r="Q116" t="s">
        <v>600</v>
      </c>
      <c r="R116" t="s">
        <v>601</v>
      </c>
    </row>
    <row r="117" spans="1:18" x14ac:dyDescent="0.55000000000000004">
      <c r="B117" s="9"/>
      <c r="K117" s="4" t="s">
        <v>2462</v>
      </c>
      <c r="L117" t="s">
        <v>2216</v>
      </c>
      <c r="M117" s="2" t="s">
        <v>2216</v>
      </c>
      <c r="N117">
        <v>33615904</v>
      </c>
      <c r="O117" t="s">
        <v>65</v>
      </c>
      <c r="P117" t="s">
        <v>66</v>
      </c>
      <c r="Q117" t="s">
        <v>67</v>
      </c>
      <c r="R117" t="s">
        <v>68</v>
      </c>
    </row>
    <row r="118" spans="1:18" ht="15.3" x14ac:dyDescent="0.55000000000000004">
      <c r="I118" s="6"/>
      <c r="J118" s="6"/>
      <c r="K118" s="4" t="s">
        <v>2462</v>
      </c>
      <c r="L118" t="s">
        <v>2216</v>
      </c>
      <c r="M118" s="2" t="s">
        <v>2216</v>
      </c>
      <c r="N118">
        <v>32103533</v>
      </c>
      <c r="O118" t="s">
        <v>780</v>
      </c>
      <c r="P118" t="s">
        <v>781</v>
      </c>
      <c r="Q118" t="s">
        <v>782</v>
      </c>
      <c r="R118" t="s">
        <v>783</v>
      </c>
    </row>
    <row r="119" spans="1:18" x14ac:dyDescent="0.55000000000000004">
      <c r="A119" s="9"/>
      <c r="K119" t="s">
        <v>2343</v>
      </c>
      <c r="L119" t="s">
        <v>2216</v>
      </c>
      <c r="M119" s="2" t="s">
        <v>2216</v>
      </c>
      <c r="N119">
        <v>30686950</v>
      </c>
      <c r="O119" t="s">
        <v>1548</v>
      </c>
      <c r="P119" t="s">
        <v>1549</v>
      </c>
      <c r="Q119" t="s">
        <v>1550</v>
      </c>
      <c r="R119" t="s">
        <v>1551</v>
      </c>
    </row>
    <row r="120" spans="1:18" x14ac:dyDescent="0.55000000000000004">
      <c r="K120" t="s">
        <v>2457</v>
      </c>
      <c r="L120" t="s">
        <v>2216</v>
      </c>
      <c r="M120" s="2" t="s">
        <v>2216</v>
      </c>
      <c r="N120">
        <v>32650817</v>
      </c>
      <c r="O120" t="s">
        <v>518</v>
      </c>
      <c r="P120" t="s">
        <v>519</v>
      </c>
      <c r="Q120" t="s">
        <v>520</v>
      </c>
      <c r="R120" t="s">
        <v>521</v>
      </c>
    </row>
    <row r="121" spans="1:18" x14ac:dyDescent="0.55000000000000004">
      <c r="B121" s="9"/>
      <c r="K121" t="s">
        <v>2458</v>
      </c>
      <c r="L121" t="s">
        <v>2216</v>
      </c>
      <c r="M121" s="2" t="s">
        <v>2216</v>
      </c>
      <c r="N121">
        <v>32675274</v>
      </c>
      <c r="O121" t="s">
        <v>514</v>
      </c>
      <c r="P121" t="s">
        <v>515</v>
      </c>
      <c r="Q121" t="s">
        <v>516</v>
      </c>
      <c r="R121" t="s">
        <v>517</v>
      </c>
    </row>
    <row r="122" spans="1:18" x14ac:dyDescent="0.55000000000000004">
      <c r="A122" s="9"/>
      <c r="K122" t="s">
        <v>2280</v>
      </c>
      <c r="L122" t="s">
        <v>2216</v>
      </c>
      <c r="M122" s="2" t="s">
        <v>2216</v>
      </c>
      <c r="N122">
        <v>32220412</v>
      </c>
      <c r="O122" t="s">
        <v>748</v>
      </c>
      <c r="P122" t="s">
        <v>749</v>
      </c>
      <c r="Q122" t="s">
        <v>750</v>
      </c>
      <c r="R122" t="s">
        <v>751</v>
      </c>
    </row>
    <row r="123" spans="1:18" x14ac:dyDescent="0.55000000000000004">
      <c r="A123" s="9"/>
      <c r="K123" s="9" t="s">
        <v>2286</v>
      </c>
      <c r="L123" t="s">
        <v>2216</v>
      </c>
      <c r="M123" s="2" t="s">
        <v>2216</v>
      </c>
      <c r="N123">
        <v>32149742</v>
      </c>
      <c r="O123" t="s">
        <v>776</v>
      </c>
      <c r="P123" t="s">
        <v>777</v>
      </c>
      <c r="Q123" t="s">
        <v>778</v>
      </c>
      <c r="R123" t="s">
        <v>779</v>
      </c>
    </row>
    <row r="124" spans="1:18" x14ac:dyDescent="0.55000000000000004">
      <c r="A124" s="9"/>
      <c r="B124" s="9"/>
      <c r="K124" t="s">
        <v>2349</v>
      </c>
      <c r="L124" t="s">
        <v>2216</v>
      </c>
      <c r="M124" s="2" t="s">
        <v>2216</v>
      </c>
      <c r="N124">
        <v>30242817</v>
      </c>
      <c r="O124" t="s">
        <v>1743</v>
      </c>
      <c r="P124" t="s">
        <v>1744</v>
      </c>
      <c r="Q124" t="s">
        <v>1745</v>
      </c>
      <c r="R124" t="s">
        <v>1746</v>
      </c>
    </row>
    <row r="125" spans="1:18" x14ac:dyDescent="0.55000000000000004">
      <c r="M125" s="9" t="s">
        <v>2216</v>
      </c>
      <c r="N125">
        <v>33595448</v>
      </c>
      <c r="O125" t="s">
        <v>85</v>
      </c>
      <c r="P125" t="s">
        <v>86</v>
      </c>
      <c r="Q125" t="s">
        <v>87</v>
      </c>
      <c r="R125" t="s">
        <v>88</v>
      </c>
    </row>
    <row r="126" spans="1:18" x14ac:dyDescent="0.55000000000000004">
      <c r="M126" t="s">
        <v>2216</v>
      </c>
      <c r="N126">
        <v>33658187</v>
      </c>
      <c r="O126" t="s">
        <v>45</v>
      </c>
      <c r="P126" t="s">
        <v>46</v>
      </c>
      <c r="Q126" t="s">
        <v>47</v>
      </c>
      <c r="R126" t="s">
        <v>48</v>
      </c>
    </row>
    <row r="127" spans="1:18" x14ac:dyDescent="0.55000000000000004">
      <c r="F127" s="9"/>
      <c r="M127" t="s">
        <v>2216</v>
      </c>
      <c r="N127">
        <v>33656445</v>
      </c>
      <c r="O127" t="s">
        <v>49</v>
      </c>
      <c r="P127" t="s">
        <v>50</v>
      </c>
      <c r="Q127" t="s">
        <v>51</v>
      </c>
      <c r="R127" t="s">
        <v>52</v>
      </c>
    </row>
    <row r="128" spans="1:18" x14ac:dyDescent="0.55000000000000004">
      <c r="M128" t="s">
        <v>2216</v>
      </c>
      <c r="N128">
        <v>33720372</v>
      </c>
      <c r="O128" t="s">
        <v>21</v>
      </c>
      <c r="P128" t="s">
        <v>22</v>
      </c>
      <c r="Q128" t="s">
        <v>23</v>
      </c>
      <c r="R128" t="s">
        <v>24</v>
      </c>
    </row>
    <row r="129" spans="2:18" x14ac:dyDescent="0.55000000000000004">
      <c r="B129" s="9"/>
      <c r="C129" s="9"/>
      <c r="M129" s="2" t="s">
        <v>2216</v>
      </c>
      <c r="N129">
        <v>31852736</v>
      </c>
      <c r="O129" t="s">
        <v>930</v>
      </c>
      <c r="P129" t="s">
        <v>931</v>
      </c>
      <c r="Q129" t="s">
        <v>932</v>
      </c>
      <c r="R129" t="s">
        <v>933</v>
      </c>
    </row>
    <row r="130" spans="2:18" x14ac:dyDescent="0.55000000000000004">
      <c r="B130" s="9"/>
      <c r="C130" s="9"/>
      <c r="M130" t="s">
        <v>2216</v>
      </c>
      <c r="N130">
        <v>33735133</v>
      </c>
      <c r="O130" t="s">
        <v>5</v>
      </c>
      <c r="P130" t="s">
        <v>6</v>
      </c>
      <c r="Q130" t="s">
        <v>7</v>
      </c>
      <c r="R130" t="s">
        <v>8</v>
      </c>
    </row>
    <row r="131" spans="2:18" x14ac:dyDescent="0.55000000000000004">
      <c r="B131" s="9"/>
      <c r="C131" s="9"/>
      <c r="M131" t="s">
        <v>2216</v>
      </c>
      <c r="N131">
        <v>33731029</v>
      </c>
      <c r="O131" t="s">
        <v>13</v>
      </c>
      <c r="P131" t="s">
        <v>14</v>
      </c>
      <c r="Q131" t="s">
        <v>15</v>
      </c>
      <c r="R131" t="s">
        <v>16</v>
      </c>
    </row>
    <row r="132" spans="2:18" x14ac:dyDescent="0.55000000000000004">
      <c r="C132" s="9"/>
      <c r="M132" t="s">
        <v>2216</v>
      </c>
      <c r="N132">
        <v>33593796</v>
      </c>
      <c r="O132" t="s">
        <v>89</v>
      </c>
      <c r="P132" t="s">
        <v>90</v>
      </c>
      <c r="Q132" t="s">
        <v>91</v>
      </c>
      <c r="R132" t="s">
        <v>92</v>
      </c>
    </row>
    <row r="133" spans="2:18" x14ac:dyDescent="0.55000000000000004">
      <c r="C133" s="9"/>
      <c r="M133" t="s">
        <v>2216</v>
      </c>
      <c r="N133">
        <v>33497675</v>
      </c>
      <c r="O133" t="s">
        <v>117</v>
      </c>
      <c r="P133" t="s">
        <v>118</v>
      </c>
      <c r="Q133" t="s">
        <v>119</v>
      </c>
      <c r="R133" t="s">
        <v>120</v>
      </c>
    </row>
    <row r="134" spans="2:18" x14ac:dyDescent="0.55000000000000004">
      <c r="C134" s="9"/>
      <c r="M134" t="s">
        <v>2216</v>
      </c>
      <c r="N134">
        <v>33462670</v>
      </c>
      <c r="O134" t="s">
        <v>133</v>
      </c>
      <c r="P134" t="s">
        <v>134</v>
      </c>
      <c r="Q134" t="s">
        <v>135</v>
      </c>
      <c r="R134" t="s">
        <v>136</v>
      </c>
    </row>
    <row r="135" spans="2:18" x14ac:dyDescent="0.55000000000000004">
      <c r="C135" s="9"/>
      <c r="M135" t="s">
        <v>2216</v>
      </c>
      <c r="N135">
        <v>33460827</v>
      </c>
      <c r="O135" t="s">
        <v>137</v>
      </c>
      <c r="P135" t="s">
        <v>138</v>
      </c>
      <c r="Q135" t="s">
        <v>139</v>
      </c>
      <c r="R135" t="s">
        <v>140</v>
      </c>
    </row>
    <row r="136" spans="2:18" x14ac:dyDescent="0.55000000000000004">
      <c r="C136" s="9"/>
      <c r="M136" t="s">
        <v>2216</v>
      </c>
      <c r="N136">
        <v>33459588</v>
      </c>
      <c r="O136" t="s">
        <v>141</v>
      </c>
      <c r="P136" t="s">
        <v>142</v>
      </c>
      <c r="Q136" t="s">
        <v>143</v>
      </c>
      <c r="R136" t="s">
        <v>144</v>
      </c>
    </row>
    <row r="137" spans="2:18" x14ac:dyDescent="0.55000000000000004">
      <c r="C137" s="9"/>
      <c r="M137" t="s">
        <v>2216</v>
      </c>
      <c r="N137">
        <v>33441368</v>
      </c>
      <c r="O137" t="s">
        <v>149</v>
      </c>
      <c r="P137" t="s">
        <v>150</v>
      </c>
      <c r="Q137" t="s">
        <v>151</v>
      </c>
      <c r="R137" t="s">
        <v>152</v>
      </c>
    </row>
    <row r="138" spans="2:18" x14ac:dyDescent="0.55000000000000004">
      <c r="M138" t="s">
        <v>2216</v>
      </c>
      <c r="N138">
        <v>33309993</v>
      </c>
      <c r="O138" t="s">
        <v>188</v>
      </c>
      <c r="P138" t="s">
        <v>189</v>
      </c>
      <c r="Q138" t="s">
        <v>190</v>
      </c>
      <c r="R138" t="s">
        <v>191</v>
      </c>
    </row>
    <row r="139" spans="2:18" x14ac:dyDescent="0.55000000000000004">
      <c r="M139" t="s">
        <v>2216</v>
      </c>
      <c r="N139">
        <v>33301955</v>
      </c>
      <c r="O139" t="s">
        <v>196</v>
      </c>
      <c r="P139" t="s">
        <v>197</v>
      </c>
      <c r="Q139" t="s">
        <v>198</v>
      </c>
      <c r="R139" t="s">
        <v>199</v>
      </c>
    </row>
    <row r="140" spans="2:18" x14ac:dyDescent="0.55000000000000004">
      <c r="M140" t="s">
        <v>2216</v>
      </c>
      <c r="N140">
        <v>33268427</v>
      </c>
      <c r="O140" t="s">
        <v>200</v>
      </c>
      <c r="P140" t="s">
        <v>201</v>
      </c>
      <c r="Q140" t="s">
        <v>202</v>
      </c>
      <c r="R140" t="s">
        <v>203</v>
      </c>
    </row>
    <row r="141" spans="2:18" x14ac:dyDescent="0.55000000000000004">
      <c r="M141" t="s">
        <v>2216</v>
      </c>
      <c r="N141">
        <v>33236718</v>
      </c>
      <c r="O141" t="s">
        <v>216</v>
      </c>
      <c r="P141" t="s">
        <v>217</v>
      </c>
      <c r="Q141" t="s">
        <v>218</v>
      </c>
      <c r="R141" t="s">
        <v>219</v>
      </c>
    </row>
    <row r="142" spans="2:18" x14ac:dyDescent="0.55000000000000004">
      <c r="M142" t="s">
        <v>2216</v>
      </c>
      <c r="N142">
        <v>33176160</v>
      </c>
      <c r="O142" t="s">
        <v>252</v>
      </c>
      <c r="P142" t="s">
        <v>253</v>
      </c>
      <c r="Q142" t="s">
        <v>254</v>
      </c>
      <c r="R142" t="s">
        <v>255</v>
      </c>
    </row>
    <row r="143" spans="2:18" x14ac:dyDescent="0.55000000000000004">
      <c r="M143" t="s">
        <v>2216</v>
      </c>
      <c r="N143">
        <v>33088883</v>
      </c>
      <c r="O143" t="s">
        <v>296</v>
      </c>
      <c r="P143" t="s">
        <v>297</v>
      </c>
      <c r="Q143" t="s">
        <v>298</v>
      </c>
      <c r="R143" t="s">
        <v>299</v>
      </c>
    </row>
    <row r="144" spans="2:18" x14ac:dyDescent="0.55000000000000004">
      <c r="M144" t="s">
        <v>2216</v>
      </c>
      <c r="N144">
        <v>33066785</v>
      </c>
      <c r="O144" t="s">
        <v>300</v>
      </c>
      <c r="P144" t="s">
        <v>301</v>
      </c>
      <c r="Q144" t="s">
        <v>302</v>
      </c>
      <c r="R144" t="s">
        <v>303</v>
      </c>
    </row>
    <row r="145" spans="13:18" x14ac:dyDescent="0.55000000000000004">
      <c r="M145" t="s">
        <v>2216</v>
      </c>
      <c r="N145">
        <v>33057574</v>
      </c>
      <c r="O145" t="s">
        <v>308</v>
      </c>
      <c r="P145" t="s">
        <v>309</v>
      </c>
      <c r="Q145" t="s">
        <v>310</v>
      </c>
      <c r="R145" t="s">
        <v>311</v>
      </c>
    </row>
    <row r="146" spans="13:18" x14ac:dyDescent="0.55000000000000004">
      <c r="M146" t="s">
        <v>2216</v>
      </c>
      <c r="N146">
        <v>32998169</v>
      </c>
      <c r="O146" t="s">
        <v>336</v>
      </c>
      <c r="P146" t="s">
        <v>337</v>
      </c>
      <c r="Q146" t="s">
        <v>338</v>
      </c>
      <c r="R146" t="s">
        <v>339</v>
      </c>
    </row>
    <row r="147" spans="13:18" x14ac:dyDescent="0.55000000000000004">
      <c r="M147" t="s">
        <v>2216</v>
      </c>
      <c r="N147">
        <v>32970576</v>
      </c>
      <c r="O147" t="s">
        <v>352</v>
      </c>
      <c r="P147" t="s">
        <v>353</v>
      </c>
      <c r="Q147" t="s">
        <v>354</v>
      </c>
      <c r="R147" t="s">
        <v>355</v>
      </c>
    </row>
    <row r="148" spans="13:18" x14ac:dyDescent="0.55000000000000004">
      <c r="M148" t="s">
        <v>2216</v>
      </c>
      <c r="N148">
        <v>32959015</v>
      </c>
      <c r="O148" t="s">
        <v>368</v>
      </c>
      <c r="P148" t="s">
        <v>369</v>
      </c>
      <c r="Q148" t="s">
        <v>370</v>
      </c>
      <c r="R148" t="s">
        <v>371</v>
      </c>
    </row>
    <row r="149" spans="13:18" x14ac:dyDescent="0.55000000000000004">
      <c r="M149" t="s">
        <v>2216</v>
      </c>
      <c r="N149">
        <v>32935049</v>
      </c>
      <c r="O149" t="s">
        <v>380</v>
      </c>
      <c r="P149" t="s">
        <v>381</v>
      </c>
      <c r="Q149" t="s">
        <v>382</v>
      </c>
      <c r="R149" t="s">
        <v>383</v>
      </c>
    </row>
    <row r="150" spans="13:18" x14ac:dyDescent="0.55000000000000004">
      <c r="M150" t="s">
        <v>2216</v>
      </c>
      <c r="N150">
        <v>32931197</v>
      </c>
      <c r="O150" t="s">
        <v>384</v>
      </c>
      <c r="P150" t="s">
        <v>385</v>
      </c>
      <c r="Q150" t="s">
        <v>386</v>
      </c>
      <c r="R150" t="s">
        <v>387</v>
      </c>
    </row>
    <row r="151" spans="13:18" x14ac:dyDescent="0.55000000000000004">
      <c r="M151" t="s">
        <v>2216</v>
      </c>
      <c r="N151">
        <v>32928947</v>
      </c>
      <c r="O151" t="s">
        <v>392</v>
      </c>
      <c r="P151" t="s">
        <v>393</v>
      </c>
      <c r="Q151" t="s">
        <v>394</v>
      </c>
      <c r="R151" t="s">
        <v>395</v>
      </c>
    </row>
    <row r="152" spans="13:18" x14ac:dyDescent="0.55000000000000004">
      <c r="M152" t="s">
        <v>2216</v>
      </c>
      <c r="N152">
        <v>32923847</v>
      </c>
      <c r="O152" t="s">
        <v>401</v>
      </c>
      <c r="P152" t="s">
        <v>402</v>
      </c>
      <c r="Q152" t="s">
        <v>403</v>
      </c>
      <c r="R152" t="s">
        <v>404</v>
      </c>
    </row>
    <row r="153" spans="13:18" x14ac:dyDescent="0.55000000000000004">
      <c r="M153" t="s">
        <v>2216</v>
      </c>
      <c r="N153">
        <v>32864476</v>
      </c>
      <c r="O153" t="s">
        <v>417</v>
      </c>
      <c r="P153" t="s">
        <v>418</v>
      </c>
      <c r="Q153" t="s">
        <v>419</v>
      </c>
      <c r="R153" t="s">
        <v>420</v>
      </c>
    </row>
    <row r="154" spans="13:18" x14ac:dyDescent="0.55000000000000004">
      <c r="M154" t="s">
        <v>2216</v>
      </c>
      <c r="N154">
        <v>32856160</v>
      </c>
      <c r="O154" t="s">
        <v>421</v>
      </c>
      <c r="P154" t="s">
        <v>422</v>
      </c>
      <c r="Q154" t="s">
        <v>423</v>
      </c>
      <c r="R154" t="s">
        <v>424</v>
      </c>
    </row>
    <row r="155" spans="13:18" x14ac:dyDescent="0.55000000000000004">
      <c r="M155" t="s">
        <v>2216</v>
      </c>
      <c r="N155">
        <v>32851143</v>
      </c>
      <c r="O155" t="s">
        <v>437</v>
      </c>
      <c r="P155" t="s">
        <v>438</v>
      </c>
      <c r="Q155" t="s">
        <v>439</v>
      </c>
      <c r="R155" t="s">
        <v>440</v>
      </c>
    </row>
    <row r="156" spans="13:18" x14ac:dyDescent="0.55000000000000004">
      <c r="M156" t="s">
        <v>2216</v>
      </c>
      <c r="N156">
        <v>32833937</v>
      </c>
      <c r="O156" t="s">
        <v>441</v>
      </c>
      <c r="P156" t="s">
        <v>442</v>
      </c>
      <c r="Q156" t="s">
        <v>443</v>
      </c>
      <c r="R156" t="s">
        <v>444</v>
      </c>
    </row>
    <row r="157" spans="13:18" x14ac:dyDescent="0.55000000000000004">
      <c r="M157" t="s">
        <v>2216</v>
      </c>
      <c r="N157">
        <v>32831041</v>
      </c>
      <c r="O157" t="s">
        <v>447</v>
      </c>
      <c r="P157" t="s">
        <v>448</v>
      </c>
      <c r="Q157" t="s">
        <v>449</v>
      </c>
      <c r="R157" t="s">
        <v>450</v>
      </c>
    </row>
    <row r="158" spans="13:18" x14ac:dyDescent="0.55000000000000004">
      <c r="M158" t="s">
        <v>2216</v>
      </c>
      <c r="N158">
        <v>32620966</v>
      </c>
      <c r="O158" t="s">
        <v>526</v>
      </c>
      <c r="P158" t="s">
        <v>527</v>
      </c>
      <c r="Q158" t="s">
        <v>528</v>
      </c>
      <c r="R158" t="s">
        <v>529</v>
      </c>
    </row>
    <row r="159" spans="13:18" x14ac:dyDescent="0.55000000000000004">
      <c r="M159" t="s">
        <v>2216</v>
      </c>
      <c r="N159">
        <v>32604674</v>
      </c>
      <c r="O159" t="s">
        <v>534</v>
      </c>
      <c r="P159" t="s">
        <v>535</v>
      </c>
      <c r="Q159" t="s">
        <v>536</v>
      </c>
      <c r="R159" t="s">
        <v>537</v>
      </c>
    </row>
    <row r="160" spans="13:18" x14ac:dyDescent="0.55000000000000004">
      <c r="M160" t="s">
        <v>2216</v>
      </c>
      <c r="N160">
        <v>32579128</v>
      </c>
      <c r="O160" t="s">
        <v>554</v>
      </c>
      <c r="P160" t="s">
        <v>555</v>
      </c>
      <c r="Q160" t="s">
        <v>556</v>
      </c>
      <c r="R160" t="s">
        <v>557</v>
      </c>
    </row>
    <row r="161" spans="13:18" x14ac:dyDescent="0.55000000000000004">
      <c r="M161" t="s">
        <v>2216</v>
      </c>
      <c r="N161">
        <v>32570408</v>
      </c>
      <c r="O161" t="s">
        <v>574</v>
      </c>
      <c r="P161" t="s">
        <v>575</v>
      </c>
      <c r="Q161" t="s">
        <v>576</v>
      </c>
      <c r="R161" t="s">
        <v>577</v>
      </c>
    </row>
    <row r="162" spans="13:18" x14ac:dyDescent="0.55000000000000004">
      <c r="M162" t="s">
        <v>2216</v>
      </c>
      <c r="N162">
        <v>32531726</v>
      </c>
      <c r="O162" t="s">
        <v>594</v>
      </c>
      <c r="P162" t="s">
        <v>595</v>
      </c>
      <c r="Q162" t="s">
        <v>596</v>
      </c>
      <c r="R162" t="s">
        <v>597</v>
      </c>
    </row>
    <row r="163" spans="13:18" x14ac:dyDescent="0.55000000000000004">
      <c r="M163" t="s">
        <v>2216</v>
      </c>
      <c r="N163">
        <v>32458499</v>
      </c>
      <c r="O163" t="s">
        <v>630</v>
      </c>
      <c r="P163" t="s">
        <v>631</v>
      </c>
      <c r="Q163" t="s">
        <v>632</v>
      </c>
      <c r="R163" t="s">
        <v>633</v>
      </c>
    </row>
    <row r="164" spans="13:18" x14ac:dyDescent="0.55000000000000004">
      <c r="M164" t="s">
        <v>2216</v>
      </c>
      <c r="N164">
        <v>32413171</v>
      </c>
      <c r="O164" t="s">
        <v>646</v>
      </c>
      <c r="P164" t="s">
        <v>647</v>
      </c>
      <c r="Q164" t="s">
        <v>648</v>
      </c>
      <c r="R164" t="s">
        <v>649</v>
      </c>
    </row>
    <row r="165" spans="13:18" x14ac:dyDescent="0.55000000000000004">
      <c r="M165" t="s">
        <v>2216</v>
      </c>
      <c r="N165">
        <v>32307054</v>
      </c>
      <c r="O165" t="s">
        <v>692</v>
      </c>
      <c r="P165" t="s">
        <v>693</v>
      </c>
      <c r="Q165" t="s">
        <v>694</v>
      </c>
      <c r="R165" t="s">
        <v>695</v>
      </c>
    </row>
    <row r="166" spans="13:18" x14ac:dyDescent="0.55000000000000004">
      <c r="M166" t="s">
        <v>2216</v>
      </c>
      <c r="N166">
        <v>32258429</v>
      </c>
      <c r="O166" t="s">
        <v>720</v>
      </c>
      <c r="P166" t="s">
        <v>721</v>
      </c>
      <c r="Q166" t="s">
        <v>722</v>
      </c>
      <c r="R166" t="s">
        <v>723</v>
      </c>
    </row>
    <row r="167" spans="13:18" x14ac:dyDescent="0.55000000000000004">
      <c r="M167" t="s">
        <v>2216</v>
      </c>
      <c r="N167">
        <v>32243820</v>
      </c>
      <c r="O167" t="s">
        <v>732</v>
      </c>
      <c r="P167" t="s">
        <v>733</v>
      </c>
      <c r="Q167" t="s">
        <v>734</v>
      </c>
      <c r="R167" t="s">
        <v>735</v>
      </c>
    </row>
    <row r="168" spans="13:18" x14ac:dyDescent="0.55000000000000004">
      <c r="M168" t="s">
        <v>2216</v>
      </c>
      <c r="N168">
        <v>32228556</v>
      </c>
      <c r="O168" t="s">
        <v>740</v>
      </c>
      <c r="P168" t="s">
        <v>741</v>
      </c>
      <c r="Q168" t="s">
        <v>742</v>
      </c>
      <c r="R168" t="s">
        <v>743</v>
      </c>
    </row>
    <row r="169" spans="13:18" x14ac:dyDescent="0.55000000000000004">
      <c r="M169" t="s">
        <v>2216</v>
      </c>
      <c r="N169">
        <v>32093899</v>
      </c>
      <c r="O169" t="s">
        <v>796</v>
      </c>
      <c r="P169" t="s">
        <v>797</v>
      </c>
      <c r="Q169" t="s">
        <v>798</v>
      </c>
      <c r="R169" t="s">
        <v>799</v>
      </c>
    </row>
    <row r="170" spans="13:18" x14ac:dyDescent="0.55000000000000004">
      <c r="M170" t="s">
        <v>2216</v>
      </c>
      <c r="N170">
        <v>32060159</v>
      </c>
      <c r="O170" t="s">
        <v>820</v>
      </c>
      <c r="P170" t="s">
        <v>821</v>
      </c>
      <c r="Q170" t="s">
        <v>822</v>
      </c>
      <c r="R170" t="s">
        <v>823</v>
      </c>
    </row>
    <row r="171" spans="13:18" x14ac:dyDescent="0.55000000000000004">
      <c r="M171" t="s">
        <v>2216</v>
      </c>
      <c r="N171">
        <v>32025638</v>
      </c>
      <c r="O171" t="s">
        <v>840</v>
      </c>
      <c r="P171" t="s">
        <v>841</v>
      </c>
      <c r="Q171" t="s">
        <v>842</v>
      </c>
      <c r="R171" t="s">
        <v>843</v>
      </c>
    </row>
    <row r="172" spans="13:18" x14ac:dyDescent="0.55000000000000004">
      <c r="M172" t="s">
        <v>2216</v>
      </c>
      <c r="N172">
        <v>31918866</v>
      </c>
      <c r="O172" t="s">
        <v>892</v>
      </c>
      <c r="P172" t="s">
        <v>893</v>
      </c>
      <c r="Q172" t="s">
        <v>894</v>
      </c>
      <c r="R172" t="s">
        <v>895</v>
      </c>
    </row>
    <row r="173" spans="13:18" x14ac:dyDescent="0.55000000000000004">
      <c r="M173" t="s">
        <v>2216</v>
      </c>
      <c r="N173">
        <v>31908625</v>
      </c>
      <c r="O173" t="s">
        <v>903</v>
      </c>
      <c r="P173" t="s">
        <v>904</v>
      </c>
      <c r="Q173" t="s">
        <v>905</v>
      </c>
    </row>
    <row r="174" spans="13:18" x14ac:dyDescent="0.55000000000000004">
      <c r="M174" t="s">
        <v>2216</v>
      </c>
      <c r="N174">
        <v>31834408</v>
      </c>
      <c r="O174" t="s">
        <v>938</v>
      </c>
      <c r="P174" t="s">
        <v>939</v>
      </c>
      <c r="Q174" t="s">
        <v>940</v>
      </c>
      <c r="R174" t="s">
        <v>941</v>
      </c>
    </row>
    <row r="175" spans="13:18" x14ac:dyDescent="0.55000000000000004">
      <c r="M175" t="s">
        <v>2216</v>
      </c>
      <c r="N175">
        <v>31703306</v>
      </c>
      <c r="O175" t="s">
        <v>997</v>
      </c>
      <c r="P175" t="s">
        <v>998</v>
      </c>
      <c r="Q175" t="s">
        <v>999</v>
      </c>
      <c r="R175" t="s">
        <v>1000</v>
      </c>
    </row>
    <row r="176" spans="13:18" x14ac:dyDescent="0.55000000000000004">
      <c r="M176" t="s">
        <v>2216</v>
      </c>
      <c r="N176">
        <v>31623304</v>
      </c>
      <c r="O176" t="s">
        <v>1040</v>
      </c>
      <c r="P176" t="s">
        <v>1041</v>
      </c>
      <c r="Q176" t="s">
        <v>1042</v>
      </c>
      <c r="R176" t="s">
        <v>1043</v>
      </c>
    </row>
    <row r="177" spans="13:18" x14ac:dyDescent="0.55000000000000004">
      <c r="M177" t="s">
        <v>2216</v>
      </c>
      <c r="N177">
        <v>31621639</v>
      </c>
      <c r="O177" t="s">
        <v>1048</v>
      </c>
      <c r="P177" t="s">
        <v>1049</v>
      </c>
      <c r="Q177" t="s">
        <v>1050</v>
      </c>
      <c r="R177" t="s">
        <v>1051</v>
      </c>
    </row>
    <row r="178" spans="13:18" x14ac:dyDescent="0.55000000000000004">
      <c r="M178" t="s">
        <v>2216</v>
      </c>
      <c r="N178">
        <v>31573898</v>
      </c>
      <c r="O178" t="s">
        <v>1056</v>
      </c>
      <c r="P178" t="s">
        <v>1057</v>
      </c>
      <c r="Q178" t="s">
        <v>1058</v>
      </c>
      <c r="R178" t="s">
        <v>1059</v>
      </c>
    </row>
    <row r="179" spans="13:18" x14ac:dyDescent="0.55000000000000004">
      <c r="M179" t="s">
        <v>2216</v>
      </c>
      <c r="N179">
        <v>31494616</v>
      </c>
      <c r="O179" t="s">
        <v>1090</v>
      </c>
      <c r="P179" t="s">
        <v>1091</v>
      </c>
      <c r="Q179" t="s">
        <v>1092</v>
      </c>
      <c r="R179" t="s">
        <v>1093</v>
      </c>
    </row>
    <row r="180" spans="13:18" x14ac:dyDescent="0.55000000000000004">
      <c r="M180" t="s">
        <v>2216</v>
      </c>
      <c r="N180">
        <v>31386832</v>
      </c>
      <c r="O180" t="s">
        <v>1197</v>
      </c>
      <c r="P180" t="s">
        <v>1198</v>
      </c>
      <c r="Q180" t="s">
        <v>1199</v>
      </c>
      <c r="R180" t="s">
        <v>1200</v>
      </c>
    </row>
    <row r="181" spans="13:18" x14ac:dyDescent="0.55000000000000004">
      <c r="M181" t="s">
        <v>2216</v>
      </c>
      <c r="N181">
        <v>31372838</v>
      </c>
      <c r="O181" t="s">
        <v>1205</v>
      </c>
      <c r="P181" t="s">
        <v>1206</v>
      </c>
      <c r="Q181" t="s">
        <v>1207</v>
      </c>
      <c r="R181" t="s">
        <v>1208</v>
      </c>
    </row>
    <row r="182" spans="13:18" x14ac:dyDescent="0.55000000000000004">
      <c r="M182" t="s">
        <v>2216</v>
      </c>
      <c r="N182">
        <v>31365089</v>
      </c>
      <c r="O182" t="s">
        <v>1213</v>
      </c>
      <c r="P182" t="s">
        <v>1214</v>
      </c>
      <c r="Q182" t="s">
        <v>1215</v>
      </c>
      <c r="R182" t="s">
        <v>1216</v>
      </c>
    </row>
    <row r="183" spans="13:18" x14ac:dyDescent="0.55000000000000004">
      <c r="M183" t="s">
        <v>2216</v>
      </c>
      <c r="N183">
        <v>31349049</v>
      </c>
      <c r="O183" t="s">
        <v>1221</v>
      </c>
      <c r="P183" t="s">
        <v>1222</v>
      </c>
      <c r="Q183" t="s">
        <v>1223</v>
      </c>
      <c r="R183" t="s">
        <v>1224</v>
      </c>
    </row>
    <row r="184" spans="13:18" x14ac:dyDescent="0.55000000000000004">
      <c r="M184" t="s">
        <v>2216</v>
      </c>
      <c r="N184">
        <v>31329886</v>
      </c>
      <c r="O184" t="s">
        <v>1245</v>
      </c>
      <c r="P184" t="s">
        <v>1246</v>
      </c>
      <c r="Q184" t="s">
        <v>1247</v>
      </c>
      <c r="R184" t="s">
        <v>1248</v>
      </c>
    </row>
    <row r="185" spans="13:18" x14ac:dyDescent="0.55000000000000004">
      <c r="M185" t="s">
        <v>2216</v>
      </c>
      <c r="N185">
        <v>31321324</v>
      </c>
      <c r="O185" t="s">
        <v>1257</v>
      </c>
      <c r="P185" t="s">
        <v>1258</v>
      </c>
      <c r="Q185" t="s">
        <v>1259</v>
      </c>
      <c r="R185" t="s">
        <v>1260</v>
      </c>
    </row>
    <row r="186" spans="13:18" x14ac:dyDescent="0.55000000000000004">
      <c r="M186" t="s">
        <v>2216</v>
      </c>
      <c r="N186">
        <v>31282264</v>
      </c>
      <c r="O186" t="s">
        <v>1273</v>
      </c>
      <c r="P186" t="s">
        <v>1274</v>
      </c>
      <c r="Q186" t="s">
        <v>1275</v>
      </c>
      <c r="R186" t="s">
        <v>1276</v>
      </c>
    </row>
    <row r="187" spans="13:18" x14ac:dyDescent="0.55000000000000004">
      <c r="M187" t="s">
        <v>2216</v>
      </c>
      <c r="N187">
        <v>31259018</v>
      </c>
      <c r="O187" t="s">
        <v>1297</v>
      </c>
      <c r="P187" t="s">
        <v>1298</v>
      </c>
      <c r="Q187" t="s">
        <v>1299</v>
      </c>
    </row>
    <row r="188" spans="13:18" x14ac:dyDescent="0.55000000000000004">
      <c r="M188" t="s">
        <v>2216</v>
      </c>
      <c r="N188">
        <v>33717311</v>
      </c>
      <c r="O188" t="s">
        <v>1331</v>
      </c>
      <c r="P188" t="s">
        <v>1332</v>
      </c>
      <c r="Q188" t="s">
        <v>1333</v>
      </c>
      <c r="R188" t="s">
        <v>1334</v>
      </c>
    </row>
    <row r="189" spans="13:18" x14ac:dyDescent="0.55000000000000004">
      <c r="M189" t="s">
        <v>2216</v>
      </c>
      <c r="N189">
        <v>31145441</v>
      </c>
      <c r="O189" t="s">
        <v>1335</v>
      </c>
      <c r="P189" t="s">
        <v>1336</v>
      </c>
      <c r="Q189" t="s">
        <v>1337</v>
      </c>
      <c r="R189" t="s">
        <v>1338</v>
      </c>
    </row>
    <row r="190" spans="13:18" x14ac:dyDescent="0.55000000000000004">
      <c r="M190" t="s">
        <v>2216</v>
      </c>
      <c r="N190">
        <v>31142493</v>
      </c>
      <c r="O190" t="s">
        <v>1339</v>
      </c>
      <c r="P190" t="s">
        <v>1340</v>
      </c>
      <c r="Q190" t="s">
        <v>1341</v>
      </c>
      <c r="R190" t="s">
        <v>1342</v>
      </c>
    </row>
    <row r="191" spans="13:18" x14ac:dyDescent="0.55000000000000004">
      <c r="M191" t="s">
        <v>2216</v>
      </c>
      <c r="N191">
        <v>31061618</v>
      </c>
      <c r="O191" t="s">
        <v>1374</v>
      </c>
      <c r="P191" t="s">
        <v>1375</v>
      </c>
      <c r="Q191" t="s">
        <v>1376</v>
      </c>
      <c r="R191" t="s">
        <v>1377</v>
      </c>
    </row>
    <row r="192" spans="13:18" x14ac:dyDescent="0.55000000000000004">
      <c r="M192" t="s">
        <v>2216</v>
      </c>
      <c r="N192">
        <v>30954466</v>
      </c>
      <c r="O192" t="s">
        <v>1410</v>
      </c>
      <c r="P192" t="s">
        <v>1411</v>
      </c>
      <c r="Q192" t="s">
        <v>1412</v>
      </c>
      <c r="R192" t="s">
        <v>1413</v>
      </c>
    </row>
    <row r="193" spans="13:18" x14ac:dyDescent="0.55000000000000004">
      <c r="M193" t="s">
        <v>2216</v>
      </c>
      <c r="N193">
        <v>30927466</v>
      </c>
      <c r="O193" t="s">
        <v>1429</v>
      </c>
      <c r="P193" t="s">
        <v>1430</v>
      </c>
      <c r="Q193" t="s">
        <v>1431</v>
      </c>
      <c r="R193" t="s">
        <v>1432</v>
      </c>
    </row>
    <row r="194" spans="13:18" x14ac:dyDescent="0.55000000000000004">
      <c r="M194" t="s">
        <v>2216</v>
      </c>
      <c r="N194">
        <v>30879035</v>
      </c>
      <c r="O194" t="s">
        <v>1449</v>
      </c>
      <c r="P194" t="s">
        <v>1450</v>
      </c>
      <c r="Q194" t="s">
        <v>1451</v>
      </c>
      <c r="R194" t="s">
        <v>1452</v>
      </c>
    </row>
    <row r="195" spans="13:18" x14ac:dyDescent="0.55000000000000004">
      <c r="M195" t="s">
        <v>2216</v>
      </c>
      <c r="N195">
        <v>30824567</v>
      </c>
      <c r="O195" t="s">
        <v>1457</v>
      </c>
      <c r="P195" t="s">
        <v>1458</v>
      </c>
      <c r="Q195" t="s">
        <v>1459</v>
      </c>
      <c r="R195" t="s">
        <v>1460</v>
      </c>
    </row>
    <row r="196" spans="13:18" x14ac:dyDescent="0.55000000000000004">
      <c r="M196" t="s">
        <v>2216</v>
      </c>
      <c r="N196">
        <v>30815075</v>
      </c>
      <c r="O196" t="s">
        <v>1461</v>
      </c>
      <c r="P196" t="s">
        <v>1462</v>
      </c>
      <c r="Q196" t="s">
        <v>1463</v>
      </c>
    </row>
    <row r="197" spans="13:18" x14ac:dyDescent="0.55000000000000004">
      <c r="M197" t="s">
        <v>2216</v>
      </c>
      <c r="N197">
        <v>30811882</v>
      </c>
      <c r="O197" t="s">
        <v>1464</v>
      </c>
      <c r="P197" t="s">
        <v>1465</v>
      </c>
      <c r="Q197" t="s">
        <v>1466</v>
      </c>
      <c r="R197" t="s">
        <v>1467</v>
      </c>
    </row>
    <row r="198" spans="13:18" x14ac:dyDescent="0.55000000000000004">
      <c r="M198" t="s">
        <v>2216</v>
      </c>
      <c r="N198">
        <v>30764659</v>
      </c>
      <c r="O198" t="s">
        <v>1496</v>
      </c>
      <c r="P198" t="s">
        <v>1497</v>
      </c>
      <c r="Q198" t="s">
        <v>1498</v>
      </c>
      <c r="R198" t="s">
        <v>1499</v>
      </c>
    </row>
    <row r="199" spans="13:18" x14ac:dyDescent="0.55000000000000004">
      <c r="M199" t="s">
        <v>2216</v>
      </c>
      <c r="N199">
        <v>30742028</v>
      </c>
      <c r="O199" t="s">
        <v>1508</v>
      </c>
      <c r="P199" t="s">
        <v>1509</v>
      </c>
      <c r="Q199" t="s">
        <v>1510</v>
      </c>
      <c r="R199" t="s">
        <v>1511</v>
      </c>
    </row>
    <row r="200" spans="13:18" x14ac:dyDescent="0.55000000000000004">
      <c r="M200" t="s">
        <v>2216</v>
      </c>
      <c r="N200">
        <v>30741240</v>
      </c>
      <c r="O200" t="s">
        <v>1524</v>
      </c>
      <c r="P200" t="s">
        <v>1525</v>
      </c>
      <c r="Q200" t="s">
        <v>1526</v>
      </c>
    </row>
    <row r="201" spans="13:18" x14ac:dyDescent="0.55000000000000004">
      <c r="M201" t="s">
        <v>2216</v>
      </c>
      <c r="N201">
        <v>30658851</v>
      </c>
      <c r="O201" t="s">
        <v>1552</v>
      </c>
      <c r="P201" t="s">
        <v>1553</v>
      </c>
      <c r="Q201" t="s">
        <v>1554</v>
      </c>
      <c r="R201" t="s">
        <v>1555</v>
      </c>
    </row>
    <row r="202" spans="13:18" x14ac:dyDescent="0.55000000000000004">
      <c r="M202" t="s">
        <v>2216</v>
      </c>
      <c r="N202">
        <v>30622091</v>
      </c>
      <c r="O202" t="s">
        <v>1595</v>
      </c>
      <c r="P202" t="s">
        <v>1596</v>
      </c>
      <c r="Q202" t="s">
        <v>1597</v>
      </c>
      <c r="R202" t="s">
        <v>1598</v>
      </c>
    </row>
    <row r="203" spans="13:18" x14ac:dyDescent="0.55000000000000004">
      <c r="M203" t="s">
        <v>2216</v>
      </c>
      <c r="N203">
        <v>30545312</v>
      </c>
      <c r="O203" t="s">
        <v>1635</v>
      </c>
      <c r="P203" t="s">
        <v>1636</v>
      </c>
      <c r="Q203" t="s">
        <v>1637</v>
      </c>
      <c r="R203" t="s">
        <v>1638</v>
      </c>
    </row>
    <row r="204" spans="13:18" x14ac:dyDescent="0.55000000000000004">
      <c r="M204" t="s">
        <v>2216</v>
      </c>
      <c r="N204">
        <v>30488750</v>
      </c>
      <c r="O204" t="s">
        <v>1655</v>
      </c>
      <c r="P204" t="s">
        <v>1656</v>
      </c>
      <c r="Q204" t="s">
        <v>1657</v>
      </c>
      <c r="R204" t="s">
        <v>1658</v>
      </c>
    </row>
    <row r="205" spans="13:18" x14ac:dyDescent="0.55000000000000004">
      <c r="M205" t="s">
        <v>2216</v>
      </c>
      <c r="N205">
        <v>30445841</v>
      </c>
      <c r="O205" t="s">
        <v>1659</v>
      </c>
      <c r="P205" t="s">
        <v>1660</v>
      </c>
      <c r="Q205" t="s">
        <v>1661</v>
      </c>
      <c r="R205" t="s">
        <v>1662</v>
      </c>
    </row>
    <row r="206" spans="13:18" x14ac:dyDescent="0.55000000000000004">
      <c r="M206" t="s">
        <v>2216</v>
      </c>
      <c r="N206">
        <v>30419191</v>
      </c>
      <c r="O206" t="s">
        <v>1667</v>
      </c>
      <c r="P206" t="s">
        <v>1668</v>
      </c>
      <c r="Q206" t="s">
        <v>1669</v>
      </c>
      <c r="R206" t="s">
        <v>1670</v>
      </c>
    </row>
    <row r="207" spans="13:18" x14ac:dyDescent="0.55000000000000004">
      <c r="M207" t="s">
        <v>2216</v>
      </c>
      <c r="N207">
        <v>30398453</v>
      </c>
      <c r="O207" t="s">
        <v>1675</v>
      </c>
      <c r="P207" t="s">
        <v>1676</v>
      </c>
      <c r="Q207" t="s">
        <v>1677</v>
      </c>
      <c r="R207" t="s">
        <v>1678</v>
      </c>
    </row>
    <row r="208" spans="13:18" x14ac:dyDescent="0.55000000000000004">
      <c r="M208" t="s">
        <v>2216</v>
      </c>
      <c r="N208">
        <v>30394981</v>
      </c>
      <c r="O208" t="s">
        <v>1679</v>
      </c>
      <c r="P208" t="s">
        <v>1680</v>
      </c>
      <c r="Q208" t="s">
        <v>1681</v>
      </c>
      <c r="R208" t="s">
        <v>1682</v>
      </c>
    </row>
    <row r="209" spans="13:18" x14ac:dyDescent="0.55000000000000004">
      <c r="M209" t="s">
        <v>2216</v>
      </c>
      <c r="N209">
        <v>30386481</v>
      </c>
      <c r="O209" t="s">
        <v>1683</v>
      </c>
      <c r="P209" t="s">
        <v>1684</v>
      </c>
      <c r="Q209" t="s">
        <v>1685</v>
      </c>
      <c r="R209" t="s">
        <v>1686</v>
      </c>
    </row>
    <row r="210" spans="13:18" x14ac:dyDescent="0.55000000000000004">
      <c r="M210" t="s">
        <v>2216</v>
      </c>
      <c r="N210">
        <v>30349630</v>
      </c>
      <c r="O210" t="s">
        <v>1687</v>
      </c>
      <c r="P210" t="s">
        <v>1688</v>
      </c>
      <c r="Q210" t="s">
        <v>1689</v>
      </c>
      <c r="R210" t="s">
        <v>1690</v>
      </c>
    </row>
    <row r="211" spans="13:18" x14ac:dyDescent="0.55000000000000004">
      <c r="M211" t="s">
        <v>2216</v>
      </c>
      <c r="N211">
        <v>30291097</v>
      </c>
      <c r="O211" t="s">
        <v>1715</v>
      </c>
      <c r="P211" t="s">
        <v>1716</v>
      </c>
      <c r="Q211" t="s">
        <v>1717</v>
      </c>
      <c r="R211" t="s">
        <v>1718</v>
      </c>
    </row>
    <row r="212" spans="13:18" x14ac:dyDescent="0.55000000000000004">
      <c r="M212" t="s">
        <v>2216</v>
      </c>
      <c r="N212">
        <v>30278786</v>
      </c>
      <c r="O212" t="s">
        <v>1727</v>
      </c>
      <c r="P212" t="s">
        <v>1728</v>
      </c>
      <c r="Q212" t="s">
        <v>1729</v>
      </c>
      <c r="R212" t="s">
        <v>1730</v>
      </c>
    </row>
    <row r="213" spans="13:18" x14ac:dyDescent="0.55000000000000004">
      <c r="M213" t="s">
        <v>2216</v>
      </c>
      <c r="N213">
        <v>30267536</v>
      </c>
      <c r="O213" t="s">
        <v>1735</v>
      </c>
      <c r="P213" t="s">
        <v>1736</v>
      </c>
      <c r="Q213" t="s">
        <v>1737</v>
      </c>
      <c r="R213" t="s">
        <v>1738</v>
      </c>
    </row>
    <row r="214" spans="13:18" x14ac:dyDescent="0.55000000000000004">
      <c r="M214" t="s">
        <v>2216</v>
      </c>
      <c r="N214">
        <v>30128552</v>
      </c>
      <c r="O214" t="s">
        <v>1766</v>
      </c>
      <c r="P214" t="s">
        <v>1767</v>
      </c>
      <c r="Q214" t="s">
        <v>1768</v>
      </c>
      <c r="R214" t="s">
        <v>1769</v>
      </c>
    </row>
    <row r="215" spans="13:18" x14ac:dyDescent="0.55000000000000004">
      <c r="M215" t="s">
        <v>2216</v>
      </c>
      <c r="N215">
        <v>30113366</v>
      </c>
      <c r="O215" t="s">
        <v>1778</v>
      </c>
      <c r="P215" t="s">
        <v>1779</v>
      </c>
      <c r="Q215" t="s">
        <v>1780</v>
      </c>
      <c r="R215" t="s">
        <v>1781</v>
      </c>
    </row>
    <row r="216" spans="13:18" x14ac:dyDescent="0.55000000000000004">
      <c r="M216" t="s">
        <v>2216</v>
      </c>
      <c r="N216">
        <v>30106649</v>
      </c>
      <c r="O216" t="s">
        <v>1782</v>
      </c>
      <c r="P216" t="s">
        <v>1783</v>
      </c>
      <c r="Q216" t="s">
        <v>1784</v>
      </c>
      <c r="R216" t="s">
        <v>1785</v>
      </c>
    </row>
    <row r="217" spans="13:18" x14ac:dyDescent="0.55000000000000004">
      <c r="M217" t="s">
        <v>2216</v>
      </c>
      <c r="N217">
        <v>29970009</v>
      </c>
      <c r="O217" t="s">
        <v>1838</v>
      </c>
      <c r="P217" t="s">
        <v>1839</v>
      </c>
      <c r="Q217" t="s">
        <v>1840</v>
      </c>
      <c r="R217" t="s">
        <v>1841</v>
      </c>
    </row>
    <row r="218" spans="13:18" x14ac:dyDescent="0.55000000000000004">
      <c r="M218" t="s">
        <v>2216</v>
      </c>
      <c r="N218">
        <v>29927766</v>
      </c>
      <c r="O218" t="s">
        <v>1854</v>
      </c>
      <c r="P218" t="s">
        <v>1855</v>
      </c>
      <c r="Q218" t="s">
        <v>1856</v>
      </c>
      <c r="R218" t="s">
        <v>1857</v>
      </c>
    </row>
    <row r="219" spans="13:18" x14ac:dyDescent="0.55000000000000004">
      <c r="M219" t="s">
        <v>2216</v>
      </c>
      <c r="N219">
        <v>29894495</v>
      </c>
      <c r="O219" t="s">
        <v>1870</v>
      </c>
      <c r="P219" t="s">
        <v>1871</v>
      </c>
      <c r="Q219" t="s">
        <v>1872</v>
      </c>
      <c r="R219" t="s">
        <v>1873</v>
      </c>
    </row>
    <row r="220" spans="13:18" x14ac:dyDescent="0.55000000000000004">
      <c r="M220" t="s">
        <v>2216</v>
      </c>
      <c r="N220">
        <v>29892204</v>
      </c>
      <c r="O220" t="s">
        <v>1874</v>
      </c>
      <c r="P220" t="s">
        <v>1875</v>
      </c>
      <c r="Q220" t="s">
        <v>1876</v>
      </c>
      <c r="R220" t="s">
        <v>1877</v>
      </c>
    </row>
    <row r="221" spans="13:18" x14ac:dyDescent="0.55000000000000004">
      <c r="M221" t="s">
        <v>2216</v>
      </c>
      <c r="N221">
        <v>29854218</v>
      </c>
      <c r="O221" t="s">
        <v>1893</v>
      </c>
      <c r="P221" t="s">
        <v>1894</v>
      </c>
      <c r="Q221" t="s">
        <v>1895</v>
      </c>
    </row>
    <row r="222" spans="13:18" x14ac:dyDescent="0.55000000000000004">
      <c r="M222" t="s">
        <v>2216</v>
      </c>
      <c r="N222">
        <v>29854208</v>
      </c>
      <c r="O222" t="s">
        <v>1899</v>
      </c>
      <c r="P222" t="s">
        <v>1900</v>
      </c>
      <c r="Q222" t="s">
        <v>1901</v>
      </c>
    </row>
    <row r="223" spans="13:18" x14ac:dyDescent="0.55000000000000004">
      <c r="M223" t="s">
        <v>2216</v>
      </c>
      <c r="N223">
        <v>29849998</v>
      </c>
      <c r="O223" t="s">
        <v>1905</v>
      </c>
      <c r="P223" t="s">
        <v>1906</v>
      </c>
      <c r="Q223" t="s">
        <v>1907</v>
      </c>
      <c r="R223" t="s">
        <v>1908</v>
      </c>
    </row>
    <row r="224" spans="13:18" x14ac:dyDescent="0.55000000000000004">
      <c r="M224" t="s">
        <v>2216</v>
      </c>
      <c r="N224">
        <v>29771350</v>
      </c>
      <c r="O224" t="s">
        <v>1931</v>
      </c>
      <c r="P224" t="s">
        <v>1932</v>
      </c>
      <c r="Q224" t="s">
        <v>1933</v>
      </c>
      <c r="R224" t="s">
        <v>1934</v>
      </c>
    </row>
    <row r="225" spans="1:18" x14ac:dyDescent="0.55000000000000004">
      <c r="B225" s="9"/>
      <c r="C225" s="9"/>
      <c r="D225" s="9"/>
      <c r="E225" s="9"/>
      <c r="F225" s="9"/>
      <c r="G225" s="9"/>
      <c r="H225" s="9"/>
      <c r="I225" s="9"/>
      <c r="J225" s="9"/>
      <c r="K225" s="9"/>
      <c r="M225" s="9" t="s">
        <v>2216</v>
      </c>
      <c r="N225">
        <v>29650707</v>
      </c>
      <c r="O225" t="s">
        <v>1979</v>
      </c>
      <c r="P225" t="s">
        <v>1980</v>
      </c>
      <c r="Q225" t="s">
        <v>1981</v>
      </c>
      <c r="R225" t="s">
        <v>1982</v>
      </c>
    </row>
    <row r="226" spans="1:18" x14ac:dyDescent="0.55000000000000004">
      <c r="A226" s="9"/>
      <c r="B226" s="9"/>
      <c r="C226" s="9"/>
      <c r="D226" s="9"/>
      <c r="E226" s="9"/>
      <c r="F226" s="9"/>
      <c r="G226" s="9"/>
      <c r="H226" s="9"/>
      <c r="I226" s="9"/>
      <c r="J226" s="9"/>
      <c r="M226" s="9" t="s">
        <v>2216</v>
      </c>
      <c r="N226">
        <v>29352529</v>
      </c>
      <c r="O226" t="s">
        <v>2082</v>
      </c>
      <c r="P226" t="s">
        <v>2083</v>
      </c>
      <c r="Q226" t="s">
        <v>2084</v>
      </c>
      <c r="R226" t="s">
        <v>2085</v>
      </c>
    </row>
    <row r="227" spans="1:18" x14ac:dyDescent="0.55000000000000004">
      <c r="B227" s="9"/>
      <c r="C227" s="9"/>
      <c r="D227" s="9"/>
      <c r="E227" s="9"/>
      <c r="F227" s="9"/>
      <c r="G227" s="9"/>
      <c r="H227" s="9"/>
      <c r="I227" s="9"/>
      <c r="J227" s="9"/>
      <c r="M227" s="9" t="s">
        <v>2216</v>
      </c>
      <c r="N227">
        <v>29325575</v>
      </c>
      <c r="O227" t="s">
        <v>2094</v>
      </c>
      <c r="P227" t="s">
        <v>2095</v>
      </c>
      <c r="Q227" t="s">
        <v>2096</v>
      </c>
      <c r="R227" t="s">
        <v>2097</v>
      </c>
    </row>
    <row r="228" spans="1:18" x14ac:dyDescent="0.55000000000000004">
      <c r="B228" s="9"/>
      <c r="C228" s="9"/>
      <c r="D228" s="9"/>
      <c r="E228" s="9"/>
      <c r="F228" s="9"/>
      <c r="G228" s="9"/>
      <c r="H228" s="9"/>
      <c r="I228" s="9"/>
      <c r="J228" s="9"/>
      <c r="M228" s="9" t="s">
        <v>2216</v>
      </c>
      <c r="N228">
        <v>29253138</v>
      </c>
      <c r="O228" t="s">
        <v>2133</v>
      </c>
      <c r="P228" t="s">
        <v>2134</v>
      </c>
      <c r="Q228" t="s">
        <v>2135</v>
      </c>
      <c r="R228" t="s">
        <v>2136</v>
      </c>
    </row>
    <row r="229" spans="1:18" x14ac:dyDescent="0.55000000000000004">
      <c r="B229" s="9"/>
      <c r="C229" s="9"/>
      <c r="D229" s="9"/>
      <c r="E229" s="9"/>
      <c r="F229" s="9"/>
      <c r="G229" s="9"/>
      <c r="H229" s="9"/>
      <c r="I229" s="9"/>
      <c r="J229" s="9"/>
      <c r="M229" s="9" t="s">
        <v>2216</v>
      </c>
      <c r="N229">
        <v>29034685</v>
      </c>
      <c r="O229" t="s">
        <v>2156</v>
      </c>
      <c r="P229" t="s">
        <v>2157</v>
      </c>
      <c r="Q229" t="s">
        <v>2158</v>
      </c>
      <c r="R229" t="s">
        <v>2159</v>
      </c>
    </row>
    <row r="230" spans="1:18" x14ac:dyDescent="0.55000000000000004">
      <c r="B230" s="9"/>
      <c r="C230" s="9"/>
      <c r="D230" s="9"/>
      <c r="E230" s="9"/>
      <c r="F230" s="9"/>
      <c r="G230" s="9"/>
      <c r="H230" s="9"/>
      <c r="I230" s="9"/>
      <c r="J230" s="9"/>
      <c r="K230" s="9"/>
      <c r="M230" s="9" t="s">
        <v>2216</v>
      </c>
      <c r="N230">
        <v>28893101</v>
      </c>
      <c r="O230" t="s">
        <v>2172</v>
      </c>
      <c r="P230" t="s">
        <v>2173</v>
      </c>
      <c r="Q230" t="s">
        <v>2174</v>
      </c>
      <c r="R230" t="s">
        <v>2175</v>
      </c>
    </row>
    <row r="231" spans="1:18" x14ac:dyDescent="0.55000000000000004">
      <c r="B231" s="9"/>
      <c r="C231" s="9"/>
      <c r="D231" s="9"/>
      <c r="E231" s="9"/>
      <c r="F231" s="9"/>
      <c r="G231" s="9"/>
      <c r="H231" s="9"/>
      <c r="I231" s="9"/>
      <c r="J231" s="9"/>
      <c r="M231" s="9" t="s">
        <v>2216</v>
      </c>
      <c r="N231">
        <v>28865143</v>
      </c>
      <c r="O231" t="s">
        <v>2180</v>
      </c>
      <c r="P231" t="s">
        <v>2181</v>
      </c>
      <c r="Q231" t="s">
        <v>2182</v>
      </c>
      <c r="R231" t="s">
        <v>2183</v>
      </c>
    </row>
    <row r="232" spans="1:18" x14ac:dyDescent="0.55000000000000004">
      <c r="M232" s="9" t="s">
        <v>2216</v>
      </c>
      <c r="N232">
        <v>28754813</v>
      </c>
      <c r="O232" t="s">
        <v>2192</v>
      </c>
      <c r="P232" t="s">
        <v>2193</v>
      </c>
      <c r="Q232" t="s">
        <v>2194</v>
      </c>
      <c r="R232" t="s">
        <v>2195</v>
      </c>
    </row>
    <row r="233" spans="1:18" x14ac:dyDescent="0.55000000000000004">
      <c r="M233" s="8" t="s">
        <v>2216</v>
      </c>
      <c r="N233">
        <v>32511595</v>
      </c>
      <c r="O233" t="s">
        <v>2404</v>
      </c>
      <c r="P233" t="s">
        <v>2405</v>
      </c>
      <c r="Q233" t="s">
        <v>2406</v>
      </c>
      <c r="R233" t="s">
        <v>2407</v>
      </c>
    </row>
    <row r="234" spans="1:18" x14ac:dyDescent="0.55000000000000004">
      <c r="M234" s="8" t="s">
        <v>2216</v>
      </c>
      <c r="N234">
        <v>32498999</v>
      </c>
      <c r="O234" t="s">
        <v>2408</v>
      </c>
      <c r="P234" t="s">
        <v>2409</v>
      </c>
      <c r="Q234" t="s">
        <v>2410</v>
      </c>
      <c r="R234" t="s">
        <v>2411</v>
      </c>
    </row>
    <row r="235" spans="1:18" x14ac:dyDescent="0.55000000000000004">
      <c r="M235" s="8" t="s">
        <v>2216</v>
      </c>
      <c r="N235">
        <v>32079557</v>
      </c>
      <c r="O235" t="s">
        <v>2412</v>
      </c>
      <c r="P235" t="s">
        <v>2413</v>
      </c>
      <c r="Q235" t="s">
        <v>2414</v>
      </c>
      <c r="R235" t="s">
        <v>2415</v>
      </c>
    </row>
    <row r="236" spans="1:18" x14ac:dyDescent="0.55000000000000004">
      <c r="M236" s="8" t="s">
        <v>2216</v>
      </c>
      <c r="N236">
        <v>31945959</v>
      </c>
      <c r="O236" t="s">
        <v>2416</v>
      </c>
      <c r="P236" t="s">
        <v>2417</v>
      </c>
      <c r="Q236" t="s">
        <v>2418</v>
      </c>
      <c r="R236" t="s">
        <v>2419</v>
      </c>
    </row>
    <row r="237" spans="1:18" x14ac:dyDescent="0.55000000000000004">
      <c r="M237" s="8" t="s">
        <v>2216</v>
      </c>
      <c r="N237">
        <v>31336327</v>
      </c>
      <c r="O237" t="s">
        <v>2432</v>
      </c>
      <c r="P237" t="s">
        <v>2433</v>
      </c>
      <c r="Q237" t="s">
        <v>2434</v>
      </c>
      <c r="R237" t="s">
        <v>2435</v>
      </c>
    </row>
    <row r="238" spans="1:18" x14ac:dyDescent="0.55000000000000004">
      <c r="M238" s="8" t="s">
        <v>2216</v>
      </c>
      <c r="N238">
        <v>30305917</v>
      </c>
      <c r="O238" t="s">
        <v>2436</v>
      </c>
      <c r="P238" t="s">
        <v>2437</v>
      </c>
      <c r="Q238" t="s">
        <v>2438</v>
      </c>
      <c r="R238" t="s">
        <v>2439</v>
      </c>
    </row>
    <row r="239" spans="1:18" x14ac:dyDescent="0.55000000000000004">
      <c r="B239" s="9"/>
      <c r="C239" s="9"/>
      <c r="D239" s="9"/>
      <c r="E239" s="9"/>
      <c r="F239" s="9"/>
      <c r="G239" s="9"/>
      <c r="H239" s="9"/>
      <c r="I239" s="9"/>
      <c r="J239" s="9"/>
      <c r="K239" s="9"/>
      <c r="L239" s="9"/>
      <c r="M239" s="8" t="s">
        <v>2216</v>
      </c>
      <c r="N239">
        <v>30169498</v>
      </c>
      <c r="O239" t="s">
        <v>2440</v>
      </c>
      <c r="P239" t="s">
        <v>2441</v>
      </c>
      <c r="Q239" t="s">
        <v>2442</v>
      </c>
      <c r="R239" t="s">
        <v>2443</v>
      </c>
    </row>
    <row r="240" spans="1:18" x14ac:dyDescent="0.55000000000000004">
      <c r="N240">
        <v>33734908</v>
      </c>
      <c r="O240" t="s">
        <v>9</v>
      </c>
      <c r="P240" t="s">
        <v>10</v>
      </c>
      <c r="Q240" t="s">
        <v>11</v>
      </c>
      <c r="R240" t="s">
        <v>12</v>
      </c>
    </row>
    <row r="241" spans="14:18" x14ac:dyDescent="0.55000000000000004">
      <c r="N241">
        <v>33685512</v>
      </c>
      <c r="O241" t="s">
        <v>37</v>
      </c>
      <c r="P241" t="s">
        <v>38</v>
      </c>
      <c r="Q241" t="s">
        <v>39</v>
      </c>
      <c r="R241" t="s">
        <v>40</v>
      </c>
    </row>
    <row r="242" spans="14:18" x14ac:dyDescent="0.55000000000000004">
      <c r="N242">
        <v>33646126</v>
      </c>
      <c r="O242" t="s">
        <v>53</v>
      </c>
      <c r="P242" t="s">
        <v>54</v>
      </c>
      <c r="Q242" t="s">
        <v>55</v>
      </c>
      <c r="R242" t="s">
        <v>56</v>
      </c>
    </row>
    <row r="243" spans="14:18" x14ac:dyDescent="0.55000000000000004">
      <c r="N243">
        <v>33644411</v>
      </c>
      <c r="O243" t="s">
        <v>57</v>
      </c>
      <c r="P243" t="s">
        <v>58</v>
      </c>
      <c r="Q243" t="s">
        <v>59</v>
      </c>
      <c r="R243" t="s">
        <v>60</v>
      </c>
    </row>
    <row r="244" spans="14:18" x14ac:dyDescent="0.55000000000000004">
      <c r="N244">
        <v>33605892</v>
      </c>
      <c r="O244" t="s">
        <v>73</v>
      </c>
      <c r="P244" t="s">
        <v>74</v>
      </c>
      <c r="Q244" t="s">
        <v>75</v>
      </c>
      <c r="R244" t="s">
        <v>76</v>
      </c>
    </row>
    <row r="245" spans="14:18" x14ac:dyDescent="0.55000000000000004">
      <c r="N245">
        <v>33597323</v>
      </c>
      <c r="O245" t="s">
        <v>81</v>
      </c>
      <c r="P245" t="s">
        <v>82</v>
      </c>
      <c r="Q245" t="s">
        <v>83</v>
      </c>
      <c r="R245" t="s">
        <v>84</v>
      </c>
    </row>
    <row r="246" spans="14:18" x14ac:dyDescent="0.55000000000000004">
      <c r="N246">
        <v>33593598</v>
      </c>
      <c r="O246" t="s">
        <v>93</v>
      </c>
      <c r="P246" t="s">
        <v>94</v>
      </c>
      <c r="Q246" t="s">
        <v>95</v>
      </c>
      <c r="R246" t="s">
        <v>96</v>
      </c>
    </row>
    <row r="247" spans="14:18" x14ac:dyDescent="0.55000000000000004">
      <c r="N247">
        <v>33591328</v>
      </c>
      <c r="O247" t="s">
        <v>97</v>
      </c>
      <c r="P247" t="s">
        <v>98</v>
      </c>
      <c r="Q247" t="s">
        <v>99</v>
      </c>
      <c r="R247" t="s">
        <v>100</v>
      </c>
    </row>
    <row r="248" spans="14:18" x14ac:dyDescent="0.55000000000000004">
      <c r="N248">
        <v>33571478</v>
      </c>
      <c r="O248" t="s">
        <v>101</v>
      </c>
      <c r="P248" t="s">
        <v>102</v>
      </c>
      <c r="Q248" t="s">
        <v>103</v>
      </c>
      <c r="R248" t="s">
        <v>104</v>
      </c>
    </row>
    <row r="249" spans="14:18" x14ac:dyDescent="0.55000000000000004">
      <c r="N249">
        <v>33570333</v>
      </c>
      <c r="O249" t="s">
        <v>105</v>
      </c>
      <c r="P249" t="s">
        <v>106</v>
      </c>
      <c r="Q249" t="s">
        <v>107</v>
      </c>
      <c r="R249" t="s">
        <v>108</v>
      </c>
    </row>
    <row r="250" spans="14:18" x14ac:dyDescent="0.55000000000000004">
      <c r="N250">
        <v>33480849</v>
      </c>
      <c r="O250" t="s">
        <v>125</v>
      </c>
      <c r="P250" t="s">
        <v>126</v>
      </c>
      <c r="Q250" t="s">
        <v>127</v>
      </c>
      <c r="R250" t="s">
        <v>128</v>
      </c>
    </row>
    <row r="251" spans="14:18" x14ac:dyDescent="0.55000000000000004">
      <c r="N251">
        <v>33456330</v>
      </c>
      <c r="O251" t="s">
        <v>145</v>
      </c>
      <c r="P251" t="s">
        <v>146</v>
      </c>
      <c r="Q251" t="s">
        <v>147</v>
      </c>
      <c r="R251" t="s">
        <v>148</v>
      </c>
    </row>
    <row r="252" spans="14:18" x14ac:dyDescent="0.55000000000000004">
      <c r="N252">
        <v>33439146</v>
      </c>
      <c r="O252" t="s">
        <v>153</v>
      </c>
      <c r="P252" t="s">
        <v>154</v>
      </c>
      <c r="Q252" t="s">
        <v>155</v>
      </c>
      <c r="R252" t="s">
        <v>156</v>
      </c>
    </row>
    <row r="253" spans="14:18" x14ac:dyDescent="0.55000000000000004">
      <c r="N253">
        <v>33398299</v>
      </c>
      <c r="O253" t="s">
        <v>161</v>
      </c>
      <c r="P253" t="s">
        <v>162</v>
      </c>
      <c r="Q253" t="s">
        <v>163</v>
      </c>
      <c r="R253" t="s">
        <v>164</v>
      </c>
    </row>
    <row r="254" spans="14:18" x14ac:dyDescent="0.55000000000000004">
      <c r="N254">
        <v>33391958</v>
      </c>
      <c r="O254" t="s">
        <v>176</v>
      </c>
      <c r="P254" t="s">
        <v>177</v>
      </c>
      <c r="Q254" t="s">
        <v>178</v>
      </c>
      <c r="R254" t="s">
        <v>179</v>
      </c>
    </row>
    <row r="255" spans="14:18" x14ac:dyDescent="0.55000000000000004">
      <c r="N255">
        <v>33377138</v>
      </c>
      <c r="O255" t="s">
        <v>180</v>
      </c>
      <c r="P255" t="s">
        <v>181</v>
      </c>
      <c r="Q255" t="s">
        <v>182</v>
      </c>
      <c r="R255" t="s">
        <v>183</v>
      </c>
    </row>
    <row r="256" spans="14:18" x14ac:dyDescent="0.55000000000000004">
      <c r="N256">
        <v>33344783</v>
      </c>
      <c r="O256" t="s">
        <v>184</v>
      </c>
      <c r="P256" t="s">
        <v>185</v>
      </c>
      <c r="Q256" t="s">
        <v>186</v>
      </c>
      <c r="R256" t="s">
        <v>187</v>
      </c>
    </row>
    <row r="257" spans="14:18" x14ac:dyDescent="0.55000000000000004">
      <c r="N257">
        <v>33309592</v>
      </c>
      <c r="O257" t="s">
        <v>192</v>
      </c>
      <c r="P257" t="s">
        <v>193</v>
      </c>
      <c r="Q257" t="s">
        <v>194</v>
      </c>
      <c r="R257" t="s">
        <v>195</v>
      </c>
    </row>
    <row r="258" spans="14:18" x14ac:dyDescent="0.55000000000000004">
      <c r="N258">
        <v>33260202</v>
      </c>
      <c r="O258" t="s">
        <v>204</v>
      </c>
      <c r="P258" t="s">
        <v>205</v>
      </c>
      <c r="Q258" t="s">
        <v>206</v>
      </c>
      <c r="R258" t="s">
        <v>207</v>
      </c>
    </row>
    <row r="259" spans="14:18" x14ac:dyDescent="0.55000000000000004">
      <c r="N259">
        <v>33253262</v>
      </c>
      <c r="O259" t="s">
        <v>208</v>
      </c>
      <c r="P259" t="s">
        <v>209</v>
      </c>
      <c r="Q259" t="s">
        <v>210</v>
      </c>
      <c r="R259" t="s">
        <v>211</v>
      </c>
    </row>
    <row r="260" spans="14:18" x14ac:dyDescent="0.55000000000000004">
      <c r="N260">
        <v>33235968</v>
      </c>
      <c r="O260" t="s">
        <v>220</v>
      </c>
      <c r="P260" t="s">
        <v>221</v>
      </c>
      <c r="Q260" t="s">
        <v>222</v>
      </c>
      <c r="R260" t="s">
        <v>223</v>
      </c>
    </row>
    <row r="261" spans="14:18" x14ac:dyDescent="0.55000000000000004">
      <c r="N261">
        <v>33234585</v>
      </c>
      <c r="O261" t="s">
        <v>224</v>
      </c>
      <c r="P261" t="s">
        <v>225</v>
      </c>
      <c r="Q261" t="s">
        <v>226</v>
      </c>
      <c r="R261" t="s">
        <v>227</v>
      </c>
    </row>
    <row r="262" spans="14:18" x14ac:dyDescent="0.55000000000000004">
      <c r="N262">
        <v>33220121</v>
      </c>
      <c r="O262" t="s">
        <v>228</v>
      </c>
      <c r="P262" t="s">
        <v>229</v>
      </c>
      <c r="Q262" t="s">
        <v>230</v>
      </c>
      <c r="R262" t="s">
        <v>231</v>
      </c>
    </row>
    <row r="263" spans="14:18" x14ac:dyDescent="0.55000000000000004">
      <c r="N263">
        <v>33215070</v>
      </c>
      <c r="O263" t="s">
        <v>232</v>
      </c>
      <c r="P263" t="s">
        <v>233</v>
      </c>
      <c r="Q263" t="s">
        <v>234</v>
      </c>
      <c r="R263" t="s">
        <v>235</v>
      </c>
    </row>
    <row r="264" spans="14:18" x14ac:dyDescent="0.55000000000000004">
      <c r="N264">
        <v>33204792</v>
      </c>
      <c r="O264" t="s">
        <v>236</v>
      </c>
      <c r="P264" t="s">
        <v>237</v>
      </c>
      <c r="Q264" t="s">
        <v>238</v>
      </c>
      <c r="R264" t="s">
        <v>239</v>
      </c>
    </row>
    <row r="265" spans="14:18" x14ac:dyDescent="0.55000000000000004">
      <c r="N265">
        <v>33201514</v>
      </c>
      <c r="O265" t="s">
        <v>240</v>
      </c>
      <c r="P265" t="s">
        <v>241</v>
      </c>
      <c r="Q265" t="s">
        <v>242</v>
      </c>
      <c r="R265" t="s">
        <v>243</v>
      </c>
    </row>
    <row r="266" spans="14:18" x14ac:dyDescent="0.55000000000000004">
      <c r="N266">
        <v>33198814</v>
      </c>
      <c r="O266" t="s">
        <v>244</v>
      </c>
      <c r="P266" t="s">
        <v>245</v>
      </c>
      <c r="Q266" t="s">
        <v>246</v>
      </c>
      <c r="R266" t="s">
        <v>247</v>
      </c>
    </row>
    <row r="267" spans="14:18" x14ac:dyDescent="0.55000000000000004">
      <c r="N267">
        <v>33186707</v>
      </c>
      <c r="O267" t="s">
        <v>248</v>
      </c>
      <c r="P267" t="s">
        <v>249</v>
      </c>
      <c r="Q267" t="s">
        <v>250</v>
      </c>
      <c r="R267" t="s">
        <v>251</v>
      </c>
    </row>
    <row r="268" spans="14:18" x14ac:dyDescent="0.55000000000000004">
      <c r="N268">
        <v>33172879</v>
      </c>
      <c r="O268" t="s">
        <v>256</v>
      </c>
      <c r="P268" t="s">
        <v>257</v>
      </c>
      <c r="Q268" t="s">
        <v>258</v>
      </c>
      <c r="R268" t="s">
        <v>259</v>
      </c>
    </row>
    <row r="269" spans="14:18" x14ac:dyDescent="0.55000000000000004">
      <c r="N269">
        <v>33164065</v>
      </c>
      <c r="O269" t="s">
        <v>264</v>
      </c>
      <c r="P269" t="s">
        <v>265</v>
      </c>
      <c r="Q269" t="s">
        <v>266</v>
      </c>
      <c r="R269" t="s">
        <v>267</v>
      </c>
    </row>
    <row r="270" spans="14:18" x14ac:dyDescent="0.55000000000000004">
      <c r="N270">
        <v>33145800</v>
      </c>
      <c r="O270" t="s">
        <v>276</v>
      </c>
      <c r="P270" t="s">
        <v>277</v>
      </c>
      <c r="Q270" t="s">
        <v>278</v>
      </c>
      <c r="R270" t="s">
        <v>279</v>
      </c>
    </row>
    <row r="271" spans="14:18" x14ac:dyDescent="0.55000000000000004">
      <c r="N271">
        <v>33141982</v>
      </c>
      <c r="O271" t="s">
        <v>280</v>
      </c>
      <c r="P271" t="s">
        <v>281</v>
      </c>
      <c r="Q271" t="s">
        <v>282</v>
      </c>
      <c r="R271" t="s">
        <v>283</v>
      </c>
    </row>
    <row r="272" spans="14:18" x14ac:dyDescent="0.55000000000000004">
      <c r="N272">
        <v>33140108</v>
      </c>
      <c r="O272" t="s">
        <v>284</v>
      </c>
      <c r="P272" t="s">
        <v>285</v>
      </c>
      <c r="Q272" t="s">
        <v>286</v>
      </c>
      <c r="R272" t="s">
        <v>287</v>
      </c>
    </row>
    <row r="273" spans="14:18" x14ac:dyDescent="0.55000000000000004">
      <c r="N273">
        <v>33062905</v>
      </c>
      <c r="O273" t="s">
        <v>304</v>
      </c>
      <c r="P273" t="s">
        <v>305</v>
      </c>
      <c r="Q273" t="s">
        <v>306</v>
      </c>
      <c r="R273" t="s">
        <v>307</v>
      </c>
    </row>
    <row r="274" spans="14:18" x14ac:dyDescent="0.55000000000000004">
      <c r="N274">
        <v>33051119</v>
      </c>
      <c r="O274" t="s">
        <v>312</v>
      </c>
      <c r="P274" t="s">
        <v>313</v>
      </c>
      <c r="Q274" t="s">
        <v>314</v>
      </c>
      <c r="R274" t="s">
        <v>315</v>
      </c>
    </row>
    <row r="275" spans="14:18" x14ac:dyDescent="0.55000000000000004">
      <c r="N275">
        <v>33043366</v>
      </c>
      <c r="O275" t="s">
        <v>316</v>
      </c>
      <c r="P275" t="s">
        <v>317</v>
      </c>
      <c r="Q275" t="s">
        <v>318</v>
      </c>
      <c r="R275" t="s">
        <v>319</v>
      </c>
    </row>
    <row r="276" spans="14:18" x14ac:dyDescent="0.55000000000000004">
      <c r="N276">
        <v>33035176</v>
      </c>
      <c r="O276" t="s">
        <v>320</v>
      </c>
      <c r="P276" t="s">
        <v>321</v>
      </c>
      <c r="Q276" t="s">
        <v>322</v>
      </c>
      <c r="R276" t="s">
        <v>323</v>
      </c>
    </row>
    <row r="277" spans="14:18" x14ac:dyDescent="0.55000000000000004">
      <c r="N277">
        <v>33033794</v>
      </c>
      <c r="O277" t="s">
        <v>324</v>
      </c>
      <c r="P277" t="s">
        <v>325</v>
      </c>
      <c r="Q277" t="s">
        <v>326</v>
      </c>
      <c r="R277" t="s">
        <v>327</v>
      </c>
    </row>
    <row r="278" spans="14:18" x14ac:dyDescent="0.55000000000000004">
      <c r="N278">
        <v>33032780</v>
      </c>
      <c r="O278" t="s">
        <v>328</v>
      </c>
      <c r="P278" t="s">
        <v>329</v>
      </c>
      <c r="Q278" t="s">
        <v>330</v>
      </c>
      <c r="R278" t="s">
        <v>331</v>
      </c>
    </row>
    <row r="279" spans="14:18" x14ac:dyDescent="0.55000000000000004">
      <c r="N279">
        <v>33022442</v>
      </c>
      <c r="O279" t="s">
        <v>332</v>
      </c>
      <c r="P279" t="s">
        <v>333</v>
      </c>
      <c r="Q279" t="s">
        <v>334</v>
      </c>
      <c r="R279" t="s">
        <v>335</v>
      </c>
    </row>
    <row r="280" spans="14:18" x14ac:dyDescent="0.55000000000000004">
      <c r="N280">
        <v>32986931</v>
      </c>
      <c r="O280" t="s">
        <v>340</v>
      </c>
      <c r="P280" t="s">
        <v>341</v>
      </c>
      <c r="Q280" t="s">
        <v>342</v>
      </c>
      <c r="R280" t="s">
        <v>343</v>
      </c>
    </row>
    <row r="281" spans="14:18" x14ac:dyDescent="0.55000000000000004">
      <c r="N281">
        <v>32986139</v>
      </c>
      <c r="O281" t="s">
        <v>344</v>
      </c>
      <c r="P281" t="s">
        <v>345</v>
      </c>
      <c r="Q281" t="s">
        <v>346</v>
      </c>
      <c r="R281" t="s">
        <v>347</v>
      </c>
    </row>
    <row r="282" spans="14:18" x14ac:dyDescent="0.55000000000000004">
      <c r="N282">
        <v>32974635</v>
      </c>
      <c r="O282" t="s">
        <v>348</v>
      </c>
      <c r="P282" t="s">
        <v>349</v>
      </c>
      <c r="Q282" t="s">
        <v>350</v>
      </c>
      <c r="R282" t="s">
        <v>351</v>
      </c>
    </row>
    <row r="283" spans="14:18" x14ac:dyDescent="0.55000000000000004">
      <c r="N283">
        <v>32965783</v>
      </c>
      <c r="O283" t="s">
        <v>364</v>
      </c>
      <c r="P283" t="s">
        <v>365</v>
      </c>
      <c r="Q283" t="s">
        <v>366</v>
      </c>
      <c r="R283" t="s">
        <v>367</v>
      </c>
    </row>
    <row r="284" spans="14:18" x14ac:dyDescent="0.55000000000000004">
      <c r="N284">
        <v>32956366</v>
      </c>
      <c r="O284" t="s">
        <v>372</v>
      </c>
      <c r="P284" t="s">
        <v>373</v>
      </c>
      <c r="Q284" t="s">
        <v>374</v>
      </c>
      <c r="R284" t="s">
        <v>375</v>
      </c>
    </row>
    <row r="285" spans="14:18" x14ac:dyDescent="0.55000000000000004">
      <c r="N285">
        <v>32941121</v>
      </c>
      <c r="O285" t="s">
        <v>376</v>
      </c>
      <c r="P285" t="s">
        <v>377</v>
      </c>
      <c r="Q285" t="s">
        <v>378</v>
      </c>
      <c r="R285" t="s">
        <v>379</v>
      </c>
    </row>
    <row r="286" spans="14:18" x14ac:dyDescent="0.55000000000000004">
      <c r="N286">
        <v>32929458</v>
      </c>
      <c r="O286" t="s">
        <v>388</v>
      </c>
      <c r="P286" t="s">
        <v>389</v>
      </c>
      <c r="Q286" t="s">
        <v>390</v>
      </c>
      <c r="R286" t="s">
        <v>391</v>
      </c>
    </row>
    <row r="287" spans="14:18" x14ac:dyDescent="0.55000000000000004">
      <c r="N287">
        <v>32927058</v>
      </c>
      <c r="O287" t="s">
        <v>396</v>
      </c>
      <c r="P287" t="s">
        <v>397</v>
      </c>
      <c r="Q287" t="s">
        <v>398</v>
      </c>
      <c r="R287" t="s">
        <v>399</v>
      </c>
    </row>
    <row r="288" spans="14:18" x14ac:dyDescent="0.55000000000000004">
      <c r="N288">
        <v>32925233</v>
      </c>
      <c r="O288" t="s">
        <v>105</v>
      </c>
      <c r="P288" t="s">
        <v>106</v>
      </c>
      <c r="Q288" t="s">
        <v>400</v>
      </c>
      <c r="R288" t="s">
        <v>108</v>
      </c>
    </row>
    <row r="289" spans="14:18" x14ac:dyDescent="0.55000000000000004">
      <c r="N289">
        <v>32885836</v>
      </c>
      <c r="O289" t="s">
        <v>409</v>
      </c>
      <c r="P289" t="s">
        <v>410</v>
      </c>
      <c r="Q289" t="s">
        <v>411</v>
      </c>
      <c r="R289" t="s">
        <v>412</v>
      </c>
    </row>
    <row r="290" spans="14:18" x14ac:dyDescent="0.55000000000000004">
      <c r="N290">
        <v>32851197</v>
      </c>
      <c r="O290" t="s">
        <v>433</v>
      </c>
      <c r="P290" t="s">
        <v>434</v>
      </c>
      <c r="Q290" t="s">
        <v>435</v>
      </c>
      <c r="R290" t="s">
        <v>436</v>
      </c>
    </row>
    <row r="291" spans="14:18" x14ac:dyDescent="0.55000000000000004">
      <c r="N291">
        <v>32833571</v>
      </c>
      <c r="O291" t="s">
        <v>445</v>
      </c>
      <c r="P291" t="s">
        <v>446</v>
      </c>
      <c r="Q291" t="s">
        <v>2478</v>
      </c>
      <c r="R291" t="s">
        <v>2479</v>
      </c>
    </row>
    <row r="292" spans="14:18" x14ac:dyDescent="0.55000000000000004">
      <c r="N292">
        <v>32823317</v>
      </c>
      <c r="O292" t="s">
        <v>451</v>
      </c>
      <c r="P292" t="s">
        <v>452</v>
      </c>
      <c r="Q292" t="s">
        <v>453</v>
      </c>
      <c r="R292" t="s">
        <v>454</v>
      </c>
    </row>
    <row r="293" spans="14:18" x14ac:dyDescent="0.55000000000000004">
      <c r="N293">
        <v>32823301</v>
      </c>
      <c r="O293" t="s">
        <v>455</v>
      </c>
      <c r="P293" t="s">
        <v>456</v>
      </c>
      <c r="Q293" t="s">
        <v>457</v>
      </c>
      <c r="R293" t="s">
        <v>458</v>
      </c>
    </row>
    <row r="294" spans="14:18" x14ac:dyDescent="0.55000000000000004">
      <c r="N294">
        <v>32807591</v>
      </c>
      <c r="O294" t="s">
        <v>459</v>
      </c>
      <c r="P294" t="s">
        <v>460</v>
      </c>
      <c r="Q294" t="s">
        <v>461</v>
      </c>
      <c r="R294" t="s">
        <v>462</v>
      </c>
    </row>
    <row r="295" spans="14:18" x14ac:dyDescent="0.55000000000000004">
      <c r="N295">
        <v>32805036</v>
      </c>
      <c r="O295" t="s">
        <v>463</v>
      </c>
      <c r="P295" t="s">
        <v>464</v>
      </c>
      <c r="Q295" t="s">
        <v>465</v>
      </c>
      <c r="R295" t="s">
        <v>466</v>
      </c>
    </row>
    <row r="296" spans="14:18" x14ac:dyDescent="0.55000000000000004">
      <c r="N296">
        <v>32780026</v>
      </c>
      <c r="O296" t="s">
        <v>467</v>
      </c>
      <c r="P296" t="s">
        <v>468</v>
      </c>
      <c r="Q296" t="s">
        <v>469</v>
      </c>
      <c r="R296" t="s">
        <v>470</v>
      </c>
    </row>
    <row r="297" spans="14:18" x14ac:dyDescent="0.55000000000000004">
      <c r="N297">
        <v>32766484</v>
      </c>
      <c r="O297" t="s">
        <v>475</v>
      </c>
      <c r="P297" t="s">
        <v>476</v>
      </c>
      <c r="Q297" t="s">
        <v>477</v>
      </c>
      <c r="R297" t="s">
        <v>478</v>
      </c>
    </row>
    <row r="298" spans="14:18" x14ac:dyDescent="0.55000000000000004">
      <c r="N298">
        <v>32763884</v>
      </c>
      <c r="O298" t="s">
        <v>479</v>
      </c>
      <c r="P298" t="s">
        <v>480</v>
      </c>
      <c r="Q298" t="s">
        <v>481</v>
      </c>
      <c r="R298" t="s">
        <v>482</v>
      </c>
    </row>
    <row r="299" spans="14:18" x14ac:dyDescent="0.55000000000000004">
      <c r="N299">
        <v>32735384</v>
      </c>
      <c r="O299" t="s">
        <v>483</v>
      </c>
      <c r="P299" t="s">
        <v>484</v>
      </c>
      <c r="Q299" t="s">
        <v>485</v>
      </c>
      <c r="R299" t="s">
        <v>486</v>
      </c>
    </row>
    <row r="300" spans="14:18" x14ac:dyDescent="0.55000000000000004">
      <c r="N300">
        <v>32728893</v>
      </c>
      <c r="O300" t="s">
        <v>491</v>
      </c>
      <c r="P300" t="s">
        <v>492</v>
      </c>
      <c r="Q300" t="s">
        <v>493</v>
      </c>
      <c r="R300" t="s">
        <v>494</v>
      </c>
    </row>
    <row r="301" spans="14:18" x14ac:dyDescent="0.55000000000000004">
      <c r="N301">
        <v>32724862</v>
      </c>
      <c r="O301" t="s">
        <v>495</v>
      </c>
      <c r="P301" t="s">
        <v>496</v>
      </c>
      <c r="Q301" t="s">
        <v>497</v>
      </c>
      <c r="R301" t="s">
        <v>498</v>
      </c>
    </row>
    <row r="302" spans="14:18" x14ac:dyDescent="0.55000000000000004">
      <c r="N302">
        <v>32721028</v>
      </c>
      <c r="O302" t="s">
        <v>499</v>
      </c>
      <c r="P302" t="s">
        <v>500</v>
      </c>
      <c r="Q302" t="s">
        <v>501</v>
      </c>
      <c r="R302" t="s">
        <v>502</v>
      </c>
    </row>
    <row r="303" spans="14:18" x14ac:dyDescent="0.55000000000000004">
      <c r="N303">
        <v>32711460</v>
      </c>
      <c r="O303" t="s">
        <v>503</v>
      </c>
      <c r="P303" t="s">
        <v>2480</v>
      </c>
      <c r="Q303" t="s">
        <v>504</v>
      </c>
      <c r="R303" t="s">
        <v>505</v>
      </c>
    </row>
    <row r="304" spans="14:18" x14ac:dyDescent="0.55000000000000004">
      <c r="N304">
        <v>32706706</v>
      </c>
      <c r="O304" t="s">
        <v>506</v>
      </c>
      <c r="P304" t="s">
        <v>507</v>
      </c>
      <c r="Q304" t="s">
        <v>508</v>
      </c>
      <c r="R304" t="s">
        <v>509</v>
      </c>
    </row>
    <row r="305" spans="14:18" x14ac:dyDescent="0.55000000000000004">
      <c r="N305">
        <v>32607484</v>
      </c>
      <c r="O305" t="s">
        <v>530</v>
      </c>
      <c r="P305" t="s">
        <v>531</v>
      </c>
      <c r="Q305" t="s">
        <v>532</v>
      </c>
      <c r="R305" t="s">
        <v>533</v>
      </c>
    </row>
    <row r="306" spans="14:18" x14ac:dyDescent="0.55000000000000004">
      <c r="N306">
        <v>32600193</v>
      </c>
      <c r="O306" t="s">
        <v>538</v>
      </c>
      <c r="P306" t="s">
        <v>539</v>
      </c>
      <c r="Q306" t="s">
        <v>540</v>
      </c>
      <c r="R306" t="s">
        <v>541</v>
      </c>
    </row>
    <row r="307" spans="14:18" x14ac:dyDescent="0.55000000000000004">
      <c r="N307">
        <v>32596200</v>
      </c>
      <c r="O307" t="s">
        <v>542</v>
      </c>
      <c r="P307" t="s">
        <v>543</v>
      </c>
      <c r="Q307" t="s">
        <v>544</v>
      </c>
      <c r="R307" t="s">
        <v>545</v>
      </c>
    </row>
    <row r="308" spans="14:18" x14ac:dyDescent="0.55000000000000004">
      <c r="N308">
        <v>32594813</v>
      </c>
      <c r="O308" t="s">
        <v>546</v>
      </c>
      <c r="P308" t="s">
        <v>547</v>
      </c>
      <c r="Q308" t="s">
        <v>548</v>
      </c>
      <c r="R308" t="s">
        <v>549</v>
      </c>
    </row>
    <row r="309" spans="14:18" x14ac:dyDescent="0.55000000000000004">
      <c r="N309">
        <v>32577412</v>
      </c>
      <c r="O309" t="s">
        <v>558</v>
      </c>
      <c r="P309" t="s">
        <v>559</v>
      </c>
      <c r="Q309" t="s">
        <v>560</v>
      </c>
      <c r="R309" t="s">
        <v>561</v>
      </c>
    </row>
    <row r="310" spans="14:18" x14ac:dyDescent="0.55000000000000004">
      <c r="N310">
        <v>32576940</v>
      </c>
      <c r="O310" t="s">
        <v>562</v>
      </c>
      <c r="P310" t="s">
        <v>563</v>
      </c>
      <c r="Q310" t="s">
        <v>564</v>
      </c>
      <c r="R310" t="s">
        <v>565</v>
      </c>
    </row>
    <row r="311" spans="14:18" x14ac:dyDescent="0.55000000000000004">
      <c r="N311">
        <v>32570584</v>
      </c>
      <c r="O311" t="s">
        <v>570</v>
      </c>
      <c r="P311" t="s">
        <v>571</v>
      </c>
      <c r="Q311" t="s">
        <v>572</v>
      </c>
      <c r="R311" t="s">
        <v>573</v>
      </c>
    </row>
    <row r="312" spans="14:18" x14ac:dyDescent="0.55000000000000004">
      <c r="N312">
        <v>32570402</v>
      </c>
      <c r="O312" t="s">
        <v>578</v>
      </c>
      <c r="P312" t="s">
        <v>579</v>
      </c>
      <c r="Q312" t="s">
        <v>580</v>
      </c>
      <c r="R312" t="s">
        <v>581</v>
      </c>
    </row>
    <row r="313" spans="14:18" x14ac:dyDescent="0.55000000000000004">
      <c r="N313">
        <v>32570371</v>
      </c>
      <c r="O313" t="s">
        <v>582</v>
      </c>
      <c r="P313" t="s">
        <v>583</v>
      </c>
      <c r="Q313" t="s">
        <v>584</v>
      </c>
      <c r="R313" t="s">
        <v>585</v>
      </c>
    </row>
    <row r="314" spans="14:18" x14ac:dyDescent="0.55000000000000004">
      <c r="N314">
        <v>32496740</v>
      </c>
      <c r="O314" t="s">
        <v>2481</v>
      </c>
      <c r="P314" t="s">
        <v>606</v>
      </c>
      <c r="Q314" t="s">
        <v>607</v>
      </c>
      <c r="R314" t="s">
        <v>608</v>
      </c>
    </row>
    <row r="315" spans="14:18" x14ac:dyDescent="0.55000000000000004">
      <c r="N315">
        <v>32479175</v>
      </c>
      <c r="O315" t="s">
        <v>609</v>
      </c>
      <c r="P315" t="s">
        <v>610</v>
      </c>
      <c r="Q315" t="s">
        <v>611</v>
      </c>
      <c r="R315" t="s">
        <v>612</v>
      </c>
    </row>
    <row r="316" spans="14:18" x14ac:dyDescent="0.55000000000000004">
      <c r="N316">
        <v>32478737</v>
      </c>
      <c r="O316" t="s">
        <v>613</v>
      </c>
      <c r="P316" t="s">
        <v>614</v>
      </c>
      <c r="Q316" t="s">
        <v>615</v>
      </c>
      <c r="R316" t="s">
        <v>616</v>
      </c>
    </row>
    <row r="317" spans="14:18" x14ac:dyDescent="0.55000000000000004">
      <c r="N317">
        <v>32477652</v>
      </c>
      <c r="O317" t="s">
        <v>617</v>
      </c>
      <c r="P317" t="s">
        <v>618</v>
      </c>
      <c r="Q317" t="s">
        <v>619</v>
      </c>
    </row>
    <row r="318" spans="14:18" x14ac:dyDescent="0.55000000000000004">
      <c r="N318">
        <v>32473567</v>
      </c>
      <c r="O318" t="s">
        <v>620</v>
      </c>
      <c r="P318" t="s">
        <v>621</v>
      </c>
      <c r="Q318" t="s">
        <v>622</v>
      </c>
      <c r="R318" t="s">
        <v>623</v>
      </c>
    </row>
    <row r="319" spans="14:18" x14ac:dyDescent="0.55000000000000004">
      <c r="N319">
        <v>32470694</v>
      </c>
      <c r="O319" t="s">
        <v>624</v>
      </c>
      <c r="P319" t="s">
        <v>625</v>
      </c>
      <c r="Q319" t="s">
        <v>626</v>
      </c>
      <c r="R319" t="s">
        <v>627</v>
      </c>
    </row>
    <row r="320" spans="14:18" x14ac:dyDescent="0.55000000000000004">
      <c r="N320">
        <v>32466729</v>
      </c>
      <c r="O320" t="s">
        <v>628</v>
      </c>
      <c r="P320" t="s">
        <v>629</v>
      </c>
      <c r="Q320" t="s">
        <v>2482</v>
      </c>
      <c r="R320" t="s">
        <v>2483</v>
      </c>
    </row>
    <row r="321" spans="14:18" x14ac:dyDescent="0.55000000000000004">
      <c r="N321">
        <v>32436356</v>
      </c>
      <c r="O321" t="s">
        <v>638</v>
      </c>
      <c r="P321" t="s">
        <v>639</v>
      </c>
      <c r="Q321" t="s">
        <v>640</v>
      </c>
      <c r="R321" t="s">
        <v>641</v>
      </c>
    </row>
    <row r="322" spans="14:18" x14ac:dyDescent="0.55000000000000004">
      <c r="N322">
        <v>32422551</v>
      </c>
      <c r="O322" t="s">
        <v>642</v>
      </c>
      <c r="P322" t="s">
        <v>643</v>
      </c>
      <c r="Q322" t="s">
        <v>644</v>
      </c>
      <c r="R322" t="s">
        <v>645</v>
      </c>
    </row>
    <row r="323" spans="14:18" x14ac:dyDescent="0.55000000000000004">
      <c r="N323">
        <v>32388838</v>
      </c>
      <c r="O323" t="s">
        <v>650</v>
      </c>
      <c r="P323" t="s">
        <v>651</v>
      </c>
      <c r="Q323" t="s">
        <v>652</v>
      </c>
      <c r="R323" t="s">
        <v>653</v>
      </c>
    </row>
    <row r="324" spans="14:18" x14ac:dyDescent="0.55000000000000004">
      <c r="N324">
        <v>32387393</v>
      </c>
      <c r="O324" t="s">
        <v>654</v>
      </c>
      <c r="P324" t="s">
        <v>655</v>
      </c>
      <c r="Q324" t="s">
        <v>656</v>
      </c>
      <c r="R324" t="s">
        <v>657</v>
      </c>
    </row>
    <row r="325" spans="14:18" x14ac:dyDescent="0.55000000000000004">
      <c r="N325">
        <v>32386170</v>
      </c>
      <c r="O325" t="s">
        <v>658</v>
      </c>
      <c r="P325" t="s">
        <v>659</v>
      </c>
      <c r="Q325" t="s">
        <v>660</v>
      </c>
      <c r="R325" t="s">
        <v>661</v>
      </c>
    </row>
    <row r="326" spans="14:18" x14ac:dyDescent="0.55000000000000004">
      <c r="N326">
        <v>32351413</v>
      </c>
      <c r="O326" t="s">
        <v>670</v>
      </c>
      <c r="P326" t="s">
        <v>671</v>
      </c>
      <c r="Q326" t="s">
        <v>672</v>
      </c>
      <c r="R326" t="s">
        <v>673</v>
      </c>
    </row>
    <row r="327" spans="14:18" x14ac:dyDescent="0.55000000000000004">
      <c r="N327">
        <v>32349869</v>
      </c>
      <c r="O327" t="s">
        <v>674</v>
      </c>
      <c r="P327" t="s">
        <v>675</v>
      </c>
      <c r="Q327" t="s">
        <v>676</v>
      </c>
      <c r="R327" t="s">
        <v>677</v>
      </c>
    </row>
    <row r="328" spans="14:18" x14ac:dyDescent="0.55000000000000004">
      <c r="N328">
        <v>32343712</v>
      </c>
      <c r="O328" t="s">
        <v>678</v>
      </c>
      <c r="P328" t="s">
        <v>679</v>
      </c>
      <c r="Q328" t="s">
        <v>680</v>
      </c>
      <c r="R328" t="s">
        <v>681</v>
      </c>
    </row>
    <row r="329" spans="14:18" x14ac:dyDescent="0.55000000000000004">
      <c r="N329">
        <v>32308833</v>
      </c>
      <c r="O329" t="s">
        <v>689</v>
      </c>
      <c r="P329" t="s">
        <v>690</v>
      </c>
      <c r="Q329" t="s">
        <v>691</v>
      </c>
    </row>
    <row r="330" spans="14:18" x14ac:dyDescent="0.55000000000000004">
      <c r="N330">
        <v>32298833</v>
      </c>
      <c r="O330" t="s">
        <v>704</v>
      </c>
      <c r="P330" t="s">
        <v>705</v>
      </c>
      <c r="Q330" t="s">
        <v>706</v>
      </c>
      <c r="R330" t="s">
        <v>707</v>
      </c>
    </row>
    <row r="331" spans="14:18" x14ac:dyDescent="0.55000000000000004">
      <c r="N331">
        <v>32282948</v>
      </c>
      <c r="O331" t="s">
        <v>712</v>
      </c>
      <c r="P331" t="s">
        <v>713</v>
      </c>
      <c r="Q331" t="s">
        <v>714</v>
      </c>
      <c r="R331" t="s">
        <v>715</v>
      </c>
    </row>
    <row r="332" spans="14:18" x14ac:dyDescent="0.55000000000000004">
      <c r="N332">
        <v>32258046</v>
      </c>
      <c r="O332" t="s">
        <v>724</v>
      </c>
      <c r="P332" t="s">
        <v>725</v>
      </c>
      <c r="Q332" t="s">
        <v>726</v>
      </c>
      <c r="R332" t="s">
        <v>727</v>
      </c>
    </row>
    <row r="333" spans="14:18" x14ac:dyDescent="0.55000000000000004">
      <c r="N333">
        <v>32234696</v>
      </c>
      <c r="O333" t="s">
        <v>736</v>
      </c>
      <c r="P333" t="s">
        <v>737</v>
      </c>
      <c r="Q333" t="s">
        <v>738</v>
      </c>
      <c r="R333" t="s">
        <v>739</v>
      </c>
    </row>
    <row r="334" spans="14:18" x14ac:dyDescent="0.55000000000000004">
      <c r="N334">
        <v>32227073</v>
      </c>
      <c r="O334" t="s">
        <v>744</v>
      </c>
      <c r="P334" t="s">
        <v>745</v>
      </c>
      <c r="Q334" t="s">
        <v>746</v>
      </c>
      <c r="R334" t="s">
        <v>747</v>
      </c>
    </row>
    <row r="335" spans="14:18" x14ac:dyDescent="0.55000000000000004">
      <c r="N335">
        <v>32213547</v>
      </c>
      <c r="O335" t="s">
        <v>752</v>
      </c>
      <c r="P335" t="s">
        <v>753</v>
      </c>
      <c r="Q335" t="s">
        <v>754</v>
      </c>
      <c r="R335" t="s">
        <v>755</v>
      </c>
    </row>
    <row r="336" spans="14:18" x14ac:dyDescent="0.55000000000000004">
      <c r="N336">
        <v>32166230</v>
      </c>
      <c r="O336" t="s">
        <v>768</v>
      </c>
      <c r="P336" t="s">
        <v>769</v>
      </c>
      <c r="Q336" t="s">
        <v>770</v>
      </c>
      <c r="R336" t="s">
        <v>771</v>
      </c>
    </row>
    <row r="337" spans="14:18" x14ac:dyDescent="0.55000000000000004">
      <c r="N337">
        <v>32162300</v>
      </c>
      <c r="O337" t="s">
        <v>772</v>
      </c>
      <c r="P337" t="s">
        <v>773</v>
      </c>
      <c r="Q337" t="s">
        <v>774</v>
      </c>
      <c r="R337" t="s">
        <v>775</v>
      </c>
    </row>
    <row r="338" spans="14:18" x14ac:dyDescent="0.55000000000000004">
      <c r="N338">
        <v>32102107</v>
      </c>
      <c r="O338" t="s">
        <v>784</v>
      </c>
      <c r="P338" t="s">
        <v>785</v>
      </c>
      <c r="Q338" t="s">
        <v>786</v>
      </c>
      <c r="R338" t="s">
        <v>787</v>
      </c>
    </row>
    <row r="339" spans="14:18" x14ac:dyDescent="0.55000000000000004">
      <c r="N339">
        <v>32101147</v>
      </c>
      <c r="O339" t="s">
        <v>788</v>
      </c>
      <c r="P339" t="s">
        <v>789</v>
      </c>
      <c r="Q339" t="s">
        <v>790</v>
      </c>
      <c r="R339" t="s">
        <v>791</v>
      </c>
    </row>
    <row r="340" spans="14:18" x14ac:dyDescent="0.55000000000000004">
      <c r="N340">
        <v>32073412</v>
      </c>
      <c r="O340" t="s">
        <v>800</v>
      </c>
      <c r="P340" t="s">
        <v>801</v>
      </c>
      <c r="Q340" t="s">
        <v>802</v>
      </c>
      <c r="R340" t="s">
        <v>803</v>
      </c>
    </row>
    <row r="341" spans="14:18" x14ac:dyDescent="0.55000000000000004">
      <c r="N341">
        <v>32062562</v>
      </c>
      <c r="O341" t="s">
        <v>812</v>
      </c>
      <c r="P341" t="s">
        <v>813</v>
      </c>
      <c r="Q341" t="s">
        <v>814</v>
      </c>
      <c r="R341" t="s">
        <v>815</v>
      </c>
    </row>
    <row r="342" spans="14:18" x14ac:dyDescent="0.55000000000000004">
      <c r="N342">
        <v>32060562</v>
      </c>
      <c r="O342" t="s">
        <v>816</v>
      </c>
      <c r="P342" t="s">
        <v>817</v>
      </c>
      <c r="Q342" t="s">
        <v>818</v>
      </c>
      <c r="R342" t="s">
        <v>819</v>
      </c>
    </row>
    <row r="343" spans="14:18" x14ac:dyDescent="0.55000000000000004">
      <c r="N343">
        <v>32031347</v>
      </c>
      <c r="O343" t="s">
        <v>824</v>
      </c>
      <c r="P343" t="s">
        <v>825</v>
      </c>
      <c r="Q343" t="s">
        <v>826</v>
      </c>
      <c r="R343" t="s">
        <v>827</v>
      </c>
    </row>
    <row r="344" spans="14:18" x14ac:dyDescent="0.55000000000000004">
      <c r="N344">
        <v>32025654</v>
      </c>
      <c r="O344" t="s">
        <v>828</v>
      </c>
      <c r="P344" t="s">
        <v>829</v>
      </c>
      <c r="Q344" t="s">
        <v>830</v>
      </c>
      <c r="R344" t="s">
        <v>831</v>
      </c>
    </row>
    <row r="345" spans="14:18" x14ac:dyDescent="0.55000000000000004">
      <c r="N345">
        <v>32025653</v>
      </c>
      <c r="O345" t="s">
        <v>832</v>
      </c>
      <c r="P345" t="s">
        <v>833</v>
      </c>
      <c r="Q345" t="s">
        <v>834</v>
      </c>
      <c r="R345" t="s">
        <v>835</v>
      </c>
    </row>
    <row r="346" spans="14:18" x14ac:dyDescent="0.55000000000000004">
      <c r="N346">
        <v>32022759</v>
      </c>
      <c r="O346" t="s">
        <v>844</v>
      </c>
      <c r="P346" t="s">
        <v>845</v>
      </c>
      <c r="Q346" t="s">
        <v>846</v>
      </c>
      <c r="R346" t="s">
        <v>847</v>
      </c>
    </row>
    <row r="347" spans="14:18" x14ac:dyDescent="0.55000000000000004">
      <c r="N347">
        <v>32021464</v>
      </c>
      <c r="O347" t="s">
        <v>848</v>
      </c>
      <c r="P347" t="s">
        <v>849</v>
      </c>
      <c r="Q347" t="s">
        <v>850</v>
      </c>
      <c r="R347" t="s">
        <v>851</v>
      </c>
    </row>
    <row r="348" spans="14:18" x14ac:dyDescent="0.55000000000000004">
      <c r="N348">
        <v>32000780</v>
      </c>
      <c r="O348" t="s">
        <v>856</v>
      </c>
      <c r="P348" t="s">
        <v>857</v>
      </c>
      <c r="Q348" t="s">
        <v>858</v>
      </c>
      <c r="R348" t="s">
        <v>859</v>
      </c>
    </row>
    <row r="349" spans="14:18" x14ac:dyDescent="0.55000000000000004">
      <c r="N349">
        <v>31996705</v>
      </c>
      <c r="O349" t="s">
        <v>860</v>
      </c>
      <c r="P349" t="s">
        <v>861</v>
      </c>
      <c r="Q349" t="s">
        <v>862</v>
      </c>
      <c r="R349" t="s">
        <v>863</v>
      </c>
    </row>
    <row r="350" spans="14:18" x14ac:dyDescent="0.55000000000000004">
      <c r="N350">
        <v>31994239</v>
      </c>
      <c r="O350" t="s">
        <v>864</v>
      </c>
      <c r="P350" t="s">
        <v>865</v>
      </c>
      <c r="Q350" t="s">
        <v>866</v>
      </c>
      <c r="R350" t="s">
        <v>867</v>
      </c>
    </row>
    <row r="351" spans="14:18" x14ac:dyDescent="0.55000000000000004">
      <c r="N351">
        <v>31984369</v>
      </c>
      <c r="O351" t="s">
        <v>868</v>
      </c>
      <c r="P351" t="s">
        <v>869</v>
      </c>
      <c r="Q351" t="s">
        <v>870</v>
      </c>
      <c r="R351" t="s">
        <v>871</v>
      </c>
    </row>
    <row r="352" spans="14:18" x14ac:dyDescent="0.55000000000000004">
      <c r="N352">
        <v>31980099</v>
      </c>
      <c r="O352" t="s">
        <v>872</v>
      </c>
      <c r="P352" t="s">
        <v>873</v>
      </c>
      <c r="Q352" t="s">
        <v>874</v>
      </c>
      <c r="R352" t="s">
        <v>875</v>
      </c>
    </row>
    <row r="353" spans="14:18" x14ac:dyDescent="0.55000000000000004">
      <c r="N353">
        <v>31959164</v>
      </c>
      <c r="O353" t="s">
        <v>876</v>
      </c>
      <c r="P353" t="s">
        <v>877</v>
      </c>
      <c r="Q353" t="s">
        <v>878</v>
      </c>
      <c r="R353" t="s">
        <v>879</v>
      </c>
    </row>
    <row r="354" spans="14:18" x14ac:dyDescent="0.55000000000000004">
      <c r="N354">
        <v>31939786</v>
      </c>
      <c r="O354" t="s">
        <v>884</v>
      </c>
      <c r="P354" t="s">
        <v>885</v>
      </c>
      <c r="Q354" t="s">
        <v>886</v>
      </c>
      <c r="R354" t="s">
        <v>887</v>
      </c>
    </row>
    <row r="355" spans="14:18" x14ac:dyDescent="0.55000000000000004">
      <c r="N355">
        <v>31935140</v>
      </c>
      <c r="O355" t="s">
        <v>888</v>
      </c>
      <c r="P355" t="s">
        <v>889</v>
      </c>
      <c r="Q355" t="s">
        <v>890</v>
      </c>
      <c r="R355" t="s">
        <v>891</v>
      </c>
    </row>
    <row r="356" spans="14:18" x14ac:dyDescent="0.55000000000000004">
      <c r="N356">
        <v>31914472</v>
      </c>
      <c r="O356" t="s">
        <v>896</v>
      </c>
      <c r="P356" t="s">
        <v>2484</v>
      </c>
      <c r="Q356" t="s">
        <v>897</v>
      </c>
      <c r="R356" t="s">
        <v>898</v>
      </c>
    </row>
    <row r="357" spans="14:18" x14ac:dyDescent="0.55000000000000004">
      <c r="N357">
        <v>31914471</v>
      </c>
      <c r="O357" t="s">
        <v>899</v>
      </c>
      <c r="P357" t="s">
        <v>900</v>
      </c>
      <c r="Q357" t="s">
        <v>901</v>
      </c>
      <c r="R357" t="s">
        <v>902</v>
      </c>
    </row>
    <row r="358" spans="14:18" x14ac:dyDescent="0.55000000000000004">
      <c r="N358">
        <v>31904519</v>
      </c>
      <c r="O358" t="s">
        <v>906</v>
      </c>
      <c r="P358" t="s">
        <v>907</v>
      </c>
      <c r="Q358" t="s">
        <v>908</v>
      </c>
      <c r="R358" t="s">
        <v>909</v>
      </c>
    </row>
    <row r="359" spans="14:18" x14ac:dyDescent="0.55000000000000004">
      <c r="N359">
        <v>31885556</v>
      </c>
      <c r="O359" t="s">
        <v>910</v>
      </c>
      <c r="P359" t="s">
        <v>911</v>
      </c>
      <c r="Q359" t="s">
        <v>912</v>
      </c>
      <c r="R359" t="s">
        <v>913</v>
      </c>
    </row>
    <row r="360" spans="14:18" x14ac:dyDescent="0.55000000000000004">
      <c r="N360">
        <v>31883286</v>
      </c>
      <c r="O360" t="s">
        <v>914</v>
      </c>
      <c r="P360" t="s">
        <v>915</v>
      </c>
      <c r="Q360" t="s">
        <v>916</v>
      </c>
      <c r="R360" t="s">
        <v>917</v>
      </c>
    </row>
    <row r="361" spans="14:18" x14ac:dyDescent="0.55000000000000004">
      <c r="N361">
        <v>31872185</v>
      </c>
      <c r="O361" t="s">
        <v>918</v>
      </c>
      <c r="P361" t="s">
        <v>919</v>
      </c>
      <c r="Q361" t="s">
        <v>920</v>
      </c>
      <c r="R361" t="s">
        <v>921</v>
      </c>
    </row>
    <row r="362" spans="14:18" x14ac:dyDescent="0.55000000000000004">
      <c r="N362">
        <v>31859414</v>
      </c>
      <c r="O362" t="s">
        <v>926</v>
      </c>
      <c r="P362" t="s">
        <v>927</v>
      </c>
      <c r="Q362" t="s">
        <v>928</v>
      </c>
      <c r="R362" t="s">
        <v>929</v>
      </c>
    </row>
    <row r="363" spans="14:18" x14ac:dyDescent="0.55000000000000004">
      <c r="N363">
        <v>31824196</v>
      </c>
      <c r="O363" t="s">
        <v>942</v>
      </c>
      <c r="P363" t="s">
        <v>943</v>
      </c>
      <c r="Q363" t="s">
        <v>944</v>
      </c>
      <c r="R363" t="s">
        <v>945</v>
      </c>
    </row>
    <row r="364" spans="14:18" x14ac:dyDescent="0.55000000000000004">
      <c r="N364">
        <v>31819655</v>
      </c>
      <c r="O364" t="s">
        <v>946</v>
      </c>
      <c r="P364" t="s">
        <v>947</v>
      </c>
      <c r="Q364" t="s">
        <v>948</v>
      </c>
      <c r="R364" t="s">
        <v>949</v>
      </c>
    </row>
    <row r="365" spans="14:18" x14ac:dyDescent="0.55000000000000004">
      <c r="N365">
        <v>31800072</v>
      </c>
      <c r="O365" t="s">
        <v>958</v>
      </c>
      <c r="P365" t="s">
        <v>959</v>
      </c>
      <c r="Q365" t="s">
        <v>960</v>
      </c>
      <c r="R365" t="s">
        <v>961</v>
      </c>
    </row>
    <row r="366" spans="14:18" x14ac:dyDescent="0.55000000000000004">
      <c r="N366">
        <v>31797867</v>
      </c>
      <c r="O366" t="s">
        <v>962</v>
      </c>
      <c r="P366" t="s">
        <v>963</v>
      </c>
      <c r="Q366" t="s">
        <v>964</v>
      </c>
      <c r="R366" t="s">
        <v>965</v>
      </c>
    </row>
    <row r="367" spans="14:18" x14ac:dyDescent="0.55000000000000004">
      <c r="N367">
        <v>31797590</v>
      </c>
      <c r="O367" t="s">
        <v>966</v>
      </c>
      <c r="P367" t="s">
        <v>967</v>
      </c>
      <c r="Q367" t="s">
        <v>968</v>
      </c>
    </row>
    <row r="368" spans="14:18" x14ac:dyDescent="0.55000000000000004">
      <c r="N368">
        <v>31783849</v>
      </c>
      <c r="O368" t="s">
        <v>973</v>
      </c>
      <c r="P368" t="s">
        <v>974</v>
      </c>
      <c r="Q368" t="s">
        <v>975</v>
      </c>
      <c r="R368" t="s">
        <v>976</v>
      </c>
    </row>
    <row r="369" spans="14:18" x14ac:dyDescent="0.55000000000000004">
      <c r="N369">
        <v>31777787</v>
      </c>
      <c r="O369" t="s">
        <v>977</v>
      </c>
      <c r="P369" t="s">
        <v>978</v>
      </c>
      <c r="Q369" t="s">
        <v>979</v>
      </c>
      <c r="R369" t="s">
        <v>980</v>
      </c>
    </row>
    <row r="370" spans="14:18" x14ac:dyDescent="0.55000000000000004">
      <c r="N370">
        <v>31770348</v>
      </c>
      <c r="O370" t="s">
        <v>981</v>
      </c>
      <c r="P370" t="s">
        <v>982</v>
      </c>
      <c r="Q370" t="s">
        <v>983</v>
      </c>
      <c r="R370" t="s">
        <v>984</v>
      </c>
    </row>
    <row r="371" spans="14:18" x14ac:dyDescent="0.55000000000000004">
      <c r="N371">
        <v>31751476</v>
      </c>
      <c r="O371" t="s">
        <v>985</v>
      </c>
      <c r="P371" t="s">
        <v>986</v>
      </c>
      <c r="Q371" t="s">
        <v>987</v>
      </c>
      <c r="R371" t="s">
        <v>988</v>
      </c>
    </row>
    <row r="372" spans="14:18" x14ac:dyDescent="0.55000000000000004">
      <c r="N372">
        <v>31730918</v>
      </c>
      <c r="O372" t="s">
        <v>989</v>
      </c>
      <c r="P372" t="s">
        <v>990</v>
      </c>
      <c r="Q372" t="s">
        <v>991</v>
      </c>
      <c r="R372" t="s">
        <v>992</v>
      </c>
    </row>
    <row r="373" spans="14:18" x14ac:dyDescent="0.55000000000000004">
      <c r="N373">
        <v>31682253</v>
      </c>
      <c r="O373" t="s">
        <v>1001</v>
      </c>
      <c r="Q373" t="s">
        <v>1002</v>
      </c>
      <c r="R373" t="s">
        <v>1003</v>
      </c>
    </row>
    <row r="374" spans="14:18" x14ac:dyDescent="0.55000000000000004">
      <c r="N374">
        <v>31666233</v>
      </c>
      <c r="O374" t="s">
        <v>1008</v>
      </c>
      <c r="P374" t="s">
        <v>1009</v>
      </c>
      <c r="Q374" t="s">
        <v>1010</v>
      </c>
      <c r="R374" t="s">
        <v>1011</v>
      </c>
    </row>
    <row r="375" spans="14:18" x14ac:dyDescent="0.55000000000000004">
      <c r="N375">
        <v>31663863</v>
      </c>
      <c r="O375" t="s">
        <v>1016</v>
      </c>
      <c r="P375" t="s">
        <v>1017</v>
      </c>
      <c r="Q375" t="s">
        <v>1018</v>
      </c>
      <c r="R375" t="s">
        <v>1019</v>
      </c>
    </row>
    <row r="376" spans="14:18" x14ac:dyDescent="0.55000000000000004">
      <c r="N376">
        <v>31645076</v>
      </c>
      <c r="O376" t="s">
        <v>1024</v>
      </c>
      <c r="P376" t="s">
        <v>1025</v>
      </c>
      <c r="Q376" t="s">
        <v>1026</v>
      </c>
      <c r="R376" t="s">
        <v>1027</v>
      </c>
    </row>
    <row r="377" spans="14:18" x14ac:dyDescent="0.55000000000000004">
      <c r="N377">
        <v>31637348</v>
      </c>
      <c r="O377" t="s">
        <v>1028</v>
      </c>
      <c r="P377" t="s">
        <v>1029</v>
      </c>
      <c r="Q377" t="s">
        <v>1030</v>
      </c>
      <c r="R377" t="s">
        <v>1031</v>
      </c>
    </row>
    <row r="378" spans="14:18" x14ac:dyDescent="0.55000000000000004">
      <c r="N378">
        <v>31637322</v>
      </c>
      <c r="O378" t="s">
        <v>1032</v>
      </c>
      <c r="P378" t="s">
        <v>1033</v>
      </c>
      <c r="Q378" t="s">
        <v>1034</v>
      </c>
      <c r="R378" t="s">
        <v>1035</v>
      </c>
    </row>
    <row r="379" spans="14:18" x14ac:dyDescent="0.55000000000000004">
      <c r="N379">
        <v>31632601</v>
      </c>
      <c r="O379" t="s">
        <v>1036</v>
      </c>
      <c r="P379" t="s">
        <v>1037</v>
      </c>
      <c r="Q379" t="s">
        <v>1038</v>
      </c>
      <c r="R379" t="s">
        <v>1039</v>
      </c>
    </row>
    <row r="380" spans="14:18" x14ac:dyDescent="0.55000000000000004">
      <c r="N380">
        <v>31622150</v>
      </c>
      <c r="O380" t="s">
        <v>1044</v>
      </c>
      <c r="P380" t="s">
        <v>1045</v>
      </c>
      <c r="Q380" t="s">
        <v>1046</v>
      </c>
      <c r="R380" t="s">
        <v>1047</v>
      </c>
    </row>
    <row r="381" spans="14:18" x14ac:dyDescent="0.55000000000000004">
      <c r="N381">
        <v>31566226</v>
      </c>
      <c r="O381" t="s">
        <v>1060</v>
      </c>
      <c r="P381" t="s">
        <v>2485</v>
      </c>
      <c r="Q381" t="s">
        <v>1061</v>
      </c>
      <c r="R381" t="s">
        <v>1062</v>
      </c>
    </row>
    <row r="382" spans="14:18" x14ac:dyDescent="0.55000000000000004">
      <c r="N382">
        <v>31565071</v>
      </c>
      <c r="O382" t="s">
        <v>1063</v>
      </c>
      <c r="P382" t="s">
        <v>1064</v>
      </c>
      <c r="Q382" t="s">
        <v>1065</v>
      </c>
      <c r="R382" t="s">
        <v>1066</v>
      </c>
    </row>
    <row r="383" spans="14:18" x14ac:dyDescent="0.55000000000000004">
      <c r="N383">
        <v>31553359</v>
      </c>
      <c r="O383" t="s">
        <v>1067</v>
      </c>
      <c r="P383" t="s">
        <v>2486</v>
      </c>
      <c r="Q383" t="s">
        <v>1068</v>
      </c>
      <c r="R383" t="s">
        <v>1069</v>
      </c>
    </row>
    <row r="384" spans="14:18" x14ac:dyDescent="0.55000000000000004">
      <c r="N384">
        <v>31542771</v>
      </c>
      <c r="O384" t="s">
        <v>1070</v>
      </c>
      <c r="P384" t="s">
        <v>1071</v>
      </c>
      <c r="Q384" t="s">
        <v>1072</v>
      </c>
      <c r="R384" t="s">
        <v>1073</v>
      </c>
    </row>
    <row r="385" spans="14:18" x14ac:dyDescent="0.55000000000000004">
      <c r="N385">
        <v>31531382</v>
      </c>
      <c r="O385" t="s">
        <v>1078</v>
      </c>
      <c r="P385" t="s">
        <v>1079</v>
      </c>
      <c r="Q385" t="s">
        <v>1080</v>
      </c>
      <c r="R385" t="s">
        <v>1081</v>
      </c>
    </row>
    <row r="386" spans="14:18" x14ac:dyDescent="0.55000000000000004">
      <c r="N386">
        <v>31511861</v>
      </c>
      <c r="O386" t="s">
        <v>1082</v>
      </c>
      <c r="P386" t="s">
        <v>1083</v>
      </c>
      <c r="Q386" t="s">
        <v>1084</v>
      </c>
      <c r="R386" t="s">
        <v>1085</v>
      </c>
    </row>
    <row r="387" spans="14:18" x14ac:dyDescent="0.55000000000000004">
      <c r="N387">
        <v>31509207</v>
      </c>
      <c r="O387" t="s">
        <v>1086</v>
      </c>
      <c r="P387" t="s">
        <v>1087</v>
      </c>
      <c r="Q387" t="s">
        <v>1088</v>
      </c>
      <c r="R387" t="s">
        <v>1089</v>
      </c>
    </row>
    <row r="388" spans="14:18" x14ac:dyDescent="0.55000000000000004">
      <c r="N388">
        <v>31545566</v>
      </c>
      <c r="O388" t="s">
        <v>1098</v>
      </c>
      <c r="P388" t="s">
        <v>1099</v>
      </c>
      <c r="Q388" t="s">
        <v>1100</v>
      </c>
      <c r="R388" t="s">
        <v>1101</v>
      </c>
    </row>
    <row r="389" spans="14:18" x14ac:dyDescent="0.55000000000000004">
      <c r="N389">
        <v>31469075</v>
      </c>
      <c r="O389" t="s">
        <v>1102</v>
      </c>
      <c r="P389" t="s">
        <v>1103</v>
      </c>
      <c r="Q389" t="s">
        <v>1104</v>
      </c>
      <c r="R389" t="s">
        <v>1105</v>
      </c>
    </row>
    <row r="390" spans="14:18" x14ac:dyDescent="0.55000000000000004">
      <c r="N390">
        <v>31456649</v>
      </c>
      <c r="O390" t="s">
        <v>1106</v>
      </c>
      <c r="P390" t="s">
        <v>1107</v>
      </c>
      <c r="Q390" t="s">
        <v>1108</v>
      </c>
      <c r="R390" t="s">
        <v>1109</v>
      </c>
    </row>
    <row r="391" spans="14:18" x14ac:dyDescent="0.55000000000000004">
      <c r="N391">
        <v>31450576</v>
      </c>
      <c r="O391" t="s">
        <v>1110</v>
      </c>
      <c r="P391" t="s">
        <v>1111</v>
      </c>
      <c r="Q391" t="s">
        <v>1112</v>
      </c>
      <c r="R391" t="s">
        <v>1113</v>
      </c>
    </row>
    <row r="392" spans="14:18" x14ac:dyDescent="0.55000000000000004">
      <c r="N392">
        <v>31447229</v>
      </c>
      <c r="O392" t="s">
        <v>1114</v>
      </c>
      <c r="P392" t="s">
        <v>1115</v>
      </c>
      <c r="Q392" t="s">
        <v>1116</v>
      </c>
      <c r="R392" t="s">
        <v>1117</v>
      </c>
    </row>
    <row r="393" spans="14:18" x14ac:dyDescent="0.55000000000000004">
      <c r="N393">
        <v>31445249</v>
      </c>
      <c r="O393" t="s">
        <v>1118</v>
      </c>
      <c r="P393" t="s">
        <v>1119</v>
      </c>
      <c r="Q393" t="s">
        <v>1120</v>
      </c>
      <c r="R393" t="s">
        <v>1121</v>
      </c>
    </row>
    <row r="394" spans="14:18" x14ac:dyDescent="0.55000000000000004">
      <c r="N394">
        <v>31445187</v>
      </c>
      <c r="O394" t="s">
        <v>1122</v>
      </c>
      <c r="P394" t="s">
        <v>1123</v>
      </c>
      <c r="Q394" t="s">
        <v>1124</v>
      </c>
      <c r="R394" t="s">
        <v>1125</v>
      </c>
    </row>
    <row r="395" spans="14:18" x14ac:dyDescent="0.55000000000000004">
      <c r="N395">
        <v>31442483</v>
      </c>
      <c r="O395" t="s">
        <v>1126</v>
      </c>
      <c r="P395" t="s">
        <v>1127</v>
      </c>
      <c r="Q395" t="s">
        <v>1128</v>
      </c>
      <c r="R395" t="s">
        <v>1129</v>
      </c>
    </row>
    <row r="396" spans="14:18" x14ac:dyDescent="0.55000000000000004">
      <c r="N396">
        <v>31438438</v>
      </c>
      <c r="O396" t="s">
        <v>1130</v>
      </c>
      <c r="P396" t="s">
        <v>1131</v>
      </c>
      <c r="Q396" t="s">
        <v>1132</v>
      </c>
      <c r="R396" t="s">
        <v>1133</v>
      </c>
    </row>
    <row r="397" spans="14:18" x14ac:dyDescent="0.55000000000000004">
      <c r="N397">
        <v>31438254</v>
      </c>
      <c r="O397" t="s">
        <v>1134</v>
      </c>
      <c r="P397" t="s">
        <v>1135</v>
      </c>
      <c r="Q397" t="s">
        <v>1136</v>
      </c>
      <c r="R397" t="s">
        <v>1137</v>
      </c>
    </row>
    <row r="398" spans="14:18" x14ac:dyDescent="0.55000000000000004">
      <c r="N398">
        <v>31438062</v>
      </c>
      <c r="O398" t="s">
        <v>1146</v>
      </c>
      <c r="P398" t="s">
        <v>1147</v>
      </c>
      <c r="Q398" t="s">
        <v>1148</v>
      </c>
      <c r="R398" t="s">
        <v>1149</v>
      </c>
    </row>
    <row r="399" spans="14:18" x14ac:dyDescent="0.55000000000000004">
      <c r="N399">
        <v>31438029</v>
      </c>
      <c r="O399" t="s">
        <v>1150</v>
      </c>
      <c r="P399" t="s">
        <v>1151</v>
      </c>
      <c r="Q399" t="s">
        <v>1152</v>
      </c>
      <c r="R399" t="s">
        <v>1153</v>
      </c>
    </row>
    <row r="400" spans="14:18" x14ac:dyDescent="0.55000000000000004">
      <c r="N400">
        <v>31438009</v>
      </c>
      <c r="O400" t="s">
        <v>1154</v>
      </c>
      <c r="P400" t="s">
        <v>1155</v>
      </c>
      <c r="Q400" t="s">
        <v>1156</v>
      </c>
      <c r="R400" t="s">
        <v>1157</v>
      </c>
    </row>
    <row r="401" spans="14:18" x14ac:dyDescent="0.55000000000000004">
      <c r="N401">
        <v>31425392</v>
      </c>
      <c r="O401" t="s">
        <v>1162</v>
      </c>
      <c r="P401" t="s">
        <v>1163</v>
      </c>
      <c r="Q401" t="s">
        <v>1164</v>
      </c>
      <c r="R401" t="s">
        <v>1165</v>
      </c>
    </row>
    <row r="402" spans="14:18" x14ac:dyDescent="0.55000000000000004">
      <c r="N402">
        <v>31421120</v>
      </c>
      <c r="O402" t="s">
        <v>1166</v>
      </c>
      <c r="P402" t="s">
        <v>1167</v>
      </c>
      <c r="Q402" t="s">
        <v>1168</v>
      </c>
      <c r="R402" t="s">
        <v>1169</v>
      </c>
    </row>
    <row r="403" spans="14:18" x14ac:dyDescent="0.55000000000000004">
      <c r="N403">
        <v>31419833</v>
      </c>
      <c r="O403" t="s">
        <v>1170</v>
      </c>
      <c r="P403" t="s">
        <v>452</v>
      </c>
      <c r="Q403" t="s">
        <v>1171</v>
      </c>
      <c r="R403" t="s">
        <v>1172</v>
      </c>
    </row>
    <row r="404" spans="14:18" x14ac:dyDescent="0.55000000000000004">
      <c r="N404">
        <v>31414700</v>
      </c>
      <c r="O404" t="s">
        <v>1173</v>
      </c>
      <c r="P404" t="s">
        <v>1174</v>
      </c>
      <c r="Q404" t="s">
        <v>1175</v>
      </c>
      <c r="R404" t="s">
        <v>1176</v>
      </c>
    </row>
    <row r="405" spans="14:18" x14ac:dyDescent="0.55000000000000004">
      <c r="N405">
        <v>31412826</v>
      </c>
      <c r="O405" t="s">
        <v>1177</v>
      </c>
      <c r="P405" t="s">
        <v>1178</v>
      </c>
      <c r="Q405" t="s">
        <v>1179</v>
      </c>
      <c r="R405" t="s">
        <v>1180</v>
      </c>
    </row>
    <row r="406" spans="14:18" x14ac:dyDescent="0.55000000000000004">
      <c r="N406">
        <v>31408044</v>
      </c>
      <c r="O406" t="s">
        <v>1181</v>
      </c>
      <c r="P406" t="s">
        <v>1182</v>
      </c>
      <c r="Q406" t="s">
        <v>1183</v>
      </c>
      <c r="R406" t="s">
        <v>1184</v>
      </c>
    </row>
    <row r="407" spans="14:18" x14ac:dyDescent="0.55000000000000004">
      <c r="N407">
        <v>31407779</v>
      </c>
      <c r="O407" t="s">
        <v>1185</v>
      </c>
      <c r="P407" t="s">
        <v>1186</v>
      </c>
      <c r="Q407" t="s">
        <v>1187</v>
      </c>
      <c r="R407" t="s">
        <v>1188</v>
      </c>
    </row>
    <row r="408" spans="14:18" x14ac:dyDescent="0.55000000000000004">
      <c r="N408">
        <v>31391038</v>
      </c>
      <c r="O408" t="s">
        <v>1189</v>
      </c>
      <c r="P408" t="s">
        <v>1190</v>
      </c>
      <c r="Q408" t="s">
        <v>1191</v>
      </c>
      <c r="R408" t="s">
        <v>1192</v>
      </c>
    </row>
    <row r="409" spans="14:18" x14ac:dyDescent="0.55000000000000004">
      <c r="N409">
        <v>31390350</v>
      </c>
      <c r="O409" t="s">
        <v>1193</v>
      </c>
      <c r="P409" t="s">
        <v>1194</v>
      </c>
      <c r="Q409" t="s">
        <v>1195</v>
      </c>
      <c r="R409" t="s">
        <v>1196</v>
      </c>
    </row>
    <row r="410" spans="14:18" x14ac:dyDescent="0.55000000000000004">
      <c r="N410">
        <v>31376236</v>
      </c>
      <c r="O410" t="s">
        <v>1201</v>
      </c>
      <c r="P410" t="s">
        <v>1202</v>
      </c>
      <c r="Q410" t="s">
        <v>1203</v>
      </c>
      <c r="R410" t="s">
        <v>1204</v>
      </c>
    </row>
    <row r="411" spans="14:18" x14ac:dyDescent="0.55000000000000004">
      <c r="N411">
        <v>31367649</v>
      </c>
      <c r="O411" t="s">
        <v>1209</v>
      </c>
      <c r="P411" t="s">
        <v>1210</v>
      </c>
      <c r="Q411" t="s">
        <v>1211</v>
      </c>
      <c r="R411" t="s">
        <v>1212</v>
      </c>
    </row>
    <row r="412" spans="14:18" x14ac:dyDescent="0.55000000000000004">
      <c r="N412">
        <v>31365086</v>
      </c>
      <c r="O412" t="s">
        <v>1217</v>
      </c>
      <c r="P412" t="s">
        <v>1218</v>
      </c>
      <c r="Q412" t="s">
        <v>1219</v>
      </c>
      <c r="R412" t="s">
        <v>1220</v>
      </c>
    </row>
    <row r="413" spans="14:18" x14ac:dyDescent="0.55000000000000004">
      <c r="N413">
        <v>31349037</v>
      </c>
      <c r="O413" t="s">
        <v>1225</v>
      </c>
      <c r="P413" t="s">
        <v>1226</v>
      </c>
      <c r="Q413" t="s">
        <v>1227</v>
      </c>
      <c r="R413" t="s">
        <v>1228</v>
      </c>
    </row>
    <row r="414" spans="14:18" x14ac:dyDescent="0.55000000000000004">
      <c r="N414">
        <v>31348190</v>
      </c>
      <c r="O414" t="s">
        <v>1229</v>
      </c>
      <c r="P414" t="s">
        <v>1230</v>
      </c>
      <c r="Q414" t="s">
        <v>1231</v>
      </c>
      <c r="R414" t="s">
        <v>1232</v>
      </c>
    </row>
    <row r="415" spans="14:18" x14ac:dyDescent="0.55000000000000004">
      <c r="N415">
        <v>31337390</v>
      </c>
      <c r="O415" t="s">
        <v>1233</v>
      </c>
      <c r="P415" t="s">
        <v>1234</v>
      </c>
      <c r="Q415" t="s">
        <v>1235</v>
      </c>
      <c r="R415" t="s">
        <v>1236</v>
      </c>
    </row>
    <row r="416" spans="14:18" x14ac:dyDescent="0.55000000000000004">
      <c r="N416">
        <v>31331322</v>
      </c>
      <c r="O416" t="s">
        <v>1237</v>
      </c>
      <c r="P416" t="s">
        <v>1238</v>
      </c>
      <c r="Q416" t="s">
        <v>1239</v>
      </c>
      <c r="R416" t="s">
        <v>1240</v>
      </c>
    </row>
    <row r="417" spans="14:18" x14ac:dyDescent="0.55000000000000004">
      <c r="N417">
        <v>31328133</v>
      </c>
      <c r="O417" t="s">
        <v>1253</v>
      </c>
      <c r="P417" t="s">
        <v>1254</v>
      </c>
      <c r="Q417" t="s">
        <v>1255</v>
      </c>
      <c r="R417" t="s">
        <v>1256</v>
      </c>
    </row>
    <row r="418" spans="14:18" x14ac:dyDescent="0.55000000000000004">
      <c r="N418">
        <v>31315750</v>
      </c>
      <c r="O418" t="s">
        <v>1261</v>
      </c>
      <c r="P418" t="s">
        <v>1262</v>
      </c>
      <c r="Q418" t="s">
        <v>1263</v>
      </c>
      <c r="R418" t="s">
        <v>1264</v>
      </c>
    </row>
    <row r="419" spans="14:18" x14ac:dyDescent="0.55000000000000004">
      <c r="N419">
        <v>31290396</v>
      </c>
      <c r="O419" t="s">
        <v>1265</v>
      </c>
      <c r="P419" t="s">
        <v>1266</v>
      </c>
      <c r="Q419" t="s">
        <v>1267</v>
      </c>
      <c r="R419" t="s">
        <v>1268</v>
      </c>
    </row>
    <row r="420" spans="14:18" x14ac:dyDescent="0.55000000000000004">
      <c r="N420">
        <v>31289779</v>
      </c>
      <c r="O420" t="s">
        <v>1269</v>
      </c>
      <c r="P420" t="s">
        <v>1270</v>
      </c>
      <c r="Q420" t="s">
        <v>1271</v>
      </c>
      <c r="R420" t="s">
        <v>1272</v>
      </c>
    </row>
    <row r="421" spans="14:18" x14ac:dyDescent="0.55000000000000004">
      <c r="N421">
        <v>31271736</v>
      </c>
      <c r="O421" t="s">
        <v>1277</v>
      </c>
      <c r="P421" t="s">
        <v>1278</v>
      </c>
      <c r="Q421" t="s">
        <v>1279</v>
      </c>
      <c r="R421" t="s">
        <v>1280</v>
      </c>
    </row>
    <row r="422" spans="14:18" x14ac:dyDescent="0.55000000000000004">
      <c r="N422">
        <v>31265352</v>
      </c>
      <c r="O422" t="s">
        <v>1285</v>
      </c>
      <c r="P422" t="s">
        <v>1286</v>
      </c>
      <c r="Q422" t="s">
        <v>1287</v>
      </c>
      <c r="R422" t="s">
        <v>1288</v>
      </c>
    </row>
    <row r="423" spans="14:18" x14ac:dyDescent="0.55000000000000004">
      <c r="N423">
        <v>31262953</v>
      </c>
      <c r="O423" t="s">
        <v>1289</v>
      </c>
      <c r="P423" t="s">
        <v>1290</v>
      </c>
      <c r="Q423" t="s">
        <v>1291</v>
      </c>
      <c r="R423" t="s">
        <v>1292</v>
      </c>
    </row>
    <row r="424" spans="14:18" x14ac:dyDescent="0.55000000000000004">
      <c r="N424">
        <v>31260384</v>
      </c>
      <c r="O424" t="s">
        <v>1293</v>
      </c>
      <c r="P424" t="s">
        <v>1294</v>
      </c>
      <c r="Q424" t="s">
        <v>1295</v>
      </c>
      <c r="R424" t="s">
        <v>1296</v>
      </c>
    </row>
    <row r="425" spans="14:18" x14ac:dyDescent="0.55000000000000004">
      <c r="N425">
        <v>31247104</v>
      </c>
      <c r="O425" t="s">
        <v>1303</v>
      </c>
      <c r="P425" t="s">
        <v>1304</v>
      </c>
      <c r="Q425" t="s">
        <v>1305</v>
      </c>
      <c r="R425" t="s">
        <v>1306</v>
      </c>
    </row>
    <row r="426" spans="14:18" x14ac:dyDescent="0.55000000000000004">
      <c r="N426">
        <v>31245598</v>
      </c>
      <c r="O426" t="s">
        <v>1307</v>
      </c>
      <c r="P426" t="s">
        <v>1308</v>
      </c>
      <c r="Q426" t="s">
        <v>1309</v>
      </c>
      <c r="R426" t="s">
        <v>1310</v>
      </c>
    </row>
    <row r="427" spans="14:18" x14ac:dyDescent="0.55000000000000004">
      <c r="N427">
        <v>31243837</v>
      </c>
      <c r="O427" t="s">
        <v>1311</v>
      </c>
      <c r="P427" t="s">
        <v>1312</v>
      </c>
      <c r="Q427" t="s">
        <v>1313</v>
      </c>
      <c r="R427" t="s">
        <v>1314</v>
      </c>
    </row>
    <row r="428" spans="14:18" x14ac:dyDescent="0.55000000000000004">
      <c r="N428">
        <v>31235503</v>
      </c>
      <c r="O428" t="s">
        <v>1315</v>
      </c>
      <c r="P428" t="s">
        <v>1316</v>
      </c>
      <c r="Q428" t="s">
        <v>1317</v>
      </c>
      <c r="R428" t="s">
        <v>1318</v>
      </c>
    </row>
    <row r="429" spans="14:18" x14ac:dyDescent="0.55000000000000004">
      <c r="N429">
        <v>31201200</v>
      </c>
      <c r="O429" t="s">
        <v>1319</v>
      </c>
      <c r="P429" t="s">
        <v>1320</v>
      </c>
      <c r="Q429" t="s">
        <v>1321</v>
      </c>
      <c r="R429" t="s">
        <v>1322</v>
      </c>
    </row>
    <row r="430" spans="14:18" x14ac:dyDescent="0.55000000000000004">
      <c r="N430">
        <v>31195874</v>
      </c>
      <c r="O430" t="s">
        <v>1323</v>
      </c>
      <c r="P430" t="s">
        <v>1324</v>
      </c>
      <c r="Q430" t="s">
        <v>1325</v>
      </c>
      <c r="R430" t="s">
        <v>1326</v>
      </c>
    </row>
    <row r="431" spans="14:18" x14ac:dyDescent="0.55000000000000004">
      <c r="N431">
        <v>31181144</v>
      </c>
      <c r="O431" t="s">
        <v>1327</v>
      </c>
      <c r="P431" t="s">
        <v>1328</v>
      </c>
      <c r="Q431" t="s">
        <v>1329</v>
      </c>
      <c r="R431" t="s">
        <v>1330</v>
      </c>
    </row>
    <row r="432" spans="14:18" x14ac:dyDescent="0.55000000000000004">
      <c r="N432">
        <v>31140124</v>
      </c>
      <c r="O432" t="s">
        <v>1343</v>
      </c>
      <c r="P432" t="s">
        <v>1344</v>
      </c>
      <c r="Q432" t="s">
        <v>1345</v>
      </c>
      <c r="R432" t="s">
        <v>1346</v>
      </c>
    </row>
    <row r="433" spans="14:18" x14ac:dyDescent="0.55000000000000004">
      <c r="N433">
        <v>31129880</v>
      </c>
      <c r="O433" t="s">
        <v>1347</v>
      </c>
      <c r="P433" t="s">
        <v>1348</v>
      </c>
      <c r="Q433" t="s">
        <v>1349</v>
      </c>
      <c r="R433" t="s">
        <v>1350</v>
      </c>
    </row>
    <row r="434" spans="14:18" x14ac:dyDescent="0.55000000000000004">
      <c r="N434">
        <v>31120022</v>
      </c>
      <c r="O434" t="s">
        <v>1355</v>
      </c>
      <c r="P434" t="s">
        <v>1356</v>
      </c>
      <c r="Q434" t="s">
        <v>1357</v>
      </c>
      <c r="R434" t="s">
        <v>1358</v>
      </c>
    </row>
    <row r="435" spans="14:18" x14ac:dyDescent="0.55000000000000004">
      <c r="N435">
        <v>31118320</v>
      </c>
      <c r="O435" t="s">
        <v>1359</v>
      </c>
      <c r="P435" t="s">
        <v>1360</v>
      </c>
      <c r="Q435" t="s">
        <v>1361</v>
      </c>
    </row>
    <row r="436" spans="14:18" x14ac:dyDescent="0.55000000000000004">
      <c r="N436">
        <v>31093252</v>
      </c>
      <c r="O436" t="s">
        <v>1362</v>
      </c>
      <c r="P436" t="s">
        <v>1363</v>
      </c>
      <c r="Q436" t="s">
        <v>1364</v>
      </c>
      <c r="R436" t="s">
        <v>1365</v>
      </c>
    </row>
    <row r="437" spans="14:18" x14ac:dyDescent="0.55000000000000004">
      <c r="N437">
        <v>31074633</v>
      </c>
      <c r="O437" t="s">
        <v>1366</v>
      </c>
      <c r="P437" t="s">
        <v>1367</v>
      </c>
      <c r="Q437" t="s">
        <v>1368</v>
      </c>
      <c r="R437" t="s">
        <v>1369</v>
      </c>
    </row>
    <row r="438" spans="14:18" x14ac:dyDescent="0.55000000000000004">
      <c r="N438">
        <v>31065557</v>
      </c>
      <c r="O438" t="s">
        <v>1370</v>
      </c>
      <c r="P438" t="s">
        <v>1371</v>
      </c>
      <c r="Q438" t="s">
        <v>1372</v>
      </c>
      <c r="R438" t="s">
        <v>1373</v>
      </c>
    </row>
    <row r="439" spans="14:18" x14ac:dyDescent="0.55000000000000004">
      <c r="N439">
        <v>31058150</v>
      </c>
      <c r="O439" t="s">
        <v>1378</v>
      </c>
      <c r="P439" t="s">
        <v>1379</v>
      </c>
      <c r="Q439" t="s">
        <v>1380</v>
      </c>
      <c r="R439" t="s">
        <v>1381</v>
      </c>
    </row>
    <row r="440" spans="14:18" x14ac:dyDescent="0.55000000000000004">
      <c r="N440">
        <v>31054960</v>
      </c>
      <c r="O440" t="s">
        <v>1382</v>
      </c>
      <c r="P440" t="s">
        <v>1383</v>
      </c>
      <c r="Q440" t="s">
        <v>1384</v>
      </c>
      <c r="R440" t="s">
        <v>1385</v>
      </c>
    </row>
    <row r="441" spans="14:18" x14ac:dyDescent="0.55000000000000004">
      <c r="N441">
        <v>31010785</v>
      </c>
      <c r="O441" t="s">
        <v>1386</v>
      </c>
      <c r="P441" t="s">
        <v>1387</v>
      </c>
      <c r="Q441" t="s">
        <v>1388</v>
      </c>
      <c r="R441" t="s">
        <v>1389</v>
      </c>
    </row>
    <row r="442" spans="14:18" x14ac:dyDescent="0.55000000000000004">
      <c r="N442">
        <v>30976757</v>
      </c>
      <c r="O442" t="s">
        <v>1390</v>
      </c>
      <c r="P442" t="s">
        <v>1391</v>
      </c>
      <c r="Q442" t="s">
        <v>1392</v>
      </c>
      <c r="R442" t="s">
        <v>1393</v>
      </c>
    </row>
    <row r="443" spans="14:18" x14ac:dyDescent="0.55000000000000004">
      <c r="N443">
        <v>30975182</v>
      </c>
      <c r="O443" t="s">
        <v>1394</v>
      </c>
      <c r="P443" t="s">
        <v>1395</v>
      </c>
      <c r="Q443" t="s">
        <v>1396</v>
      </c>
      <c r="R443" t="s">
        <v>1397</v>
      </c>
    </row>
    <row r="444" spans="14:18" x14ac:dyDescent="0.55000000000000004">
      <c r="N444">
        <v>30973797</v>
      </c>
      <c r="O444" t="s">
        <v>1398</v>
      </c>
      <c r="P444" t="s">
        <v>1399</v>
      </c>
      <c r="Q444" t="s">
        <v>1400</v>
      </c>
      <c r="R444" t="s">
        <v>1401</v>
      </c>
    </row>
    <row r="445" spans="14:18" x14ac:dyDescent="0.55000000000000004">
      <c r="N445">
        <v>30961582</v>
      </c>
      <c r="O445" t="s">
        <v>1406</v>
      </c>
      <c r="P445" t="s">
        <v>1407</v>
      </c>
      <c r="Q445" t="s">
        <v>1408</v>
      </c>
      <c r="R445" t="s">
        <v>1409</v>
      </c>
    </row>
    <row r="446" spans="14:18" x14ac:dyDescent="0.55000000000000004">
      <c r="N446">
        <v>30942761</v>
      </c>
      <c r="O446" t="s">
        <v>1422</v>
      </c>
      <c r="P446" t="s">
        <v>1423</v>
      </c>
      <c r="Q446" t="s">
        <v>1424</v>
      </c>
    </row>
    <row r="447" spans="14:18" x14ac:dyDescent="0.55000000000000004">
      <c r="N447">
        <v>30940488</v>
      </c>
      <c r="O447" t="s">
        <v>1425</v>
      </c>
      <c r="P447" t="s">
        <v>1426</v>
      </c>
      <c r="Q447" t="s">
        <v>1427</v>
      </c>
      <c r="R447" t="s">
        <v>1428</v>
      </c>
    </row>
    <row r="448" spans="14:18" x14ac:dyDescent="0.55000000000000004">
      <c r="N448">
        <v>30922133</v>
      </c>
      <c r="O448" t="s">
        <v>1437</v>
      </c>
      <c r="P448" t="s">
        <v>1438</v>
      </c>
      <c r="Q448" t="s">
        <v>1439</v>
      </c>
      <c r="R448" t="s">
        <v>1440</v>
      </c>
    </row>
    <row r="449" spans="14:18" x14ac:dyDescent="0.55000000000000004">
      <c r="N449">
        <v>30896435</v>
      </c>
      <c r="O449" t="s">
        <v>1441</v>
      </c>
      <c r="P449" t="s">
        <v>1442</v>
      </c>
      <c r="Q449" t="s">
        <v>1443</v>
      </c>
      <c r="R449" t="s">
        <v>1444</v>
      </c>
    </row>
    <row r="450" spans="14:18" x14ac:dyDescent="0.55000000000000004">
      <c r="N450">
        <v>30895574</v>
      </c>
      <c r="O450" t="s">
        <v>1445</v>
      </c>
      <c r="P450" t="s">
        <v>1446</v>
      </c>
      <c r="Q450" t="s">
        <v>1447</v>
      </c>
      <c r="R450" t="s">
        <v>1448</v>
      </c>
    </row>
    <row r="451" spans="14:18" x14ac:dyDescent="0.55000000000000004">
      <c r="N451">
        <v>30877288</v>
      </c>
      <c r="O451" t="s">
        <v>1453</v>
      </c>
      <c r="P451" t="s">
        <v>1454</v>
      </c>
      <c r="Q451" t="s">
        <v>1455</v>
      </c>
      <c r="R451" t="s">
        <v>1456</v>
      </c>
    </row>
    <row r="452" spans="14:18" x14ac:dyDescent="0.55000000000000004">
      <c r="N452">
        <v>30799224</v>
      </c>
      <c r="O452" t="s">
        <v>1472</v>
      </c>
      <c r="P452" t="s">
        <v>1473</v>
      </c>
      <c r="Q452" t="s">
        <v>1474</v>
      </c>
      <c r="R452" t="s">
        <v>1475</v>
      </c>
    </row>
    <row r="453" spans="14:18" x14ac:dyDescent="0.55000000000000004">
      <c r="N453">
        <v>30796439</v>
      </c>
      <c r="O453" t="s">
        <v>1476</v>
      </c>
      <c r="P453" t="s">
        <v>1477</v>
      </c>
      <c r="Q453" t="s">
        <v>1478</v>
      </c>
      <c r="R453" t="s">
        <v>1479</v>
      </c>
    </row>
    <row r="454" spans="14:18" x14ac:dyDescent="0.55000000000000004">
      <c r="N454">
        <v>30793859</v>
      </c>
      <c r="O454" t="s">
        <v>1480</v>
      </c>
      <c r="P454" t="s">
        <v>1481</v>
      </c>
      <c r="Q454" t="s">
        <v>1482</v>
      </c>
      <c r="R454" t="s">
        <v>1483</v>
      </c>
    </row>
    <row r="455" spans="14:18" x14ac:dyDescent="0.55000000000000004">
      <c r="N455">
        <v>30779778</v>
      </c>
      <c r="O455" t="s">
        <v>1484</v>
      </c>
      <c r="P455" t="s">
        <v>1485</v>
      </c>
      <c r="Q455" t="s">
        <v>1486</v>
      </c>
      <c r="R455" t="s">
        <v>1487</v>
      </c>
    </row>
    <row r="456" spans="14:18" x14ac:dyDescent="0.55000000000000004">
      <c r="N456">
        <v>30755205</v>
      </c>
      <c r="O456" t="s">
        <v>1504</v>
      </c>
      <c r="P456" t="s">
        <v>1505</v>
      </c>
      <c r="Q456" t="s">
        <v>1506</v>
      </c>
      <c r="R456" t="s">
        <v>1507</v>
      </c>
    </row>
    <row r="457" spans="14:18" x14ac:dyDescent="0.55000000000000004">
      <c r="N457">
        <v>30741251</v>
      </c>
      <c r="O457" t="s">
        <v>1512</v>
      </c>
      <c r="P457" t="s">
        <v>1513</v>
      </c>
      <c r="Q457" t="s">
        <v>1514</v>
      </c>
    </row>
    <row r="458" spans="14:18" x14ac:dyDescent="0.55000000000000004">
      <c r="N458">
        <v>30741247</v>
      </c>
      <c r="O458" t="s">
        <v>1515</v>
      </c>
      <c r="P458" t="s">
        <v>1516</v>
      </c>
      <c r="Q458" t="s">
        <v>1517</v>
      </c>
    </row>
    <row r="459" spans="14:18" x14ac:dyDescent="0.55000000000000004">
      <c r="N459">
        <v>30741241</v>
      </c>
      <c r="O459" t="s">
        <v>1521</v>
      </c>
      <c r="P459" t="s">
        <v>1522</v>
      </c>
      <c r="Q459" t="s">
        <v>1523</v>
      </c>
    </row>
    <row r="460" spans="14:18" x14ac:dyDescent="0.55000000000000004">
      <c r="N460">
        <v>30741219</v>
      </c>
      <c r="O460" t="s">
        <v>1527</v>
      </c>
      <c r="P460" t="s">
        <v>1528</v>
      </c>
      <c r="Q460" t="s">
        <v>1529</v>
      </c>
    </row>
    <row r="461" spans="14:18" x14ac:dyDescent="0.55000000000000004">
      <c r="N461">
        <v>30741183</v>
      </c>
      <c r="O461" t="s">
        <v>1530</v>
      </c>
      <c r="P461" t="s">
        <v>1531</v>
      </c>
      <c r="Q461" t="s">
        <v>1532</v>
      </c>
    </row>
    <row r="462" spans="14:18" x14ac:dyDescent="0.55000000000000004">
      <c r="N462">
        <v>30741168</v>
      </c>
      <c r="O462" t="s">
        <v>1533</v>
      </c>
      <c r="P462" t="s">
        <v>1534</v>
      </c>
      <c r="Q462" t="s">
        <v>1535</v>
      </c>
    </row>
    <row r="463" spans="14:18" x14ac:dyDescent="0.55000000000000004">
      <c r="N463">
        <v>30720339</v>
      </c>
      <c r="O463" t="s">
        <v>1536</v>
      </c>
      <c r="P463" t="s">
        <v>1537</v>
      </c>
      <c r="Q463" t="s">
        <v>1538</v>
      </c>
      <c r="R463" t="s">
        <v>1539</v>
      </c>
    </row>
    <row r="464" spans="14:18" x14ac:dyDescent="0.55000000000000004">
      <c r="N464">
        <v>30717675</v>
      </c>
      <c r="O464" t="s">
        <v>1540</v>
      </c>
      <c r="P464" t="s">
        <v>1541</v>
      </c>
      <c r="Q464" t="s">
        <v>1542</v>
      </c>
      <c r="R464" t="s">
        <v>1543</v>
      </c>
    </row>
    <row r="465" spans="13:18" x14ac:dyDescent="0.55000000000000004">
      <c r="N465">
        <v>30658456</v>
      </c>
      <c r="O465" t="s">
        <v>1556</v>
      </c>
      <c r="P465" t="s">
        <v>1557</v>
      </c>
      <c r="Q465" t="s">
        <v>1558</v>
      </c>
      <c r="R465" t="s">
        <v>1559</v>
      </c>
    </row>
    <row r="466" spans="13:18" x14ac:dyDescent="0.55000000000000004">
      <c r="N466">
        <v>30657709</v>
      </c>
      <c r="O466" t="s">
        <v>1560</v>
      </c>
      <c r="P466" t="s">
        <v>1561</v>
      </c>
      <c r="Q466" t="s">
        <v>1562</v>
      </c>
      <c r="R466" t="s">
        <v>1563</v>
      </c>
    </row>
    <row r="467" spans="13:18" x14ac:dyDescent="0.55000000000000004">
      <c r="N467">
        <v>30652599</v>
      </c>
      <c r="O467" t="s">
        <v>1564</v>
      </c>
      <c r="P467" t="s">
        <v>1565</v>
      </c>
      <c r="Q467" t="s">
        <v>1566</v>
      </c>
      <c r="R467" t="s">
        <v>1567</v>
      </c>
    </row>
    <row r="468" spans="13:18" x14ac:dyDescent="0.55000000000000004">
      <c r="N468">
        <v>30652592</v>
      </c>
      <c r="O468" t="s">
        <v>1568</v>
      </c>
      <c r="P468" t="s">
        <v>1569</v>
      </c>
      <c r="Q468" t="s">
        <v>1570</v>
      </c>
      <c r="R468" t="s">
        <v>1571</v>
      </c>
    </row>
    <row r="469" spans="13:18" x14ac:dyDescent="0.55000000000000004">
      <c r="N469">
        <v>30652573</v>
      </c>
      <c r="O469" t="s">
        <v>1572</v>
      </c>
      <c r="P469" t="s">
        <v>1573</v>
      </c>
      <c r="Q469" t="s">
        <v>1574</v>
      </c>
      <c r="R469" t="s">
        <v>1575</v>
      </c>
    </row>
    <row r="470" spans="13:18" x14ac:dyDescent="0.55000000000000004">
      <c r="N470">
        <v>30652556</v>
      </c>
      <c r="O470" t="s">
        <v>1576</v>
      </c>
      <c r="P470" t="s">
        <v>1577</v>
      </c>
      <c r="Q470" t="s">
        <v>1578</v>
      </c>
      <c r="R470" t="s">
        <v>1579</v>
      </c>
    </row>
    <row r="471" spans="13:18" x14ac:dyDescent="0.55000000000000004">
      <c r="N471">
        <v>30643942</v>
      </c>
      <c r="O471" t="s">
        <v>1580</v>
      </c>
      <c r="P471" t="s">
        <v>1581</v>
      </c>
      <c r="Q471" t="s">
        <v>1582</v>
      </c>
      <c r="R471" t="s">
        <v>1583</v>
      </c>
    </row>
    <row r="472" spans="13:18" x14ac:dyDescent="0.55000000000000004">
      <c r="N472">
        <v>30643311</v>
      </c>
      <c r="O472" t="s">
        <v>1584</v>
      </c>
      <c r="P472" t="s">
        <v>1585</v>
      </c>
      <c r="Q472" t="s">
        <v>1586</v>
      </c>
      <c r="R472" t="s">
        <v>1587</v>
      </c>
    </row>
    <row r="473" spans="13:18" x14ac:dyDescent="0.55000000000000004">
      <c r="N473">
        <v>30627334</v>
      </c>
      <c r="O473" t="s">
        <v>1588</v>
      </c>
      <c r="P473" t="s">
        <v>1589</v>
      </c>
      <c r="Q473" t="s">
        <v>1590</v>
      </c>
      <c r="R473" t="s">
        <v>1591</v>
      </c>
    </row>
    <row r="474" spans="13:18" x14ac:dyDescent="0.55000000000000004">
      <c r="N474">
        <v>30626301</v>
      </c>
      <c r="O474" t="s">
        <v>1592</v>
      </c>
      <c r="P474" t="s">
        <v>1593</v>
      </c>
      <c r="Q474" t="s">
        <v>1594</v>
      </c>
    </row>
    <row r="475" spans="13:18" x14ac:dyDescent="0.55000000000000004">
      <c r="N475">
        <v>30585085</v>
      </c>
      <c r="O475" t="s">
        <v>1603</v>
      </c>
      <c r="P475" t="s">
        <v>1604</v>
      </c>
      <c r="Q475" t="s">
        <v>1605</v>
      </c>
      <c r="R475" t="s">
        <v>1606</v>
      </c>
    </row>
    <row r="476" spans="13:18" x14ac:dyDescent="0.55000000000000004">
      <c r="N476">
        <v>30572076</v>
      </c>
      <c r="O476" t="s">
        <v>1615</v>
      </c>
      <c r="P476" t="s">
        <v>1616</v>
      </c>
      <c r="Q476" t="s">
        <v>1617</v>
      </c>
      <c r="R476" t="s">
        <v>1618</v>
      </c>
    </row>
    <row r="477" spans="13:18" x14ac:dyDescent="0.55000000000000004">
      <c r="N477">
        <v>30566752</v>
      </c>
      <c r="O477" t="s">
        <v>1619</v>
      </c>
      <c r="P477" t="s">
        <v>1620</v>
      </c>
      <c r="Q477" t="s">
        <v>1621</v>
      </c>
      <c r="R477" t="s">
        <v>1622</v>
      </c>
    </row>
    <row r="478" spans="13:18" x14ac:dyDescent="0.55000000000000004">
      <c r="N478">
        <v>30564448</v>
      </c>
      <c r="O478" t="s">
        <v>1623</v>
      </c>
      <c r="P478" t="s">
        <v>1624</v>
      </c>
      <c r="Q478" t="s">
        <v>1625</v>
      </c>
      <c r="R478" t="s">
        <v>1626</v>
      </c>
    </row>
    <row r="479" spans="13:18" x14ac:dyDescent="0.55000000000000004">
      <c r="M479" s="9"/>
      <c r="N479">
        <v>30563732</v>
      </c>
      <c r="O479" t="s">
        <v>1627</v>
      </c>
      <c r="P479" t="s">
        <v>1628</v>
      </c>
      <c r="Q479" t="s">
        <v>1629</v>
      </c>
      <c r="R479" t="s">
        <v>1630</v>
      </c>
    </row>
    <row r="480" spans="13:18" x14ac:dyDescent="0.55000000000000004">
      <c r="N480">
        <v>30545816</v>
      </c>
      <c r="O480" t="s">
        <v>1631</v>
      </c>
      <c r="P480" t="s">
        <v>1632</v>
      </c>
      <c r="Q480" t="s">
        <v>1633</v>
      </c>
      <c r="R480" t="s">
        <v>1634</v>
      </c>
    </row>
    <row r="481" spans="13:18" x14ac:dyDescent="0.55000000000000004">
      <c r="N481">
        <v>30537959</v>
      </c>
      <c r="O481" t="s">
        <v>1639</v>
      </c>
      <c r="P481" t="s">
        <v>1640</v>
      </c>
      <c r="Q481" t="s">
        <v>1641</v>
      </c>
      <c r="R481" t="s">
        <v>1642</v>
      </c>
    </row>
    <row r="482" spans="13:18" x14ac:dyDescent="0.55000000000000004">
      <c r="N482">
        <v>30537452</v>
      </c>
      <c r="O482" t="s">
        <v>1643</v>
      </c>
      <c r="P482" t="s">
        <v>1644</v>
      </c>
      <c r="Q482" t="s">
        <v>1645</v>
      </c>
      <c r="R482" t="s">
        <v>1646</v>
      </c>
    </row>
    <row r="483" spans="13:18" x14ac:dyDescent="0.55000000000000004">
      <c r="N483">
        <v>30497872</v>
      </c>
      <c r="O483" t="s">
        <v>1647</v>
      </c>
      <c r="P483" t="s">
        <v>1648</v>
      </c>
      <c r="Q483" t="s">
        <v>1649</v>
      </c>
      <c r="R483" t="s">
        <v>1650</v>
      </c>
    </row>
    <row r="484" spans="13:18" x14ac:dyDescent="0.55000000000000004">
      <c r="N484">
        <v>30496426</v>
      </c>
      <c r="O484" t="s">
        <v>1651</v>
      </c>
      <c r="P484" t="s">
        <v>1652</v>
      </c>
      <c r="Q484" t="s">
        <v>1653</v>
      </c>
      <c r="R484" t="s">
        <v>1654</v>
      </c>
    </row>
    <row r="485" spans="13:18" x14ac:dyDescent="0.55000000000000004">
      <c r="N485">
        <v>30422782</v>
      </c>
      <c r="O485" t="s">
        <v>1663</v>
      </c>
      <c r="P485" t="s">
        <v>1664</v>
      </c>
      <c r="Q485" t="s">
        <v>1665</v>
      </c>
      <c r="R485" t="s">
        <v>1666</v>
      </c>
    </row>
    <row r="486" spans="13:18" x14ac:dyDescent="0.55000000000000004">
      <c r="N486">
        <v>30410949</v>
      </c>
      <c r="O486" t="s">
        <v>1671</v>
      </c>
      <c r="P486" t="s">
        <v>1672</v>
      </c>
      <c r="Q486" t="s">
        <v>1673</v>
      </c>
      <c r="R486" t="s">
        <v>1674</v>
      </c>
    </row>
    <row r="487" spans="13:18" x14ac:dyDescent="0.55000000000000004">
      <c r="N487">
        <v>30349390</v>
      </c>
      <c r="O487" t="s">
        <v>1695</v>
      </c>
      <c r="P487" t="s">
        <v>1696</v>
      </c>
      <c r="Q487" t="s">
        <v>1697</v>
      </c>
      <c r="R487" t="s">
        <v>1698</v>
      </c>
    </row>
    <row r="488" spans="13:18" x14ac:dyDescent="0.55000000000000004">
      <c r="N488">
        <v>30340483</v>
      </c>
      <c r="O488" t="s">
        <v>1699</v>
      </c>
      <c r="P488" t="s">
        <v>1700</v>
      </c>
      <c r="Q488" t="s">
        <v>1701</v>
      </c>
      <c r="R488" t="s">
        <v>1702</v>
      </c>
    </row>
    <row r="489" spans="13:18" x14ac:dyDescent="0.55000000000000004">
      <c r="N489">
        <v>30335217</v>
      </c>
      <c r="O489" t="s">
        <v>1703</v>
      </c>
      <c r="P489" t="s">
        <v>1704</v>
      </c>
      <c r="Q489" t="s">
        <v>1705</v>
      </c>
      <c r="R489" t="s">
        <v>1706</v>
      </c>
    </row>
    <row r="490" spans="13:18" x14ac:dyDescent="0.55000000000000004">
      <c r="N490">
        <v>30328123</v>
      </c>
      <c r="O490" t="s">
        <v>1707</v>
      </c>
      <c r="P490" t="s">
        <v>1708</v>
      </c>
      <c r="Q490" t="s">
        <v>1709</v>
      </c>
      <c r="R490" t="s">
        <v>1710</v>
      </c>
    </row>
    <row r="491" spans="13:18" x14ac:dyDescent="0.55000000000000004">
      <c r="N491">
        <v>30291817</v>
      </c>
      <c r="O491" t="s">
        <v>1711</v>
      </c>
      <c r="P491" t="s">
        <v>1712</v>
      </c>
      <c r="Q491" t="s">
        <v>1713</v>
      </c>
      <c r="R491" t="s">
        <v>1714</v>
      </c>
    </row>
    <row r="492" spans="13:18" x14ac:dyDescent="0.55000000000000004">
      <c r="N492">
        <v>30286208</v>
      </c>
      <c r="O492" t="s">
        <v>1719</v>
      </c>
      <c r="P492" t="s">
        <v>1720</v>
      </c>
      <c r="Q492" t="s">
        <v>1721</v>
      </c>
      <c r="R492" t="s">
        <v>1722</v>
      </c>
    </row>
    <row r="493" spans="13:18" x14ac:dyDescent="0.55000000000000004">
      <c r="N493">
        <v>30283902</v>
      </c>
      <c r="O493" t="s">
        <v>1723</v>
      </c>
      <c r="P493" t="s">
        <v>1724</v>
      </c>
      <c r="Q493" t="s">
        <v>1725</v>
      </c>
      <c r="R493" t="s">
        <v>1726</v>
      </c>
    </row>
    <row r="494" spans="13:18" x14ac:dyDescent="0.55000000000000004">
      <c r="N494">
        <v>30269237</v>
      </c>
      <c r="O494" t="s">
        <v>1731</v>
      </c>
      <c r="P494" t="s">
        <v>1732</v>
      </c>
      <c r="Q494" t="s">
        <v>1733</v>
      </c>
      <c r="R494" t="s">
        <v>1734</v>
      </c>
    </row>
    <row r="495" spans="13:18" x14ac:dyDescent="0.55000000000000004">
      <c r="M495" s="3"/>
      <c r="N495">
        <v>30252148</v>
      </c>
      <c r="O495" t="s">
        <v>1739</v>
      </c>
      <c r="P495" t="s">
        <v>1740</v>
      </c>
      <c r="Q495" t="s">
        <v>1741</v>
      </c>
      <c r="R495" t="s">
        <v>1742</v>
      </c>
    </row>
    <row r="496" spans="13:18" x14ac:dyDescent="0.55000000000000004">
      <c r="N496">
        <v>30210150</v>
      </c>
      <c r="O496" t="s">
        <v>1747</v>
      </c>
      <c r="P496" t="s">
        <v>1748</v>
      </c>
      <c r="Q496" t="s">
        <v>1749</v>
      </c>
      <c r="R496" t="s">
        <v>1750</v>
      </c>
    </row>
    <row r="497" spans="14:18" x14ac:dyDescent="0.55000000000000004">
      <c r="N497">
        <v>30170591</v>
      </c>
      <c r="O497" t="s">
        <v>1751</v>
      </c>
      <c r="P497" t="s">
        <v>1752</v>
      </c>
      <c r="Q497" t="s">
        <v>1753</v>
      </c>
      <c r="R497" t="s">
        <v>1754</v>
      </c>
    </row>
    <row r="498" spans="14:18" x14ac:dyDescent="0.55000000000000004">
      <c r="N498">
        <v>30157499</v>
      </c>
      <c r="O498" t="s">
        <v>1755</v>
      </c>
      <c r="P498" t="s">
        <v>1756</v>
      </c>
      <c r="Q498" t="s">
        <v>1757</v>
      </c>
      <c r="R498" t="s">
        <v>1758</v>
      </c>
    </row>
    <row r="499" spans="14:18" x14ac:dyDescent="0.55000000000000004">
      <c r="N499">
        <v>30132204</v>
      </c>
      <c r="O499" t="s">
        <v>1763</v>
      </c>
      <c r="P499" t="s">
        <v>2487</v>
      </c>
      <c r="Q499" t="s">
        <v>1764</v>
      </c>
      <c r="R499" t="s">
        <v>1765</v>
      </c>
    </row>
    <row r="500" spans="14:18" x14ac:dyDescent="0.55000000000000004">
      <c r="N500">
        <v>30127705</v>
      </c>
      <c r="O500" t="s">
        <v>1770</v>
      </c>
      <c r="P500" t="s">
        <v>1771</v>
      </c>
      <c r="Q500" t="s">
        <v>1772</v>
      </c>
      <c r="R500" t="s">
        <v>1773</v>
      </c>
    </row>
    <row r="501" spans="14:18" x14ac:dyDescent="0.55000000000000004">
      <c r="N501">
        <v>30114277</v>
      </c>
      <c r="O501" t="s">
        <v>1774</v>
      </c>
      <c r="P501" t="s">
        <v>1775</v>
      </c>
      <c r="Q501" t="s">
        <v>1776</v>
      </c>
      <c r="R501" t="s">
        <v>1777</v>
      </c>
    </row>
    <row r="502" spans="14:18" x14ac:dyDescent="0.55000000000000004">
      <c r="N502">
        <v>30094290</v>
      </c>
      <c r="O502" t="s">
        <v>1790</v>
      </c>
      <c r="P502" t="s">
        <v>1791</v>
      </c>
      <c r="Q502" t="s">
        <v>1792</v>
      </c>
      <c r="R502" t="s">
        <v>1793</v>
      </c>
    </row>
    <row r="503" spans="14:18" x14ac:dyDescent="0.55000000000000004">
      <c r="N503">
        <v>30094289</v>
      </c>
      <c r="O503" t="s">
        <v>1794</v>
      </c>
      <c r="P503" t="s">
        <v>1795</v>
      </c>
      <c r="Q503" t="s">
        <v>1796</v>
      </c>
      <c r="R503" t="s">
        <v>1797</v>
      </c>
    </row>
    <row r="504" spans="14:18" x14ac:dyDescent="0.55000000000000004">
      <c r="N504">
        <v>30094285</v>
      </c>
      <c r="O504" t="s">
        <v>1798</v>
      </c>
      <c r="P504" t="s">
        <v>1799</v>
      </c>
      <c r="Q504" t="s">
        <v>1800</v>
      </c>
      <c r="R504" t="s">
        <v>1801</v>
      </c>
    </row>
    <row r="505" spans="14:18" x14ac:dyDescent="0.55000000000000004">
      <c r="N505">
        <v>30074919</v>
      </c>
      <c r="O505" t="s">
        <v>1802</v>
      </c>
      <c r="P505" t="s">
        <v>1803</v>
      </c>
      <c r="Q505" t="s">
        <v>1804</v>
      </c>
      <c r="R505" t="s">
        <v>1805</v>
      </c>
    </row>
    <row r="506" spans="14:18" x14ac:dyDescent="0.55000000000000004">
      <c r="N506">
        <v>30069695</v>
      </c>
      <c r="O506" t="s">
        <v>1806</v>
      </c>
      <c r="P506" t="s">
        <v>1807</v>
      </c>
      <c r="Q506" t="s">
        <v>1808</v>
      </c>
      <c r="R506" t="s">
        <v>1809</v>
      </c>
    </row>
    <row r="507" spans="14:18" x14ac:dyDescent="0.55000000000000004">
      <c r="N507">
        <v>30068013</v>
      </c>
      <c r="O507" t="s">
        <v>1810</v>
      </c>
      <c r="P507" t="s">
        <v>1811</v>
      </c>
      <c r="Q507" t="s">
        <v>1812</v>
      </c>
      <c r="R507" t="s">
        <v>1813</v>
      </c>
    </row>
    <row r="508" spans="14:18" x14ac:dyDescent="0.55000000000000004">
      <c r="N508">
        <v>30037485</v>
      </c>
      <c r="O508" t="s">
        <v>1814</v>
      </c>
      <c r="P508" t="s">
        <v>1815</v>
      </c>
      <c r="Q508" t="s">
        <v>1816</v>
      </c>
      <c r="R508" t="s">
        <v>1817</v>
      </c>
    </row>
    <row r="509" spans="14:18" x14ac:dyDescent="0.55000000000000004">
      <c r="N509">
        <v>30019795</v>
      </c>
      <c r="O509" t="s">
        <v>1818</v>
      </c>
      <c r="P509" t="s">
        <v>1819</v>
      </c>
      <c r="Q509" t="s">
        <v>1820</v>
      </c>
      <c r="R509" t="s">
        <v>1821</v>
      </c>
    </row>
    <row r="510" spans="14:18" x14ac:dyDescent="0.55000000000000004">
      <c r="N510">
        <v>30007056</v>
      </c>
      <c r="O510" t="s">
        <v>1822</v>
      </c>
      <c r="P510" t="s">
        <v>1823</v>
      </c>
      <c r="Q510" t="s">
        <v>1824</v>
      </c>
      <c r="R510" t="s">
        <v>1825</v>
      </c>
    </row>
    <row r="511" spans="14:18" x14ac:dyDescent="0.55000000000000004">
      <c r="N511">
        <v>29994916</v>
      </c>
      <c r="O511" t="s">
        <v>1826</v>
      </c>
      <c r="P511" t="s">
        <v>1827</v>
      </c>
      <c r="Q511" t="s">
        <v>1828</v>
      </c>
      <c r="R511" t="s">
        <v>1829</v>
      </c>
    </row>
    <row r="512" spans="14:18" x14ac:dyDescent="0.55000000000000004">
      <c r="N512">
        <v>29992351</v>
      </c>
      <c r="O512" t="s">
        <v>1830</v>
      </c>
      <c r="P512" t="s">
        <v>1831</v>
      </c>
      <c r="Q512" t="s">
        <v>1832</v>
      </c>
      <c r="R512" t="s">
        <v>1833</v>
      </c>
    </row>
    <row r="513" spans="14:18" x14ac:dyDescent="0.55000000000000004">
      <c r="N513">
        <v>29988689</v>
      </c>
      <c r="O513" t="s">
        <v>1834</v>
      </c>
      <c r="P513" t="s">
        <v>1835</v>
      </c>
      <c r="Q513" t="s">
        <v>1836</v>
      </c>
      <c r="R513" t="s">
        <v>1837</v>
      </c>
    </row>
    <row r="514" spans="14:18" x14ac:dyDescent="0.55000000000000004">
      <c r="N514">
        <v>29968185</v>
      </c>
      <c r="O514" t="s">
        <v>1842</v>
      </c>
      <c r="P514" t="s">
        <v>1843</v>
      </c>
      <c r="Q514" t="s">
        <v>1844</v>
      </c>
      <c r="R514" t="s">
        <v>1845</v>
      </c>
    </row>
    <row r="515" spans="14:18" x14ac:dyDescent="0.55000000000000004">
      <c r="N515">
        <v>29945656</v>
      </c>
      <c r="O515" t="s">
        <v>1846</v>
      </c>
      <c r="P515" t="s">
        <v>1847</v>
      </c>
      <c r="Q515" t="s">
        <v>1848</v>
      </c>
      <c r="R515" t="s">
        <v>1849</v>
      </c>
    </row>
    <row r="516" spans="14:18" x14ac:dyDescent="0.55000000000000004">
      <c r="N516">
        <v>29939895</v>
      </c>
      <c r="O516" t="s">
        <v>1850</v>
      </c>
      <c r="P516" t="s">
        <v>1851</v>
      </c>
      <c r="Q516" t="s">
        <v>1852</v>
      </c>
      <c r="R516" t="s">
        <v>1853</v>
      </c>
    </row>
    <row r="517" spans="14:18" x14ac:dyDescent="0.55000000000000004">
      <c r="N517">
        <v>29921177</v>
      </c>
      <c r="O517" t="s">
        <v>1858</v>
      </c>
      <c r="P517" t="s">
        <v>1859</v>
      </c>
      <c r="Q517" t="s">
        <v>1860</v>
      </c>
      <c r="R517" t="s">
        <v>1861</v>
      </c>
    </row>
    <row r="518" spans="14:18" x14ac:dyDescent="0.55000000000000004">
      <c r="N518">
        <v>29909114</v>
      </c>
      <c r="O518" t="s">
        <v>1862</v>
      </c>
      <c r="P518" t="s">
        <v>1863</v>
      </c>
      <c r="Q518" t="s">
        <v>1864</v>
      </c>
      <c r="R518" t="s">
        <v>1865</v>
      </c>
    </row>
    <row r="519" spans="14:18" x14ac:dyDescent="0.55000000000000004">
      <c r="N519">
        <v>29866625</v>
      </c>
      <c r="O519" t="s">
        <v>1886</v>
      </c>
      <c r="P519" t="s">
        <v>1887</v>
      </c>
      <c r="Q519" t="s">
        <v>1888</v>
      </c>
      <c r="R519" t="s">
        <v>1889</v>
      </c>
    </row>
    <row r="520" spans="14:18" x14ac:dyDescent="0.55000000000000004">
      <c r="N520">
        <v>29854254</v>
      </c>
      <c r="O520" t="s">
        <v>1890</v>
      </c>
      <c r="P520" t="s">
        <v>1891</v>
      </c>
      <c r="Q520" t="s">
        <v>1892</v>
      </c>
    </row>
    <row r="521" spans="14:18" x14ac:dyDescent="0.55000000000000004">
      <c r="N521">
        <v>29854214</v>
      </c>
      <c r="O521" t="s">
        <v>1896</v>
      </c>
      <c r="P521" t="s">
        <v>1897</v>
      </c>
      <c r="Q521" t="s">
        <v>1898</v>
      </c>
    </row>
    <row r="522" spans="14:18" x14ac:dyDescent="0.55000000000000004">
      <c r="N522">
        <v>29847403</v>
      </c>
      <c r="O522" t="s">
        <v>1909</v>
      </c>
      <c r="P522" t="s">
        <v>1910</v>
      </c>
      <c r="Q522" t="s">
        <v>1911</v>
      </c>
      <c r="R522" t="s">
        <v>1912</v>
      </c>
    </row>
    <row r="523" spans="14:18" x14ac:dyDescent="0.55000000000000004">
      <c r="N523">
        <v>29844069</v>
      </c>
      <c r="O523" t="s">
        <v>1913</v>
      </c>
      <c r="P523" t="s">
        <v>1914</v>
      </c>
      <c r="Q523" t="s">
        <v>2488</v>
      </c>
      <c r="R523" t="s">
        <v>2489</v>
      </c>
    </row>
    <row r="524" spans="14:18" x14ac:dyDescent="0.55000000000000004">
      <c r="N524">
        <v>29802975</v>
      </c>
      <c r="O524" t="s">
        <v>1919</v>
      </c>
      <c r="P524" t="s">
        <v>1920</v>
      </c>
      <c r="Q524" t="s">
        <v>1921</v>
      </c>
      <c r="R524" t="s">
        <v>1922</v>
      </c>
    </row>
    <row r="525" spans="14:18" x14ac:dyDescent="0.55000000000000004">
      <c r="N525">
        <v>29791930</v>
      </c>
      <c r="O525" t="s">
        <v>1923</v>
      </c>
      <c r="P525" t="s">
        <v>1924</v>
      </c>
      <c r="Q525" t="s">
        <v>1925</v>
      </c>
      <c r="R525" t="s">
        <v>1926</v>
      </c>
    </row>
    <row r="526" spans="14:18" x14ac:dyDescent="0.55000000000000004">
      <c r="N526">
        <v>29787411</v>
      </c>
      <c r="O526" t="s">
        <v>1927</v>
      </c>
      <c r="P526" t="s">
        <v>1928</v>
      </c>
      <c r="Q526" t="s">
        <v>1929</v>
      </c>
      <c r="R526" t="s">
        <v>1930</v>
      </c>
    </row>
    <row r="527" spans="14:18" x14ac:dyDescent="0.55000000000000004">
      <c r="N527">
        <v>29756355</v>
      </c>
      <c r="O527" t="s">
        <v>1935</v>
      </c>
      <c r="P527" t="s">
        <v>1936</v>
      </c>
      <c r="Q527" t="s">
        <v>1937</v>
      </c>
      <c r="R527" t="s">
        <v>1938</v>
      </c>
    </row>
    <row r="528" spans="14:18" x14ac:dyDescent="0.55000000000000004">
      <c r="N528">
        <v>29743223</v>
      </c>
      <c r="O528" t="s">
        <v>1939</v>
      </c>
      <c r="P528" t="s">
        <v>1940</v>
      </c>
      <c r="Q528" t="s">
        <v>1941</v>
      </c>
      <c r="R528" t="s">
        <v>1942</v>
      </c>
    </row>
    <row r="529" spans="14:18" x14ac:dyDescent="0.55000000000000004">
      <c r="N529">
        <v>29738270</v>
      </c>
      <c r="O529" t="s">
        <v>1943</v>
      </c>
      <c r="P529" t="s">
        <v>1944</v>
      </c>
      <c r="Q529" t="s">
        <v>1945</v>
      </c>
      <c r="R529" t="s">
        <v>1946</v>
      </c>
    </row>
    <row r="530" spans="14:18" x14ac:dyDescent="0.55000000000000004">
      <c r="N530">
        <v>29732166</v>
      </c>
      <c r="O530" t="s">
        <v>1947</v>
      </c>
      <c r="P530" t="s">
        <v>1948</v>
      </c>
      <c r="Q530" t="s">
        <v>1949</v>
      </c>
      <c r="R530" t="s">
        <v>1950</v>
      </c>
    </row>
    <row r="531" spans="14:18" x14ac:dyDescent="0.55000000000000004">
      <c r="N531">
        <v>29728246</v>
      </c>
      <c r="O531" t="s">
        <v>1951</v>
      </c>
      <c r="P531" t="s">
        <v>1952</v>
      </c>
      <c r="Q531" t="s">
        <v>1953</v>
      </c>
      <c r="R531" t="s">
        <v>1954</v>
      </c>
    </row>
    <row r="532" spans="14:18" x14ac:dyDescent="0.55000000000000004">
      <c r="N532">
        <v>29726427</v>
      </c>
      <c r="O532" t="s">
        <v>1955</v>
      </c>
      <c r="P532" t="s">
        <v>1956</v>
      </c>
      <c r="Q532" t="s">
        <v>1957</v>
      </c>
    </row>
    <row r="533" spans="14:18" x14ac:dyDescent="0.55000000000000004">
      <c r="N533">
        <v>29717951</v>
      </c>
      <c r="O533" t="s">
        <v>1958</v>
      </c>
      <c r="P533" t="s">
        <v>1959</v>
      </c>
      <c r="Q533" t="s">
        <v>1960</v>
      </c>
      <c r="R533" t="s">
        <v>1961</v>
      </c>
    </row>
    <row r="534" spans="14:18" x14ac:dyDescent="0.55000000000000004">
      <c r="N534">
        <v>29677953</v>
      </c>
      <c r="O534" t="s">
        <v>1962</v>
      </c>
      <c r="P534" t="s">
        <v>1963</v>
      </c>
      <c r="Q534" t="s">
        <v>1964</v>
      </c>
    </row>
    <row r="535" spans="14:18" x14ac:dyDescent="0.55000000000000004">
      <c r="N535">
        <v>29677941</v>
      </c>
      <c r="O535" t="s">
        <v>1965</v>
      </c>
      <c r="P535" t="s">
        <v>1966</v>
      </c>
      <c r="Q535" t="s">
        <v>1967</v>
      </c>
    </row>
    <row r="536" spans="14:18" x14ac:dyDescent="0.55000000000000004">
      <c r="N536">
        <v>29677929</v>
      </c>
      <c r="O536" t="s">
        <v>1968</v>
      </c>
      <c r="P536" t="s">
        <v>1969</v>
      </c>
      <c r="Q536" t="s">
        <v>1970</v>
      </c>
    </row>
    <row r="537" spans="14:18" x14ac:dyDescent="0.55000000000000004">
      <c r="N537">
        <v>29656066</v>
      </c>
      <c r="O537" t="s">
        <v>1975</v>
      </c>
      <c r="P537" t="s">
        <v>1976</v>
      </c>
      <c r="Q537" t="s">
        <v>1977</v>
      </c>
      <c r="R537" t="s">
        <v>1978</v>
      </c>
    </row>
    <row r="538" spans="14:18" x14ac:dyDescent="0.55000000000000004">
      <c r="N538">
        <v>29630980</v>
      </c>
      <c r="O538" t="s">
        <v>1983</v>
      </c>
      <c r="P538" t="s">
        <v>1984</v>
      </c>
      <c r="Q538" t="s">
        <v>1985</v>
      </c>
      <c r="R538" t="s">
        <v>1986</v>
      </c>
    </row>
    <row r="539" spans="14:18" x14ac:dyDescent="0.55000000000000004">
      <c r="N539">
        <v>29623142</v>
      </c>
      <c r="O539" t="s">
        <v>1987</v>
      </c>
      <c r="P539" t="s">
        <v>1988</v>
      </c>
      <c r="Q539" t="s">
        <v>1989</v>
      </c>
      <c r="R539" t="s">
        <v>1990</v>
      </c>
    </row>
    <row r="540" spans="14:18" x14ac:dyDescent="0.55000000000000004">
      <c r="N540">
        <v>29608365</v>
      </c>
      <c r="O540" t="s">
        <v>1991</v>
      </c>
      <c r="P540" t="s">
        <v>1992</v>
      </c>
      <c r="Q540" t="s">
        <v>1993</v>
      </c>
      <c r="R540" t="s">
        <v>1994</v>
      </c>
    </row>
    <row r="541" spans="14:18" x14ac:dyDescent="0.55000000000000004">
      <c r="N541">
        <v>29574442</v>
      </c>
      <c r="O541" t="s">
        <v>1995</v>
      </c>
      <c r="P541" t="s">
        <v>1996</v>
      </c>
      <c r="Q541" t="s">
        <v>1997</v>
      </c>
      <c r="R541" t="s">
        <v>1998</v>
      </c>
    </row>
    <row r="542" spans="14:18" x14ac:dyDescent="0.55000000000000004">
      <c r="N542">
        <v>29571226</v>
      </c>
      <c r="O542" t="s">
        <v>1999</v>
      </c>
      <c r="P542" t="s">
        <v>2000</v>
      </c>
      <c r="Q542" t="s">
        <v>2001</v>
      </c>
    </row>
    <row r="543" spans="14:18" x14ac:dyDescent="0.55000000000000004">
      <c r="N543">
        <v>29566414</v>
      </c>
      <c r="O543" t="s">
        <v>2002</v>
      </c>
      <c r="P543" t="s">
        <v>2003</v>
      </c>
      <c r="Q543" t="s">
        <v>2004</v>
      </c>
      <c r="R543" t="s">
        <v>2005</v>
      </c>
    </row>
    <row r="544" spans="14:18" x14ac:dyDescent="0.55000000000000004">
      <c r="N544">
        <v>29544672</v>
      </c>
      <c r="O544" t="s">
        <v>2006</v>
      </c>
      <c r="P544" t="s">
        <v>2007</v>
      </c>
      <c r="Q544" t="s">
        <v>2008</v>
      </c>
      <c r="R544" t="s">
        <v>2009</v>
      </c>
    </row>
    <row r="545" spans="14:18" x14ac:dyDescent="0.55000000000000004">
      <c r="N545">
        <v>29531108</v>
      </c>
      <c r="O545" t="s">
        <v>2010</v>
      </c>
      <c r="P545" t="s">
        <v>2011</v>
      </c>
      <c r="Q545" t="s">
        <v>2012</v>
      </c>
      <c r="R545" t="s">
        <v>2013</v>
      </c>
    </row>
    <row r="546" spans="14:18" x14ac:dyDescent="0.55000000000000004">
      <c r="N546">
        <v>29512333</v>
      </c>
      <c r="O546" t="s">
        <v>2014</v>
      </c>
      <c r="P546" t="s">
        <v>2015</v>
      </c>
      <c r="Q546" t="s">
        <v>2016</v>
      </c>
      <c r="R546" t="s">
        <v>2017</v>
      </c>
    </row>
    <row r="547" spans="14:18" x14ac:dyDescent="0.55000000000000004">
      <c r="N547">
        <v>29500026</v>
      </c>
      <c r="O547" t="s">
        <v>2018</v>
      </c>
      <c r="P547" t="s">
        <v>2019</v>
      </c>
      <c r="Q547" t="s">
        <v>2020</v>
      </c>
      <c r="R547" t="s">
        <v>2021</v>
      </c>
    </row>
    <row r="548" spans="14:18" x14ac:dyDescent="0.55000000000000004">
      <c r="N548">
        <v>29494774</v>
      </c>
      <c r="O548" t="s">
        <v>2026</v>
      </c>
      <c r="P548" t="s">
        <v>2027</v>
      </c>
      <c r="Q548" t="s">
        <v>2028</v>
      </c>
      <c r="R548" t="s">
        <v>2029</v>
      </c>
    </row>
    <row r="549" spans="14:18" x14ac:dyDescent="0.55000000000000004">
      <c r="N549">
        <v>29448879</v>
      </c>
      <c r="O549" t="s">
        <v>2034</v>
      </c>
      <c r="P549" t="s">
        <v>2035</v>
      </c>
      <c r="Q549" t="s">
        <v>2036</v>
      </c>
      <c r="R549" t="s">
        <v>2037</v>
      </c>
    </row>
    <row r="550" spans="14:18" x14ac:dyDescent="0.55000000000000004">
      <c r="N550">
        <v>29440217</v>
      </c>
      <c r="O550" t="s">
        <v>2038</v>
      </c>
      <c r="P550" t="s">
        <v>2039</v>
      </c>
      <c r="Q550" t="s">
        <v>2040</v>
      </c>
      <c r="R550" t="s">
        <v>2041</v>
      </c>
    </row>
    <row r="551" spans="14:18" x14ac:dyDescent="0.55000000000000004">
      <c r="N551">
        <v>29437488</v>
      </c>
      <c r="O551" t="s">
        <v>2042</v>
      </c>
      <c r="P551" t="s">
        <v>2043</v>
      </c>
      <c r="Q551" t="s">
        <v>2044</v>
      </c>
      <c r="R551" t="s">
        <v>2045</v>
      </c>
    </row>
    <row r="552" spans="14:18" x14ac:dyDescent="0.55000000000000004">
      <c r="N552">
        <v>29431517</v>
      </c>
      <c r="O552" t="s">
        <v>2046</v>
      </c>
      <c r="P552" t="s">
        <v>2047</v>
      </c>
      <c r="Q552" t="s">
        <v>2048</v>
      </c>
      <c r="R552" t="s">
        <v>2049</v>
      </c>
    </row>
    <row r="553" spans="14:18" x14ac:dyDescent="0.55000000000000004">
      <c r="N553">
        <v>29425633</v>
      </c>
      <c r="O553" t="s">
        <v>2050</v>
      </c>
      <c r="P553" t="s">
        <v>2051</v>
      </c>
      <c r="Q553" t="s">
        <v>2052</v>
      </c>
      <c r="R553" t="s">
        <v>2053</v>
      </c>
    </row>
    <row r="554" spans="14:18" x14ac:dyDescent="0.55000000000000004">
      <c r="N554">
        <v>29416858</v>
      </c>
      <c r="O554" t="s">
        <v>2054</v>
      </c>
      <c r="P554" t="s">
        <v>2055</v>
      </c>
      <c r="Q554" t="s">
        <v>2056</v>
      </c>
      <c r="R554" t="s">
        <v>2057</v>
      </c>
    </row>
    <row r="555" spans="14:18" x14ac:dyDescent="0.55000000000000004">
      <c r="N555">
        <v>29380633</v>
      </c>
      <c r="O555" t="s">
        <v>2062</v>
      </c>
      <c r="P555" t="s">
        <v>2063</v>
      </c>
      <c r="Q555" t="s">
        <v>2064</v>
      </c>
      <c r="R555" t="s">
        <v>2065</v>
      </c>
    </row>
    <row r="556" spans="14:18" x14ac:dyDescent="0.55000000000000004">
      <c r="N556">
        <v>29378523</v>
      </c>
      <c r="O556" t="s">
        <v>2066</v>
      </c>
      <c r="P556" t="s">
        <v>2067</v>
      </c>
      <c r="Q556" t="s">
        <v>2068</v>
      </c>
      <c r="R556" t="s">
        <v>2069</v>
      </c>
    </row>
    <row r="557" spans="14:18" x14ac:dyDescent="0.55000000000000004">
      <c r="N557">
        <v>29374661</v>
      </c>
      <c r="O557" t="s">
        <v>2070</v>
      </c>
      <c r="P557" t="s">
        <v>2071</v>
      </c>
      <c r="Q557" t="s">
        <v>2072</v>
      </c>
      <c r="R557" t="s">
        <v>2073</v>
      </c>
    </row>
    <row r="558" spans="14:18" x14ac:dyDescent="0.55000000000000004">
      <c r="N558">
        <v>29370377</v>
      </c>
      <c r="O558" t="s">
        <v>2074</v>
      </c>
      <c r="P558" t="s">
        <v>2075</v>
      </c>
      <c r="Q558" t="s">
        <v>2076</v>
      </c>
      <c r="R558" t="s">
        <v>2077</v>
      </c>
    </row>
    <row r="559" spans="14:18" x14ac:dyDescent="0.55000000000000004">
      <c r="N559">
        <v>29359366</v>
      </c>
      <c r="O559" t="s">
        <v>2078</v>
      </c>
      <c r="P559" t="s">
        <v>2079</v>
      </c>
      <c r="Q559" t="s">
        <v>2080</v>
      </c>
      <c r="R559" t="s">
        <v>2081</v>
      </c>
    </row>
    <row r="560" spans="14:18" x14ac:dyDescent="0.55000000000000004">
      <c r="N560">
        <v>29349537</v>
      </c>
      <c r="O560" t="s">
        <v>2086</v>
      </c>
      <c r="P560" t="s">
        <v>2087</v>
      </c>
      <c r="Q560" t="s">
        <v>2088</v>
      </c>
      <c r="R560" t="s">
        <v>2089</v>
      </c>
    </row>
    <row r="561" spans="13:18" x14ac:dyDescent="0.55000000000000004">
      <c r="N561">
        <v>29342435</v>
      </c>
      <c r="O561" t="s">
        <v>2090</v>
      </c>
      <c r="P561" t="s">
        <v>2091</v>
      </c>
      <c r="Q561" t="s">
        <v>2092</v>
      </c>
      <c r="R561" t="s">
        <v>2093</v>
      </c>
    </row>
    <row r="562" spans="13:18" x14ac:dyDescent="0.55000000000000004">
      <c r="N562">
        <v>29306205</v>
      </c>
      <c r="O562" t="s">
        <v>2098</v>
      </c>
      <c r="P562" t="s">
        <v>2099</v>
      </c>
      <c r="Q562" t="s">
        <v>2100</v>
      </c>
      <c r="R562" t="s">
        <v>2101</v>
      </c>
    </row>
    <row r="563" spans="13:18" x14ac:dyDescent="0.55000000000000004">
      <c r="N563">
        <v>29305952</v>
      </c>
      <c r="O563" t="s">
        <v>2102</v>
      </c>
      <c r="P563" t="s">
        <v>2103</v>
      </c>
      <c r="Q563" t="s">
        <v>2104</v>
      </c>
      <c r="R563" t="s">
        <v>2105</v>
      </c>
    </row>
    <row r="564" spans="13:18" x14ac:dyDescent="0.55000000000000004">
      <c r="N564">
        <v>29298612</v>
      </c>
      <c r="O564" t="s">
        <v>2106</v>
      </c>
      <c r="P564" t="s">
        <v>2107</v>
      </c>
      <c r="Q564" t="s">
        <v>2108</v>
      </c>
      <c r="R564" t="s">
        <v>2109</v>
      </c>
    </row>
    <row r="565" spans="13:18" x14ac:dyDescent="0.55000000000000004">
      <c r="N565">
        <v>32913425</v>
      </c>
      <c r="O565" t="s">
        <v>2110</v>
      </c>
      <c r="P565" t="s">
        <v>2111</v>
      </c>
      <c r="Q565" t="s">
        <v>2112</v>
      </c>
      <c r="R565" t="s">
        <v>2113</v>
      </c>
    </row>
    <row r="566" spans="13:18" x14ac:dyDescent="0.55000000000000004">
      <c r="N566">
        <v>31490910</v>
      </c>
      <c r="O566" t="s">
        <v>2114</v>
      </c>
      <c r="P566" t="s">
        <v>2115</v>
      </c>
      <c r="Q566" t="s">
        <v>2116</v>
      </c>
    </row>
    <row r="567" spans="13:18" x14ac:dyDescent="0.55000000000000004">
      <c r="M567" s="9"/>
      <c r="N567" s="9">
        <v>29282723</v>
      </c>
      <c r="O567" s="9" t="s">
        <v>2117</v>
      </c>
      <c r="P567" s="9" t="s">
        <v>2118</v>
      </c>
      <c r="Q567" s="9" t="s">
        <v>2119</v>
      </c>
      <c r="R567" s="9" t="s">
        <v>2120</v>
      </c>
    </row>
    <row r="568" spans="13:18" x14ac:dyDescent="0.55000000000000004">
      <c r="M568" s="9"/>
      <c r="N568" s="9">
        <v>29280752</v>
      </c>
      <c r="O568" s="9" t="s">
        <v>2121</v>
      </c>
      <c r="P568" s="9" t="s">
        <v>2122</v>
      </c>
      <c r="Q568" s="9" t="s">
        <v>2123</v>
      </c>
      <c r="R568" s="9" t="s">
        <v>2124</v>
      </c>
    </row>
    <row r="569" spans="13:18" x14ac:dyDescent="0.55000000000000004">
      <c r="M569" s="9"/>
      <c r="N569" s="9">
        <v>29274073</v>
      </c>
      <c r="O569" s="9" t="s">
        <v>2125</v>
      </c>
      <c r="P569" s="9" t="s">
        <v>2126</v>
      </c>
      <c r="Q569" s="9" t="s">
        <v>2127</v>
      </c>
      <c r="R569" s="9" t="s">
        <v>2128</v>
      </c>
    </row>
    <row r="570" spans="13:18" x14ac:dyDescent="0.55000000000000004">
      <c r="M570" s="9"/>
      <c r="N570" s="9">
        <v>29269220</v>
      </c>
      <c r="O570" s="9" t="s">
        <v>2129</v>
      </c>
      <c r="P570" s="9" t="s">
        <v>2130</v>
      </c>
      <c r="Q570" s="9" t="s">
        <v>2131</v>
      </c>
      <c r="R570" s="9" t="s">
        <v>2132</v>
      </c>
    </row>
    <row r="571" spans="13:18" x14ac:dyDescent="0.55000000000000004">
      <c r="M571" s="9"/>
      <c r="N571" s="9">
        <v>29247363</v>
      </c>
      <c r="O571" s="9" t="s">
        <v>2137</v>
      </c>
      <c r="P571" s="9" t="s">
        <v>2138</v>
      </c>
      <c r="Q571" s="9" t="s">
        <v>2139</v>
      </c>
      <c r="R571" s="9" t="s">
        <v>2140</v>
      </c>
    </row>
    <row r="572" spans="13:18" x14ac:dyDescent="0.55000000000000004">
      <c r="M572" s="9"/>
      <c r="N572" s="9">
        <v>29218873</v>
      </c>
      <c r="O572" s="9" t="s">
        <v>2141</v>
      </c>
      <c r="P572" s="9" t="s">
        <v>2142</v>
      </c>
      <c r="Q572" s="9" t="s">
        <v>2143</v>
      </c>
      <c r="R572" s="9"/>
    </row>
    <row r="573" spans="13:18" x14ac:dyDescent="0.55000000000000004">
      <c r="M573" s="9"/>
      <c r="N573" s="9">
        <v>29150869</v>
      </c>
      <c r="O573" s="9" t="s">
        <v>2148</v>
      </c>
      <c r="P573" s="9" t="s">
        <v>2149</v>
      </c>
      <c r="Q573" s="9" t="s">
        <v>2150</v>
      </c>
      <c r="R573" s="9" t="s">
        <v>2151</v>
      </c>
    </row>
    <row r="574" spans="13:18" x14ac:dyDescent="0.55000000000000004">
      <c r="M574" s="9"/>
      <c r="N574" s="9">
        <v>29069394</v>
      </c>
      <c r="O574" s="9" t="s">
        <v>2152</v>
      </c>
      <c r="P574" s="9" t="s">
        <v>2153</v>
      </c>
      <c r="Q574" s="9" t="s">
        <v>2154</v>
      </c>
      <c r="R574" s="9" t="s">
        <v>2155</v>
      </c>
    </row>
    <row r="575" spans="13:18" x14ac:dyDescent="0.55000000000000004">
      <c r="M575" s="9"/>
      <c r="N575" s="9">
        <v>29027512</v>
      </c>
      <c r="O575" s="9" t="s">
        <v>2160</v>
      </c>
      <c r="P575" s="9" t="s">
        <v>2161</v>
      </c>
      <c r="Q575" s="9" t="s">
        <v>2162</v>
      </c>
      <c r="R575" s="9" t="s">
        <v>2163</v>
      </c>
    </row>
    <row r="576" spans="13:18" x14ac:dyDescent="0.55000000000000004">
      <c r="M576" s="9"/>
      <c r="N576" s="9">
        <v>28917006</v>
      </c>
      <c r="O576" s="9" t="s">
        <v>2164</v>
      </c>
      <c r="P576" s="9" t="s">
        <v>2165</v>
      </c>
      <c r="Q576" s="9" t="s">
        <v>2166</v>
      </c>
      <c r="R576" s="9" t="s">
        <v>2167</v>
      </c>
    </row>
    <row r="577" spans="13:18" x14ac:dyDescent="0.55000000000000004">
      <c r="M577" s="9"/>
      <c r="N577" s="9">
        <v>28887109</v>
      </c>
      <c r="O577" s="9" t="s">
        <v>2176</v>
      </c>
      <c r="P577" s="9" t="s">
        <v>2177</v>
      </c>
      <c r="Q577" s="9" t="s">
        <v>2178</v>
      </c>
      <c r="R577" s="9" t="s">
        <v>2179</v>
      </c>
    </row>
    <row r="578" spans="13:18" x14ac:dyDescent="0.55000000000000004">
      <c r="M578" s="9"/>
      <c r="N578" s="9">
        <v>28859952</v>
      </c>
      <c r="O578" s="9" t="s">
        <v>2184</v>
      </c>
      <c r="P578" s="9" t="s">
        <v>2185</v>
      </c>
      <c r="Q578" s="9" t="s">
        <v>2186</v>
      </c>
      <c r="R578" s="9" t="s">
        <v>2187</v>
      </c>
    </row>
    <row r="579" spans="13:18" x14ac:dyDescent="0.55000000000000004">
      <c r="M579" s="9"/>
      <c r="N579" s="9">
        <v>28859918</v>
      </c>
      <c r="O579" s="9" t="s">
        <v>2188</v>
      </c>
      <c r="P579" s="9" t="s">
        <v>2189</v>
      </c>
      <c r="Q579" s="9" t="s">
        <v>2190</v>
      </c>
      <c r="R579" s="9" t="s">
        <v>2191</v>
      </c>
    </row>
    <row r="580" spans="13:18" x14ac:dyDescent="0.55000000000000004">
      <c r="M580" s="9"/>
      <c r="N580" s="9">
        <v>28697524</v>
      </c>
      <c r="O580" s="9" t="s">
        <v>2196</v>
      </c>
      <c r="P580" s="9" t="s">
        <v>2197</v>
      </c>
      <c r="Q580" s="9" t="s">
        <v>2198</v>
      </c>
      <c r="R580" s="9" t="s">
        <v>2199</v>
      </c>
    </row>
    <row r="581" spans="13:18" x14ac:dyDescent="0.55000000000000004">
      <c r="M581" s="9"/>
      <c r="N581" s="9">
        <v>28494618</v>
      </c>
      <c r="O581" s="9" t="s">
        <v>2204</v>
      </c>
      <c r="P581" s="9" t="s">
        <v>2205</v>
      </c>
      <c r="Q581" s="9" t="s">
        <v>2206</v>
      </c>
      <c r="R581" s="9" t="s">
        <v>2207</v>
      </c>
    </row>
    <row r="582" spans="13:18" x14ac:dyDescent="0.55000000000000004">
      <c r="M582" s="9"/>
      <c r="N582" s="9">
        <v>27336190</v>
      </c>
      <c r="O582" s="9" t="s">
        <v>2212</v>
      </c>
      <c r="P582" s="9" t="s">
        <v>2213</v>
      </c>
      <c r="Q582" s="9" t="s">
        <v>2214</v>
      </c>
      <c r="R582" s="9" t="s">
        <v>2215</v>
      </c>
    </row>
    <row r="583" spans="13:18" x14ac:dyDescent="0.55000000000000004">
      <c r="M583" s="8"/>
      <c r="N583" s="9">
        <v>33061700</v>
      </c>
      <c r="O583" s="9" t="s">
        <v>2392</v>
      </c>
      <c r="P583" s="9" t="s">
        <v>2393</v>
      </c>
      <c r="Q583" s="9" t="s">
        <v>2394</v>
      </c>
      <c r="R583" s="9" t="s">
        <v>2395</v>
      </c>
    </row>
    <row r="584" spans="13:18" x14ac:dyDescent="0.55000000000000004">
      <c r="M584" s="8"/>
      <c r="N584" s="9">
        <v>31888507</v>
      </c>
      <c r="O584" s="9" t="s">
        <v>2420</v>
      </c>
      <c r="P584" s="9" t="s">
        <v>2421</v>
      </c>
      <c r="Q584" s="9" t="s">
        <v>2422</v>
      </c>
      <c r="R584" s="9" t="s">
        <v>2423</v>
      </c>
    </row>
    <row r="585" spans="13:18" x14ac:dyDescent="0.55000000000000004">
      <c r="M585" s="8"/>
      <c r="N585" s="9">
        <v>31829151</v>
      </c>
      <c r="O585" s="9" t="s">
        <v>2424</v>
      </c>
      <c r="P585" s="9" t="s">
        <v>2425</v>
      </c>
      <c r="Q585" s="9" t="s">
        <v>2426</v>
      </c>
      <c r="R585" s="9" t="s">
        <v>2427</v>
      </c>
    </row>
    <row r="586" spans="13:18" x14ac:dyDescent="0.55000000000000004">
      <c r="M586" s="8"/>
      <c r="N586" s="9">
        <v>31499570</v>
      </c>
      <c r="O586" s="9" t="s">
        <v>2428</v>
      </c>
      <c r="P586" s="9" t="s">
        <v>2429</v>
      </c>
      <c r="Q586" s="9" t="s">
        <v>2430</v>
      </c>
      <c r="R586" s="9" t="s">
        <v>2431</v>
      </c>
    </row>
    <row r="587" spans="13:18" x14ac:dyDescent="0.55000000000000004">
      <c r="M587" s="8"/>
      <c r="N587" s="9">
        <v>30083727</v>
      </c>
      <c r="O587" s="9" t="s">
        <v>2444</v>
      </c>
      <c r="P587" s="9" t="s">
        <v>2445</v>
      </c>
      <c r="Q587" s="9" t="s">
        <v>2446</v>
      </c>
      <c r="R587" s="9" t="s">
        <v>2447</v>
      </c>
    </row>
  </sheetData>
  <sortState ref="A1:R587">
    <sortCondition ref="J1:J587"/>
    <sortCondition ref="E1:E587"/>
    <sortCondition ref="H1:H587"/>
    <sortCondition ref="G1:G587"/>
    <sortCondition ref="F1:F587"/>
    <sortCondition ref="D1:D587"/>
    <sortCondition ref="C1:C587"/>
    <sortCondition ref="B1:B587"/>
  </sortState>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A8" sqref="A8"/>
    </sheetView>
  </sheetViews>
  <sheetFormatPr baseColWidth="10" defaultRowHeight="14.4" x14ac:dyDescent="0.55000000000000004"/>
  <sheetData>
    <row r="1" spans="1:6" x14ac:dyDescent="0.55000000000000004">
      <c r="A1" t="s">
        <v>2468</v>
      </c>
      <c r="D1" t="s">
        <v>2477</v>
      </c>
      <c r="E1">
        <f>COUNTIF(Classifikation!$J1:$J132,"DC/Mon")</f>
        <v>1</v>
      </c>
    </row>
    <row r="2" spans="1:6" x14ac:dyDescent="0.55000000000000004">
      <c r="A2" s="9" t="s">
        <v>2319</v>
      </c>
      <c r="B2" s="9">
        <f>COUNTIF(Classifikation!D1:D127,"human")</f>
        <v>29</v>
      </c>
      <c r="D2" t="s">
        <v>2220</v>
      </c>
      <c r="E2">
        <f>COUNTIF(Classifikation!$J1:$J132,"DQA")</f>
        <v>53</v>
      </c>
      <c r="F2" s="9"/>
    </row>
    <row r="3" spans="1:6" x14ac:dyDescent="0.55000000000000004">
      <c r="A3" s="9" t="s">
        <v>2333</v>
      </c>
      <c r="B3" s="9">
        <f>COUNTIF(Classifikation!D1:D127,"technical")</f>
        <v>4</v>
      </c>
      <c r="D3" t="s">
        <v>2476</v>
      </c>
      <c r="E3">
        <f>COUNTIF(Classifikation!$J1:$J132,"DC")</f>
        <v>26</v>
      </c>
      <c r="F3" s="11"/>
    </row>
    <row r="4" spans="1:6" x14ac:dyDescent="0.55000000000000004">
      <c r="A4" s="9" t="s">
        <v>2467</v>
      </c>
      <c r="B4" s="9">
        <f>COUNTIF(Classifikation!D1:D127,"human/technical")</f>
        <v>70</v>
      </c>
      <c r="D4" t="s">
        <v>2249</v>
      </c>
      <c r="E4">
        <f>COUNTIF(Classifikation!$J17:$J132,"Mon")</f>
        <v>1</v>
      </c>
      <c r="F4" s="11"/>
    </row>
    <row r="5" spans="1:6" x14ac:dyDescent="0.55000000000000004">
      <c r="B5">
        <f>SUM(B2:B4)</f>
        <v>103</v>
      </c>
      <c r="D5" t="s">
        <v>2295</v>
      </c>
      <c r="E5">
        <f>COUNTIF(Classifikation!$J1:$J132,"DQA/Mon")</f>
        <v>2</v>
      </c>
      <c r="F5" s="11"/>
    </row>
    <row r="6" spans="1:6" x14ac:dyDescent="0.55000000000000004">
      <c r="A6" s="9"/>
      <c r="B6" s="9"/>
      <c r="D6" t="s">
        <v>2474</v>
      </c>
      <c r="E6">
        <f>COUNTIF(Classifikation!$J1:$J132,"DQA/DC")</f>
        <v>10</v>
      </c>
      <c r="F6" s="11"/>
    </row>
    <row r="7" spans="1:6" x14ac:dyDescent="0.55000000000000004">
      <c r="A7" s="9"/>
      <c r="B7" s="9"/>
      <c r="D7" t="s">
        <v>2475</v>
      </c>
      <c r="E7">
        <f>COUNTIF(Classifikation!$J1:$J132,"DQA/DC/Mon")</f>
        <v>11</v>
      </c>
      <c r="F7" s="11"/>
    </row>
    <row r="8" spans="1:6" x14ac:dyDescent="0.55000000000000004">
      <c r="A8" s="9"/>
      <c r="B8" s="9"/>
      <c r="E8">
        <f>SUM(E1:E7)</f>
        <v>104</v>
      </c>
      <c r="F8" s="11"/>
    </row>
    <row r="9" spans="1:6" x14ac:dyDescent="0.55000000000000004">
      <c r="A9" s="9"/>
      <c r="B9" s="9"/>
      <c r="E9" s="11"/>
      <c r="F9" s="11"/>
    </row>
    <row r="10" spans="1:6" x14ac:dyDescent="0.55000000000000004">
      <c r="A10" t="s">
        <v>2314</v>
      </c>
      <c r="B10" s="9">
        <f>COUNTIF(Classifikation!E1:E131,"prospective")</f>
        <v>22</v>
      </c>
      <c r="C10" s="9"/>
      <c r="E10" s="11"/>
      <c r="F10" s="11"/>
    </row>
    <row r="11" spans="1:6" x14ac:dyDescent="0.55000000000000004">
      <c r="A11" s="9" t="s">
        <v>2346</v>
      </c>
      <c r="B11" s="9">
        <f>COUNTIF(Classifikation!$E1:$E131,"retrospective")</f>
        <v>20</v>
      </c>
      <c r="C11" s="9"/>
      <c r="E11" s="11"/>
      <c r="F11" s="11"/>
    </row>
    <row r="12" spans="1:6" x14ac:dyDescent="0.55000000000000004">
      <c r="A12" s="9" t="s">
        <v>2339</v>
      </c>
      <c r="B12" s="9">
        <f>COUNTIF(Classifikation!$E1:$E131,"prospective/retrospective")</f>
        <v>3</v>
      </c>
      <c r="E12" s="11"/>
      <c r="F12" s="11"/>
    </row>
    <row r="13" spans="1:6" x14ac:dyDescent="0.55000000000000004">
      <c r="A13" t="s">
        <v>2230</v>
      </c>
      <c r="B13">
        <f>COUNTIF(Classifikation!$E1:$E131,"NA")</f>
        <v>57</v>
      </c>
    </row>
    <row r="14" spans="1:6" x14ac:dyDescent="0.55000000000000004">
      <c r="A14" s="9"/>
      <c r="B14" s="9">
        <f>SUM(B10:B13)</f>
        <v>102</v>
      </c>
      <c r="F14" s="9"/>
    </row>
    <row r="15" spans="1:6" x14ac:dyDescent="0.55000000000000004">
      <c r="A15" s="9" t="s">
        <v>2310</v>
      </c>
      <c r="B15" s="9">
        <f>COUNTIF(Classifikation!$F1:$F132,"event-driven")</f>
        <v>87</v>
      </c>
    </row>
    <row r="16" spans="1:6" x14ac:dyDescent="0.55000000000000004">
      <c r="A16" t="s">
        <v>2316</v>
      </c>
      <c r="B16">
        <f>COUNTIF(Classifikation!$F1:$F132,"routine")</f>
        <v>16</v>
      </c>
    </row>
    <row r="17" spans="1:4" x14ac:dyDescent="0.55000000000000004">
      <c r="A17" s="9"/>
      <c r="B17" s="9">
        <f>SUM(B15:B16)</f>
        <v>103</v>
      </c>
      <c r="D17" s="9"/>
    </row>
    <row r="18" spans="1:4" x14ac:dyDescent="0.55000000000000004">
      <c r="A18" s="9" t="s">
        <v>2223</v>
      </c>
      <c r="B18" s="9">
        <f>COUNTIF(Classifikation!$G1:$G132,"framework")</f>
        <v>41</v>
      </c>
      <c r="D18" s="9"/>
    </row>
    <row r="19" spans="1:4" x14ac:dyDescent="0.55000000000000004">
      <c r="A19" s="9" t="s">
        <v>2242</v>
      </c>
      <c r="B19" s="9">
        <f>COUNTIF(Classifikation!$G1:$G132,"specific")</f>
        <v>54</v>
      </c>
      <c r="D19" s="9"/>
    </row>
    <row r="20" spans="1:4" x14ac:dyDescent="0.55000000000000004">
      <c r="A20" t="s">
        <v>2244</v>
      </c>
      <c r="B20">
        <f>COUNTIF(Classifikation!$G1:$G133,"conceptual")</f>
        <v>5</v>
      </c>
    </row>
    <row r="21" spans="1:4" x14ac:dyDescent="0.55000000000000004">
      <c r="B21">
        <f>SUM(B18:B20)</f>
        <v>100</v>
      </c>
    </row>
    <row r="22" spans="1:4" x14ac:dyDescent="0.55000000000000004">
      <c r="A22" t="s">
        <v>2226</v>
      </c>
      <c r="B22">
        <f>COUNTIF(Classifikation!$H1:$H132,"EHR")</f>
        <v>81</v>
      </c>
    </row>
    <row r="23" spans="1:4" x14ac:dyDescent="0.55000000000000004">
      <c r="A23" t="s">
        <v>2242</v>
      </c>
      <c r="B23">
        <f>COUNTIF(Classifikation!$H1:$H132,"specific")</f>
        <v>11</v>
      </c>
    </row>
    <row r="24" spans="1:4" x14ac:dyDescent="0.55000000000000004">
      <c r="A24" t="s">
        <v>2335</v>
      </c>
      <c r="B24">
        <f>COUNTIF(Classifikation!$H1:$H133,"multisource")</f>
        <v>11</v>
      </c>
    </row>
    <row r="25" spans="1:4" x14ac:dyDescent="0.55000000000000004">
      <c r="B25">
        <f>SUM(B22:B24)</f>
        <v>103</v>
      </c>
    </row>
    <row r="34" spans="1:6" x14ac:dyDescent="0.55000000000000004">
      <c r="A34" t="s">
        <v>2242</v>
      </c>
      <c r="B34">
        <f>COUNTIF(Classifikation!$B1:$B130,"specific")</f>
        <v>55</v>
      </c>
    </row>
    <row r="35" spans="1:6" x14ac:dyDescent="0.55000000000000004">
      <c r="A35" s="9" t="s">
        <v>2237</v>
      </c>
      <c r="B35">
        <f>COUNTIF(Classifikation!$B1:$B130,"generic")</f>
        <v>48</v>
      </c>
    </row>
    <row r="36" spans="1:6" x14ac:dyDescent="0.55000000000000004">
      <c r="A36" t="s">
        <v>2469</v>
      </c>
      <c r="B36">
        <f>COUNTIF(Classifikation!$B1:$B119,"specific and generic")</f>
        <v>0</v>
      </c>
    </row>
    <row r="37" spans="1:6" x14ac:dyDescent="0.55000000000000004">
      <c r="B37">
        <f>SUM(B34:B36)</f>
        <v>103</v>
      </c>
    </row>
    <row r="41" spans="1:6" x14ac:dyDescent="0.55000000000000004">
      <c r="A41" t="s">
        <v>2466</v>
      </c>
      <c r="B41">
        <f>COUNTIF(Classifikation!$C11:$C130,"automatic")</f>
        <v>34</v>
      </c>
      <c r="E41" t="str">
        <f>A41</f>
        <v>Automatic</v>
      </c>
      <c r="F41">
        <f>B41</f>
        <v>34</v>
      </c>
    </row>
    <row r="42" spans="1:6" x14ac:dyDescent="0.55000000000000004">
      <c r="A42" s="9" t="s">
        <v>2465</v>
      </c>
      <c r="B42">
        <f>COUNTIF(Classifikation!$C14:$C130,"individual")</f>
        <v>56</v>
      </c>
      <c r="E42" t="str">
        <f>A42</f>
        <v>Individual</v>
      </c>
      <c r="F42">
        <f>B42</f>
        <v>56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1</vt:i4>
      </vt:variant>
    </vt:vector>
  </HeadingPairs>
  <TitlesOfParts>
    <vt:vector size="3" baseType="lpstr">
      <vt:lpstr>Classifikation</vt:lpstr>
      <vt:lpstr>Counting</vt:lpstr>
      <vt:lpstr>Classifikation!csv_dataqualit_set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Triefenbach.Lucas</dc:creator>
  <cp:lastModifiedBy>Triefenbach.Lucas</cp:lastModifiedBy>
  <dcterms:created xsi:type="dcterms:W3CDTF">2021-03-25T07:14:30Z</dcterms:created>
  <dcterms:modified xsi:type="dcterms:W3CDTF">2021-04-30T12:38:46Z</dcterms:modified>
</cp:coreProperties>
</file>