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D2235" i="3"/>
  <c r="E2235" i="3" s="1"/>
  <c r="G2235" i="1" s="1"/>
  <c r="D2236" i="3"/>
  <c r="E2236" i="3" s="1"/>
  <c r="G2236" i="1" s="1"/>
  <c r="D2237" i="3"/>
  <c r="E2237" i="3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G2201" i="1"/>
  <c r="J2201" i="1"/>
  <c r="E2202" i="1"/>
  <c r="J2202" i="1"/>
  <c r="E2203" i="1"/>
  <c r="J2203" i="1"/>
  <c r="E2204" i="1"/>
  <c r="J2204" i="1"/>
  <c r="E2205" i="1"/>
  <c r="J2205" i="1"/>
  <c r="E2206" i="1"/>
  <c r="G2206" i="1"/>
  <c r="J2206" i="1"/>
  <c r="E2207" i="1"/>
  <c r="J2207" i="1"/>
  <c r="E2208" i="1"/>
  <c r="J2208" i="1"/>
  <c r="E2209" i="1"/>
  <c r="J2209" i="1"/>
  <c r="E2210" i="1"/>
  <c r="G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G2222" i="1"/>
  <c r="J2222" i="1"/>
  <c r="E2223" i="1"/>
  <c r="J2223" i="1"/>
  <c r="E2224" i="1"/>
  <c r="J2224" i="1"/>
  <c r="E2225" i="1"/>
  <c r="G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G2234" i="1"/>
  <c r="J2234" i="1"/>
  <c r="E2235" i="1"/>
  <c r="J2235" i="1"/>
  <c r="E2236" i="1"/>
  <c r="J2236" i="1"/>
  <c r="E2237" i="1"/>
  <c r="G2237" i="1"/>
  <c r="J2237" i="1"/>
  <c r="E2238" i="1"/>
  <c r="J2238" i="1"/>
  <c r="E2239" i="1"/>
  <c r="J2239" i="1"/>
  <c r="E2240" i="1"/>
  <c r="J2240" i="1"/>
  <c r="E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239" i="1" l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90" i="1" l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<sst xmlns="http://schemas.openxmlformats.org/spreadsheetml/2006/main" count="27274" uniqueCount="4478">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</sst>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260</c:v>
                </c:pt>
                <c:pt idx="1">
                  <c:v>17</c:v>
                </c:pt>
                <c:pt idx="2">
                  <c:v>0</c:v>
                </c:pt>
                <c:pt idx="3">
                  <c:v>23</c:v>
                </c:pt>
                <c:pt idx="4">
                  <c:v>3</c:v>
                </c:pt>
                <c:pt idx="5">
                  <c:v>114</c:v>
                </c:pt>
                <c:pt idx="6">
                  <c:v>210</c:v>
                </c:pt>
                <c:pt idx="7">
                  <c:v>0</c:v>
                </c:pt>
                <c:pt idx="8">
                  <c:v>0</c:v>
                </c:pt>
                <c:pt idx="9">
                  <c:v>33</c:v>
                </c:pt>
                <c:pt idx="10">
                  <c:v>1</c:v>
                </c:pt>
                <c:pt idx="11">
                  <c:v>3</c:v>
                </c:pt>
                <c:pt idx="12">
                  <c:v>70</c:v>
                </c:pt>
                <c:pt idx="13">
                  <c:v>0</c:v>
                </c:pt>
                <c:pt idx="14">
                  <c:v>29</c:v>
                </c:pt>
                <c:pt idx="15">
                  <c:v>10</c:v>
                </c:pt>
                <c:pt idx="16">
                  <c:v>3</c:v>
                </c:pt>
                <c:pt idx="17">
                  <c:v>23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32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348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12</c:v>
                </c:pt>
                <c:pt idx="43">
                  <c:v>27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13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260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23</c:v>
                      </c:pt>
                      <c:pt idx="4">
                        <c:v>3</c:v>
                      </c:pt>
                      <c:pt idx="5">
                        <c:v>114</c:v>
                      </c:pt>
                      <c:pt idx="6">
                        <c:v>210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33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70</c:v>
                      </c:pt>
                      <c:pt idx="13">
                        <c:v>0</c:v>
                      </c:pt>
                      <c:pt idx="14">
                        <c:v>29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23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348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13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89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59</c:v>
                      </c:pt>
                      <c:pt idx="6">
                        <c:v>176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12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128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0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365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31</c:v>
                      </c:pt>
                      <c:pt idx="4">
                        <c:v>5</c:v>
                      </c:pt>
                      <c:pt idx="5">
                        <c:v>178</c:v>
                      </c:pt>
                      <c:pt idx="6">
                        <c:v>398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33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83</c:v>
                      </c:pt>
                      <c:pt idx="13">
                        <c:v>0</c:v>
                      </c:pt>
                      <c:pt idx="14">
                        <c:v>46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38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34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520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6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18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2219" zoomScaleNormal="100" workbookViewId="0">
      <selection activeCell="F2245" sqref="F224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28.057534246575344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60.046575342465751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27.350684931506848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48.057534246575344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2.6328767123287671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14.523287671232877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20.065753424657533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17.512328767123286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14.419178082191781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72.087671232876716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39.865753424657534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27.923287671232877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26.712328767123289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35.745205479452054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53.917808219178085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20.126027397260273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27.605479452054794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25.202739726027396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6.3205479452054796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36.684931506849317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9.8438356164383567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31.723287671232878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7.2383561643835614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27.715068493150685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20.383561643835616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15.106849315068493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75.210958904109589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20.271232876712329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44.345205479452055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25.931506849315067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43.926027397260277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33.865753424657534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32.345205479452055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33.11780821917808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18.068493150684933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21.490410958904111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52.408219178082192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11.802739726027397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23.80821917808219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27.460273972602739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15.761643835616438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31.81095890410959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62.032876712328765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23.093150684931508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27.350684931506848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18.473972602739725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38.476712328767121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78.326027397260276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21.219178082191782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26.553424657534247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6.7287671232876711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45.038356164383565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30.958904109589042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43.983561643835614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23.44109589041096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67.635616438356166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18.876712328767123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65.638356164383566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50.756164383561647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17.745205479452054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24.032876712328768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25.983561643835618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34.279452054794518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30.860273972602741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31.731506849315068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28.602739726027398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49.493150684931507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33.849315068493148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17.104109589041094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23.104109589041094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55.416438356164385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19.208219178082192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17.589041095890412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14.980821917808219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23.953424657534246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49.232876712328768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15.09041095890411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13.024657534246575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14.64931506849315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31.213698630136985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24.241095890410961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9.2191780821917817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40.580821917808223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12.701369863013699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21.134246575342466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50.391780821917806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13.178082191780822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16.030136986301368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8.213698630136987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33.849315068493148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33.12054794520548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24.095890410958905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54.739726027397261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58.597260273972601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21.594520547945205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56.106849315068494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15.205479452054794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75.284931506849318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30.901369863013699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39.920547945205477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15.161643835616438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12.701369863013699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10.994520547945205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16.205479452054796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25.479452054794521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78.978082191780828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29.887671232876713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23.753424657534246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35.405479452054792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26.169863013698631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44.750684931506846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9.7342465753424658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31.13150684931507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22.528767123287672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14.323287671232876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18.12054794520548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25.676712328767124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12.287671232876713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26.016438356164382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22.293150684931508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22.293150684931508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22.109589041095891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17.106849315068494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27.975342465753425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9.0657534246575349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62.293150684931504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32.060273972602737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15.424657534246576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14.92876712328767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48.591780821917808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61.304109589041097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12.057534246575342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23.69041095890411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12.701369863013699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14.235616438356164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32.424657534246577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22.358904109589041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24.104109589041094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33.282191780821918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53.745205479452054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32.876712328767127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50.443835616438356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63.054794520547944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28.942465753424656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18.263013698630136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43.279452054794518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18.44109589041096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24.854794520547944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74.057534246575344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22.701369863013699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30.169863013698631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23.331506849315069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20.75068493150685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51.336986301369862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15.797260273972602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13.92876712328767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27.747945205479454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31.901369863013699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46.93150684931507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13.90958904109589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24.391780821917809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48.591780821917808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76.854794520547941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29.936986301369863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56.205479452054796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21.460273972602739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13.668493150684931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49.594520547945208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40.243835616438353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36.342465753424655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21.531506849315068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18.583561643835615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54.778082191780825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32.279452054794518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14.098630136986301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21.717808219178082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16.605479452054794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29.854794520547944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12.693150684931506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54.046575342465751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21.961643835616439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44.57260273972603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44.57260273972603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25.487671232876714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40.986301369863014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50.819178082191783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54.561643835616437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69.986301369863014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17.712328767123289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28.536986301369861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65.865753424657541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12.301369863013699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45.975342465753428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31.12876712328767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53.0027397260274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49.241095890410961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22.334246575342465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22.306849315068494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16.032876712328768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22.983561643835618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15.180821917808219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18.106849315068494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25.38082191780822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22.476712328767125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23.698630136986303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61.361643835616441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34.69041095890411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14.890410958904109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23.698630136986303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29.575342465753426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56.734246575342468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31.980821917808218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29.917808219178081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19.169863013698631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18.901369863013699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22.471232876712328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14.56986301369863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52.386301369863013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31.295890410958904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9.4027397260273968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27.432876712328767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28.306849315068494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34.753424657534246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18.295890410958904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12.298630136986301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13.591780821917808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16.273972602739725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31.032876712328768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23.950684931506849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42.745205479452054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15.854794520547944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11.706849315068494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42.646575342465752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16.545205479452054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14.594520547945205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20.528767123287672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68.353424657534248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28.983561643835618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23.534246575342465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21.602739726027398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41.238356164383561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3.7205479452054795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14.490410958904109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18.936986301369863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24.5013698630137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39.37808219178082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20.468493150684932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16.136986301369863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14.068493150684931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48.386301369863013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16.263013698630136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29.975342465753425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24.413698630136988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17.621917808219177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30.224657534246575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21.326027397260273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24.479452054794521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21.567123287671233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24.038356164383561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17.997260273972604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17.936986301369863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30.931506849315067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17.167123287671235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27.769863013698629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23.12054794520548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51.367123287671234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22.126027397260273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47.397260273972606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20.30958904109589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10.197260273972603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21.731506849315068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30.142465753424659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27.268493150684932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34.090410958904108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39.849315068493148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14.46027397260274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25.526027397260275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10.301369863013699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8.4273972602739722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61.282191780821918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26.101369863013698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10.495890410958904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15.58904109589041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15.558904109589042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23.435616438356163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30.731506849315068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17.463013698630139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8.4602739726027405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19.076712328767123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8.1753424657534239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25.865753424657534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31.75068493150685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27.147945205479452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24.158904109589042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23.805479452054794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11.41095890410959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27.386301369863013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16.052054794520547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22.030136986301368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47.178082191780824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66.402739726027391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14.580821917808219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18.81095890410959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23.312328767123287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72.427397260273978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30.24931506849315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38.035616438356165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13.673972602739726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63.978082191780821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41.802739726027397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14.545205479452054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22.747945205479454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17.298630136986301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17.438356164383563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47.969863013698628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15.72054794520548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26.375342465753423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34.964383561643835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38.92876712328767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18.446575342465753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21.863013698630137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19.17808219178082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16.550684931506851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26.284931506849315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33.364383561643834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25.268493150684932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13.304109589041095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11.947945205479453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30.652054794520549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13.728767123287671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29.745205479452054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40.273972602739725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28.063013698630137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39.372602739726027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13.424657534246576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63.172602739726024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56.709589041095889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14.704109589041096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13.736986301369862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34.698630136986303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19.635616438356163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35.649315068493152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13.531506849315068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15.136986301369863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18.252054794520546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23.093150684931508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39.753424657534246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64.142465753424659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20.624657534246577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18.043835616438358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21.473972602739725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6.9863013698630141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21.123287671232877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6.3452054794520549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54.739726027397261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15.947945205479453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12.484931506849316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15.887671232876713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38.536986301369865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27.4986301369863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21.12876712328767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19.030136986301368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52.060273972602737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10.043835616438356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24.443835616438356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29.38082191780822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37.021917808219179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30.813698630136987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28.701369863013699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14.095890410958905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40.906849315068492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28.12054794520548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22.61917808219178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57.578082191780823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16.583561643835615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32.210958904109589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15.408219178082192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17.610958904109587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19.753424657534246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78.369863013698634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12.254794520547945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11.895890410958904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23.279452054794522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33.487671232876714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37.9972602739726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55.663013698630138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19.383561643835616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16.32054794520548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35.520547945205479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26.068493150684933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18.4986301369863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60.035616438356165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52.408219178082192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7.2054794520547949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70.241095890410961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65.895890410958899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39.208219178082189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57.956164383561642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24.476712328767125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20.81095890410959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22.673972602739727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28.443835616438356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23.205479452054796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56.367123287671234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25.761643835616439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6.5013698630136982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24.287671232876711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42.0027397260274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36.235616438356168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23.079452054794519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38.802739726027397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40.109589041095887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33.906849315068492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23.695890410958903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29.978082191780821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33.991780821917807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32.909589041095892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19.331506849315069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37.273972602739725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27.920547945205481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44.484931506849314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29.82191780821918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80.950684931506856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55.060273972602737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11.117808219178082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52.676712328767124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12.534246575342467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58.947945205479449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58.947945205479449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30.473972602739725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64.172602739726031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55.958904109589042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22.041095890410958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72.079452054794515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21.339726027397262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15.542465753424658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28.909589041095892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8.8849315068493144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22.61917808219178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27.920547945205481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18.572602739726026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8.2109589041095887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14.728767123287671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55.145205479452052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18.210958904109589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15.747945205479452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21.30958904109589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28.12876712328767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21.449315068493149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14.227397260273973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21.671232876712327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16.909589041095892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26.660273972602738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28.936986301369863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28.594520547945205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65.895890410958899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50.602739726027394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10.616438356164384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22.495890410958904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21.797260273972604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22.263013698630136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24.61917808219178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7.3616438356164382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46.254794520547946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19.523287671232875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49.739726027397261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19.594520547945205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24.69041095890411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38.93150684931507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29.610958904109587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23.624657534246577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24.041095890410958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49.013698630136986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39.863013698630134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65.202739726027403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47.863013698630134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36.512328767123286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25.673972602739727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25.457534246575342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27.021917808219179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46.468493150684928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9.5506849315068489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15.857534246575343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14.068493150684931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15.764383561643836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35.386301369863013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15.936986301369863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54.282191780821918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25.531506849315068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18.158904109589042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29.597260273972601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29.597260273972601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23.208219178082192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20.605479452054794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34.035616438356165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9.9369863013698634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19.471232876712328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66.219178082191775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23.915068493150685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19.504109589041096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30.769863013698629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62.838356164383562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16.367123287671234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17.147945205479452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32.553424657534244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25.471232876712328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8.493150684931507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19.991780821917807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20.197260273972603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65.260273972602747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21.575342465753426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28.898630136986302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30.786301369863015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9.3917808219178074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28.945205479452056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31.912328767123288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25.81917808219178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24.443835616438356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33.821917808219176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60.271232876712325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28.536986301369861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21.764383561643836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58.057534246575344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54.043835616438358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15.367123287671232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20.073972602739726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50.252054794520546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30.605479452054794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29.610958904109587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37.605479452054794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25.997260273972604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34.06849315068493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16.336986301369862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7.8273972602739725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29.405479452054795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5.7506849315068491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33.580821917808223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38.241095890410961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7.5123287671232877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34.227397260273975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34.227397260273975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15.835616438356164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9.0356164383561648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35.42739726027397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14.027397260273972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28.572602739726026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34.602739726027394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34.602739726027394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31.210958904109589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28.038356164383561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36.435616438356163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36.961643835616435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19.589041095890412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44.468493150684928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22.410958904109588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15.219178082191782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14.208219178082192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24.523287671232875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33.454794520547942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27.021917808219179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54.347945205479455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19.216438356164385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64.191780821917803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24.931506849315067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64.545205479452051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19.56986301369863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24.139726027397259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18.079452054794519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23.164383561643834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28.641095890410959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15.583561643835617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28.849315068493151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23.994520547945207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39.249315068493154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77.536986301369865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22.61917808219178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28.920547945205481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23.082191780821919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25.87945205479452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50.060273972602737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29.304109589041097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33.849315068493148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24.106849315068494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16.457534246575342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28.090410958904108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64.635616438356166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19.873972602739727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26.512328767123286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31.12054794520548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24.895890410958906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7.4383561643835616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56.057534246575344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23.745205479452054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45.731506849315068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17.326027397260273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13.139726027397261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20.123287671232877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17.169863013698631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25.772602739726029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25.142465753424659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36.635616438356166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60.30684931506849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37.575342465753423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21.509589041095889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22.210958904109589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18.068493150684933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22.487671232876714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24.257534246575343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7.5643835616438357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57.934246575342463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9.375342465753425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24.564383561643837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23.947945205479453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68.827397260273969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20.156164383561645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18.041095890410958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17.227397260273971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26.115068493150684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20.542465753424658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24.676712328767124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20.172602739726027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9.3287671232876708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14.482191780821918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32.356164383561641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21.849315068493151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37.136986301369866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35.194520547945203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22.010958904109589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25.093150684931508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8.2904109589041095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23.172602739726027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20.506849315068493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47.421917808219177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16.098630136986301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14.673972602739726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13.216438356164383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22.219178082191782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19.616438356164384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27.150684931506849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30.728767123287671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6.1808219178082195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24.947945205479453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27.843835616438355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76.961643835616442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4.8191780821917805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66.920547945205485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8.0712328767123296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27.4986301369863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78.158904109589045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19.506849315068493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16.224657534246575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16.4986301369863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23.671232876712327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18.010958904109589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12.536986301369863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18.643835616438356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34.756164383561647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19.19178082191781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40.56712328767123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16.134246575342466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27.605479452054794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52.734246575342468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33.487671232876714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19.906849315068492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14.931506849315069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7.8849315068493153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34.315068493150683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43.512328767123286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26.169863013698631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18.364383561643837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83.134246575342459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31.531506849315068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13.860273972602739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82.117808219178087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82.117808219178087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25.550684931506851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18.043835616438358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57.183561643835617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27.783561643835615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14.104109589041096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21.109589041095891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14.646575342465754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27.123287671232877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36.635616438356166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29.534246575342465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28.838356164383562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35.30958904109589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23.857534246575341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27.950684931506849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61.038356164383565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27.605479452054794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58.506849315068493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30.005479452054793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52.123287671232873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36.320547945205476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14.747945205479452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82.117808219178087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24.676712328767124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8.9205479452054792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18.221917808219178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19.602739726027398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82.117808219178087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51.361643835616441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20.517808219178082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41.561643835616437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32.19178082191781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39.528767123287672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23.934246575342467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26.860273972602741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26.890410958904109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80.095890410958901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35.947945205479449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31.104109589041094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17.06027397260274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29.547945205479451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21.791780821917808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25.109589041095891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38.243835616438353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30.668493150684931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31.358904109589041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44.528767123287672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32.534246575342465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72.164383561643831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20.654794520547945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18.860273972602741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21.32054794520548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27.61917808219178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49.594520547945208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52.273972602739725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23.254794520547946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46.783561643835618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39.276712328767125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36.742465753424661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34.887671232876713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10.134246575342466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19.654794520547945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21.915068493150685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7.6356164383561644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49.150684931506852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14.610958904109589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23.523287671232875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17.468493150684932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15.227397260273973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23.238356164383561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9.8986301369863021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15.997260273972604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43.969863013698628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14.282191780821918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14.252054794520548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15.405479452054795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46.0027397260274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49.257534246575339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19.961643835616439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14.298630136986301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66.68767123287671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30.038356164383561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8.8054794520547937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34.56712328767123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47.624657534246573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18.210958904109589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28.641095890410959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24.542465753424658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46.967123287671235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13.104109589041096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18.413698630136988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42.646575342465752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21.515068493150686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7.882191780821918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17.06027397260274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42.202739726027396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13.079452054794521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14.884931506849314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17.065753424657533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20.454794520547946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31.213698630136985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54.827397260273976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30.487671232876714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6.7041095890410958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56.238356164383561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19.158904109589042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52.197260273972603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58.019178082191779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20.742465753424657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28.797260273972604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39.92876712328767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37.449315068493149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11.495890410958904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14.273972602739725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19.227397260273971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28.18082191780822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19.953424657534246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38.93150684931507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23.676712328767124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53.841095890410962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19.528767123287672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24.246575342465754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54.019178082191779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16.731506849315068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15.608219178082193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24.035616438356165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36.057534246575344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14.802739726027397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21.731506849315068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53.841095890410962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18.980821917808218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28.495890410958904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18.967123287671232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61.939726027397263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24.887671232876713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17.008219178082193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52.041095890410958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39.016438356164386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30.093150684931508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36.397260273972606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7.8109589041095893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11.684931506849315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13.578082191780823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16.86849315068493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47.660273972602738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28.920547945205481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52.901369863013699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20.175342465753424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64.778082191780825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36.463013698630135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25.550684931506851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53.128767123287673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22.838356164383562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15.945205479452055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64.797260273972597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13.635616438356164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37.791780821917811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43.101369863013701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23.386301369863013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56.150684931506852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64.257534246575347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53.747945205479454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63.142465753424659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22.4986301369863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44.095890410958901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39.115068493150687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30.391780821917809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12.578082191780823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23.446575342465753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16.909589041095892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37.580821917808223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31.471232876712328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32.232876712328768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16.432876712328767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9.2602739726027394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29.917808219178081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20.008219178082193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36.654794520547945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8.0027397260273965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41.646575342465752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14.084931506849315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27.027397260273972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26.473972602739725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17.734246575342464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7.8301369863013699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77.38082191780822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28.994520547945207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28.591780821917808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20.161643835616438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20.219178082191782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21.032876712328768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25.049315068493151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23.109589041095891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30.616438356164384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9.9726027397260282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28.578082191780823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29.950684931506849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33.43287671232877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33.336986301369862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14.920547945205479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63.43287671232877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23.090410958904108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20.964383561643835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18.580821917808219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13.402739726027397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60.016438356164386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26.435616438356163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12.890410958904109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52.238356164383561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17.824657534246576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43.227397260273975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23.873972602739727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49.150684931506852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27.920547945205481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22.523287671232875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6.1726027397260275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34.271232876712325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13.079452054794521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17.898630136986302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6.2821917808219174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19.364383561643837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17.24931506849315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65.213698630136989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42.419178082191777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19.213698630136985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24.509589041095889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19.399999999999999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51.328767123287669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25.44109589041096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22.61917808219178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30.167123287671235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48.235616438356168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40.153424657534245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17.117808219178084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12.920547945205479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5.720547945205479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35.482191780821921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24.123287671232877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25.049315068493151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38.145205479452052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88.671232876712324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14.769863013698631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53.019178082191779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30.093150684931508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19.06027397260274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21.646575342465752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42.372602739726027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28.55890410958904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37.016438356164386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8.8712328767123285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32.663013698630138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38.81095890410959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21.073972602739726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14.416438356164383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14.972602739726028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18.158904109589042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22.232876712328768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24.542465753424658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54.504109589041093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23.07123287671233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36.186301369863017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7.2520547945205482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18.81095890410959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19.849315068493151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76.416438356164377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26.12876712328767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6.9260273972602739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58.775342465753425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22.93972602739726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24.419178082191781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42.287671232876711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12.641095890410959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14.465753424657533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33.838356164383562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42.92876712328767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35.290410958904111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53.194520547945203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5.4821917808219176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12.980821917808219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53.194520547945203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23.780821917808218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26.936986301369863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18.994520547945207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59.663013698630138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25.471232876712328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25.471232876712328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61.893150684931506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15.849315068493151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28.452054794520549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12.32054794520548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16.109589041095891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42.372602739726027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34.082191780821915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63.136986301369866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19.298630136986301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23.076712328767123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52.317808219178083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63.43013698630137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28.463013698630139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27.567123287671233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71.169863013698631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16.043835616438358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8.7315068493150694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5.9808219178082194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46.43287671232877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39.208219178082189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25.063013698630137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71.320547945205476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65.772602739726025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18.893150684931506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6.3232876712328769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28.608219178082191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25.372602739726027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18.980821917808218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24.909589041095892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22.517808219178082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25.361643835616437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17.326027397260273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34.523287671232879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55.178082191780824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31.660273972602738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22.786301369863015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35.915068493150685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48.953424657534249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26.339726027397262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27.197260273972603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75.673972602739724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6.9260273972602739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28.082191780821919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24.476712328767125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35.263013698630139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35.660273972602738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57.134246575342466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56.942465753424656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18.597260273972601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17.287671232876711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25.589041095890412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17.832876712328765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79.169863013698631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38.158904109589038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6.1726027397260275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64.589041095890408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19.186301369863013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45.287671232876711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44.863013698630134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19.104109589041094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18.778082191780822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50.323287671232876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28.054794520547944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82.978082191780828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37.112328767123287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13.671232876712329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32.372602739726027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18.435616438356163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23.767123287671232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45.884931506849313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16.375342465753423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47.627397260273973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24.331506849315069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27.583561643835615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8.9397260273972599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32.81095890410959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17.912328767123288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23.865753424657534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38.920547945205477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66.756164383561639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22.936986301369863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25.158904109589042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21.304109589041097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39.923287671232877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13.912328767123288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14.898630136986302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36.750684931506846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25.147945205479452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28.30958904109589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36.416438356164385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29.18082191780822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13.479452054794521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26.123287671232877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29.983561643835618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9.8712328767123285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24.805479452054794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7.1643835616438354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32.205479452054796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16.846575342465755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33.852054794520548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33.852054794520548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41.698630136986303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40.30958904109589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25.63013698630137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25.471232876712328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16.298630136986301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23.254794520547946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14.972602739726028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57.043835616438358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57.394520547945206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23.5013698630137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15.66027397260274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42.876712328767127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22.117808219178084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26.273972602739725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47.282191780821918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7.7424657534246579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50.183561643835617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34.482191780821921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58.156164383561645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36.049315068493151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7.3671232876712329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31.739726027397261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21.449315068493149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27.167123287671235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14.46027397260274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14.610958904109589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67.339726027397262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23.953424657534246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19.413698630136988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32.967123287671235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8.7780821917808218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46.147945205479452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49.454794520547942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68.531506849315065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17.035616438356165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22.660273972602738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24.536986301369861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58.263013698630139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15.347945205479451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33.857534246575341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57.994520547945207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25.350684931506848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22.87945205479452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58.263013698630139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18.613698630136987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30.643835616438356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57.939726027397263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24.468493150684932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15.501369863013698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45.841095890410962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38.31232876712329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34.254794520547946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32.728767123287675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14.523287671232877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19.764383561643836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37.098630136986301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17.232876712328768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25.298630136986301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28.958904109589042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54.282191780821918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22.265753424657536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14.331506849315069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25.117808219178084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23.994520547945207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18.457534246575342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16.561643835616437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24.446575342465753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25.304109589041097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25.304109589041097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27.893150684931506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33.860273972602741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41.210958904109589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34.602739726027394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62.115068493150687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30.849315068493151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56.534246575342465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38.761643835616439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43.158904109589038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35.597260273972601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14.723287671232876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42.936986301369863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16.621917808219177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67.915068493150685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70.991780821917814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28.55890410958904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62.134246575342466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45.263013698630139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20.468493150684932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30.747945205479454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28.520547945205479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13.978082191780821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29.315068493150687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13.813698630136987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44.389041095890413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29.786301369863015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20.186301369863013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22.183561643835617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22.19178082191781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16.824657534246576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25.350684931506848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14.517808219178082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36.402739726027399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12.775342465753425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32.42739726027397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19.153424657534245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9.5534246575342472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33.832876712328769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52.482191780821921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19.323287671232876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39.208219178082189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29.890410958904109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70.989041095890414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9.5452054794520542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24.682191780821917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48.260273972602739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75.580821917808223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24.906849315068492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23.402739726027399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16.909589041095892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25.145205479452056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29.021917808219179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51.364383561643834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25.263013698630136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56.802739726027397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17.520547945205479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18.983561643835618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29.32054794520548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32.241095890410961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37.852054794520548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19.890410958904109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12.084931506849315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10.830136986301369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19.575342465753426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49.115068493150687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14.147945205479452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15.441095890410958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26.747945205479454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22.75068493150685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32.128767123287673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21.298630136986301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46.183561643835617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25.668493150684931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41.479452054794521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24.471232876712328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63.863013698630134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14.169863013698631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18.93972602739726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6.1369863013698627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35.372602739726027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37.843835616438355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19.482191780821918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10.065753424657535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30.019178082191782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32.964383561643835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26.342465753424658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38.284931506849318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15.35068493150685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19.80821917808219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13.520547945205479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44.528767123287672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28.438356164383563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30.4986301369863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36.246575342465754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50.128767123287673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16.104109589041094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20.980821917808218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44.18904109589041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29.117808219178084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31.36986301369863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28.358904109589041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21.109589041095891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59.095890410958901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63.416438356164385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14.95890410958904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14.43013698630137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32.564383561643837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13.295890410958904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44.38082191780822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31.263013698630136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41.046575342465751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19.421917808219177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27.504109589041096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24.86849315068493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18.621917808219177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38.476712328767121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15.58904109589041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50.128767123287673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62.276712328767125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68.323287671232876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74.989041095890414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18.989041095890411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15.372602739726027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92.027397260273972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25.654794520547945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29.473972602739725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14.536986301369863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57.819178082191783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39.528767123287672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4.9698630136986299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36.057534246575344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11.947945205479453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47.326027397260276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15.70958904109589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13.602739726027398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40.61643835616438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13.331506849315069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6.441095890410959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15.383561643835616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14.558904109589042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34.232876712328768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26.438356164383563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36.178082191780824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36.758904109589039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50.323287671232876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14.254794520547945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39.523287671232879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53.969863013698628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62.238356164383561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50.819178082191783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19.602739726027398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14.876712328767123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20.386301369863013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28.649315068493152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41.493150684931507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6.4273972602739722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19.972602739726028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21.150684931506849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16.709589041095889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15.972602739726028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30.090410958904108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55.287671232876711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33.12054794520548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29.673972602739727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48.410958904109592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41.912328767123284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22.304109589041097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11.471232876712328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24.542465753424658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22.416438356164385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29.857534246575341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43.939726027397263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21.841095890410958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20.980821917808218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29.471232876712328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75.391780821917806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49.057534246575344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49.372602739726027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60.263013698630139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7.0931506849315067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27.238356164383561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25.334246575342465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26.580821917808219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19.076712328767123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48.61643835616438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25.104109589041094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6.9260273972602739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40.213698630136989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18.032876712328768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50.276712328767125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25.301369863013697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55.060273972602737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15.202739726027398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17.438356164383563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24.041095890410958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25.589041095890412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51.128767123287673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14.123287671232877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22.545205479452054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15.747945205479452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32.38356164383562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19.13150684931507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19.213698630136985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67.0027397260274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16.383561643835616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14.934246575342465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9.9232876712328775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19.994520547945207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23.684931506849313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16.668493150684931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10.742465753424657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52.315068493150683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36.054794520547944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18.476712328767125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33.150684931506852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19.789041095890411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17.38082191780822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20.087671232876712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33.726027397260275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33.726027397260275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17.43013698630137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16.24931506849315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17.126027397260273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44.153424657534245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14.64931506849315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29.975342465753425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10.495890410958904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35.575342465753423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29.898630136986302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15.301369863013699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31.306849315068494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26.717808219178082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26.463013698630139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17.230136986301371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7.2356164383561641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19.460273972602739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31.304109589041097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14.95890410958904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31.564383561643837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16.030136986301368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48.852054794520548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18.520547945205479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21.443835616438356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17.726027397260275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13.865753424657534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32.315068493150683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9.8027397260273972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40.660273972602738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16.372602739726027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14.221917808219178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41.515068493150686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12.043835616438356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31.246575342465754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15.904109589041095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43.969863013698628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17.983561643835618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5.117808219178082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13.331506849315069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35.295890410958904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8.9726027397260282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17.887671232876713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42.495890410958907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29.597260273972601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22.736986301369864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27.301369863013697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67.832876712328769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8.5205479452054789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53.958904109589042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30.958904109589042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23.852054794520548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15.076712328767123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29.597260273972601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35.854794520547948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48.304109589041097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22.627397260273973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32.564383561643837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17.298630136986301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9.2273972602739729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10.413698630136986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12.446575342465753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25.301369863013697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22.841095890410958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17.534246575342465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25.484931506849314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31.665753424657535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12.33972602739726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26.813698630136987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49.213698630136989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30.520547945205479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11.846575342465753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10.736986301369862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25.876712328767123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9.0958904109589049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79.046575342465758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54.375342465753427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21.723287671232878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12.819178082191781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24.123287671232877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22.969863013698632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26.389041095890413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16.032876712328768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48.742465753424661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54.989041095890414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15.073972602739726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12.789041095890411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31.082191780821919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60.375342465753427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21.594520547945205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51.090410958904108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33.336986301369862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26.567123287671233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13.53972602739726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17.536986301369861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18.841095890410958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35.61917808219178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19.791780821917808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17.342465753424658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14.164383561643836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15.293150684931506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24.512328767123286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21.054794520547944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36.019178082191779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18.731506849315068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10.67945205479452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14.178082191780822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33.30958904109589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23.052054794520547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34.482191780821921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25.865753424657534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33.391780821917806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18.367123287671234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17.876712328767123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16.095890410958905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21.013698630136986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21.561643835616437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59.098630136986301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15.394520547945206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65.136986301369859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45.31232876712329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16.895890410958906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19.55890410958904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15.189041095890412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13.67945205479452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16.12876712328767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20.956164383561642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7.6794520547945204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58.263013698630139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13.506849315068493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18.36986301369863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37.61643835616438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37.5013698630137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25.739726027397261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15.323287671232876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15.002739726027396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8.3972602739726021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20.775342465753425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72.854794520547941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40.901369863013699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57.794520547945204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46.452054794520549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7.1287671232876715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14.608219178082193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40.736986301369861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12.676712328767124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13.947945205479453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47.421917808219177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18.602739726027398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61.252054794520546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10.106849315068493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13.712328767123287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13.712328767123287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15.158904109589042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22.265753424657536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42.975342465753428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12.498630136986302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37.263013698630139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12.145205479452056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16.043835616438358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13.068493150684931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30.169863013698631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16.915068493150685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5.9315068493150687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28.994520547945207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18.539726027397261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15.241095890410959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13.923287671232877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26.515068493150686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33.736986301369861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20.468493150684932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35.11780821917808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77.810958904109583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36.961643835616435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56.580821917808223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51.484931506849314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54.238356164383561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15.164383561643836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58.347945205479455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12.621917808219179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13.315068493150685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29.284931506849315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38.515068493150686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13.443835616438356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12.509589041095891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32.345205479452055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25.813698630136987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61.802739726027397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45.764383561643832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13.312328767123288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15.178082191780822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26.169863013698631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18.841095890410958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42.904109589041099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24.161643835616438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14.597260273972603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35.265753424657532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14.863013698630137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40.287671232876711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33.183561643835617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13.810958904109588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31.545205479452054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14.926027397260274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14.824657534246576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15.956164383561644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16.087671232876712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17.194520547945206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10.66027397260274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67.810958904109583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31.597260273972601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22.147945205479452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31.052054794520547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14.498630136986302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60.052054794520551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14.61917808219178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31.136986301369863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25.876712328767123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45.375342465753427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29.287671232876711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17.413698630136988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33.350684931506848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80.095890410958901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16.378082191780823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20.504109589041096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17.452054794520549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28.797260273972604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16.816438356164383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53.194520547945203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51.967123287671235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52.30684931506849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26.219178082191782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26.421917808219177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36.087671232876716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13.463013698630137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44.758904109589039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12.671232876712329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16.145205479452056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16.75068493150685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24.073972602739726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16.156164383561645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14.265753424657534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14.424657534246576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5.8027397260273972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28.290410958904111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13.273972602739725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68.827397260273969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29.027397260273972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27.367123287671234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6.3260273972602743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15.364383561643836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46.098630136986301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14.33972602739726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14.383561643835616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16.668493150684931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17.457534246575342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13.186301369863013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14.947945205479453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3.6931506849315068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10.616438356164384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49.150684931506852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16.898630136986302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23.471232876712328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18.295890410958904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21.542465753424658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17.438356164383563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14.068493150684931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34.747945205479454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62.80821917808219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0.47945205479452052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19.643835616438356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17.512328767123286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14.383561643835616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27.375342465753423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26.539726027397261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41.750684931506846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22.183561643835617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28.123287671232877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17.246575342465754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21.389041095890413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15.476712328767123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19.632876712328766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6.3287671232876717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17.917808219178081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7.6328767123287671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16.961643835616439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18.695890410958903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25.4986301369863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15.468493150684932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30.791780821917808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19.156164383561645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32.608219178082194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13.868493150684932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31.150684931506849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24.682191780821917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67.868493150684927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18.876712328767123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19.416438356164385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15.358904109589041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40.88219178082192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25.624657534246577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22.904109589041095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24.432876712328767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7.2493150684931509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13.986301369863014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35.473972602739728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15.402739726027397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43.30958904109589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37.389041095890413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26.616438356164384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12.35068493150685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13.671232876712329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47.287671232876711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30.175342465753424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15.112328767123287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53.553424657534244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25.5013698630137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25.345205479452055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25.345205479452055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19.273972602739725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36.402739726027399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3.8219178082191783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16.536986301369861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25.035616438356165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27.994520547945207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47.005479452054793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13.978082191780821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13.205479452054794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15.556164383561644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13.627397260273973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10.728767123287671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51.090410958904108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24.550684931506851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44.608219178082194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37.778082191780825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26.257534246575343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34.88219178082192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36.991780821917807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20.473972602739725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33.769863013698632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19.30958904109589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46.915068493150685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30.002739726027396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22.512328767123286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23.904109589041095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30.002739726027396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38.290410958904111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21.857534246575341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29.975342465753425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30.791780821917808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80.252054794520546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34.07123287671233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20.884931506849316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16.013698630136986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11.117808219178082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44.323287671232876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32.608219178082194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14.769863013698631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13.082191780821917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13.216438356164383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31.101369863013698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25.665753424657535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34.408219178082192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16.095890410958905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19.076712328767123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18.328767123287673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19.542465753424658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42.819178082191783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66.339726027397262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14.419178082191781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15.635616438356164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46.484931506849314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5.8410958904109593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12.082191780821917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32.413698630136984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13.663013698630136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24.536986301369861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14.947945205479453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28.361643835616437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32.087671232876716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29.778082191780822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6.7041095890410958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25.802739726027397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41.764383561643832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31.643835616438356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26.139726027397259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12.783561643835617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30.112328767123287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15.273972602739725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24.887671232876713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19.336986301369862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49.764383561643832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10.583561643835617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22.306849315068494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26.117808219178084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30.268493150684932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47.161643835616438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12.536986301369863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18.295890410958904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29.106849315068494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63.405479452054792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63.405479452054792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21.408219178082192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21.205479452054796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28.084931506849315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54.523287671232879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23.487671232876714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26.139726027397259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26.841095890410958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25.849315068493151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26.323287671232876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30.221917808219178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12.301369863013699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30.13150684931507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58.5013698630137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29.323287671232876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46.967123287671235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31.69041095890411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32.479452054794521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18.846575342465755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24.073972602739726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28.019178082191782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49.315068493150683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28.391780821917809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17.232876712328768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32.476712328767121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16.671232876712327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22.298630136986301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27.158904109589042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25.427397260273974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63.180821917808217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16.471232876712328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19.399999999999999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22.273972602739725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51.452054794520549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15.594520547945205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12.312328767123288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13.016438356164384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28.12876712328767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6.7561643835616438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24.786301369863015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40.216438356164382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42.824657534246576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53.438356164383563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41.504109589041093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33.038356164383565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32.0027397260274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14.794520547945206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25.835616438356166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21.860273972602741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14.29041095890411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32.476712328767121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14.413698630136986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12.345205479452055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19.073972602739726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25.55890410958904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12.731506849315069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46.904109589041099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14.58904109589041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15.065753424657535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24.243835616438357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40.134246575342466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27.635616438356163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13.232876712328768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20.416438356164385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32.597260273972601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19.386301369863013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31.526027397260275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18.19178082191781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17.304109589041097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58.350684931506848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13.252054794520548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29.087671232876712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52.841095890410962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84.93150684931507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16.282191780821918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25.504109589041096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25.145205479452056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27.147945205479452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17.635616438356163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8.7780821917808218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27.276712328767122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7.2136986301369861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26.805479452054794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34.860273972602741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26.473972602739725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23.638356164383563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15.180821917808219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25.345205479452055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55.578082191780823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32.169863013698631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54.734246575342468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7.2821917808219174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24.293150684931508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21.813698630136987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30.32054794520548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30.394520547945206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25.304109589041097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37.221917808219175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58.334246575342469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35.558904109589044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14.189041095890412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13.838356164383562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66.682191780821924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15.378082191780821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67.769863013698625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67.769863013698625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20.164383561643834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7.3726027397260276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37.243835616438353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34.142465753424659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28.468493150684932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41.852054794520548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14.824657534246576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54.164383561643838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23.55890410958904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38.920547945205477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23.342465753424658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46.235616438356168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15.235616438356164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27.465753424657535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11.073972602739726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28.18904109589041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14.052054794520547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15.764383561643836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15.93972602739726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24.18904109589041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34.764383561643832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31.769863013698629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24.832876712328765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21.495890410958904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21.150684931506849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15.210958904109589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25.490410958904111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14.608219178082193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59.063013698630137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41.56986301369863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15.073972602739726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18.273972602739725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21.063013698630137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20.410958904109588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35.375342465753427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10.347945205479451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31.36986301369863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73.635616438356166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23.216438356164385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73.635616438356166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31.073972602739726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27.709589041095889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57.323287671232876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38.156164383561645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52.923287671232877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44.523287671232879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67.778082191780825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34.506849315068493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63.819178082191783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6.882191780821918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15.063013698630137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41.076712328767123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65.813698630136983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13.813698630136987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13.36986301369863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13.482191780821918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30.44109589041096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21.079452054794519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16.210958904109589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61.753424657534246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25.484931506849314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17.353424657534248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67.778082191780825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18.073972602739726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40.416438356164385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13.591780821917808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25.863013698630137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17.145205479452056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17.38082191780822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19.975342465753425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42.956164383561642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32.11780821917808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38.391780821917806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7.4876712328767123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16.449315068493149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17.515068493150686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59.104109589041094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35.315068493150683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39.556164383561644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49.909589041095892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24.252054794520546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52.37808219178082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44.539726027397258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33.5013698630137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17.383561643835616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36.950684931506849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13.298630136986301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60.558904109589044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19.408219178082192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3.2876712328767121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49.317808219178083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15.819178082191781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14.087671232876712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12.534246575342467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47.720547945205482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6.5095890410958903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15.12054794520548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13.241095890410959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46.098630136986301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16.210958904109589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19.463013698630139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6.5616438356164384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16.652054794520549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40.31232876712329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68.104109589041101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38.123287671232873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8.2027397260273975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31.553424657534247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20.495890410958904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21.93972602739726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33.731506849315068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35.646575342465752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43.736986301369861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44.561643835616437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67.441095890410963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22.238356164383561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43.106849315068494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33.139726027397259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12.408219178082192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19.860273972602741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33.684931506849317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23.44109589041096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25.947945205479453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55.410958904109592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52.213698630136989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22.830136986301369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25.857534246575341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54.876712328767127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23.364383561643837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31.123287671232877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24.87123287671233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30.87945205479452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33.926027397260277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23.964383561643835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63.315068493150683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6.1150684931506847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15.756164383561643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11.731506849315069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14.295890410958904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12.112328767123287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47.761643835616439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4.9835616438356167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63.630136986301373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16.989041095890411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22.665753424657535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10.684931506849315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32.783561643835618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25.81917808219178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34.268493150684932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24.824657534246576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29.219178082191782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13.378082191780821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38.715068493150682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10.172602739726027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7.0246575342465754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14.572602739726028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14.049315068493151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31.473972602739725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27.572602739726026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21.353424657534248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53.079452054794523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38.775342465753425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12.780821917808218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7.1506849315068495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17.912328767123288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8.7808219178082183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63.408219178082192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69.060273972602744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56.950684931506849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40.528767123287672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31.526027397260275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29.347945205479451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12.778082191780822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21.561643835616437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30.24931506849315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17.232876712328768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14.202739726027398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14.073972602739726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33.221917808219175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18.378082191780823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18.260273972602739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25.167123287671235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29.975342465753425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12.276712328767124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35.397260273972606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41.065753424657537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37.035616438356165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6.3616438356164382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16.126027397260273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30.306849315068494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22.126027397260273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16.339726027397262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14.547945205479452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14.087671232876712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20.964383561643835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47.317808219178083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8.6273972602739732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15.591780821917808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54.613698630136987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15.838356164383562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13.545205479452054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36.558904109589044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50.772602739726025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21.213698630136985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40.065753424657537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33.241095890410961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21.082191780821919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22.098630136986301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39.183561643835617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19.290410958904111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39.794520547945204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14.189041095890412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25.304109589041097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28.969863013698632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37.978082191780821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25.989041095890411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26.254794520547946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39.934246575342463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15.854794520547944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9.0520547945205472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14.27945205479452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29.098630136986301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18.583561643835615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17.246575342465754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21.476712328767125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15.101369863013698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13.076712328767123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42.016438356164386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36.512328767123286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24.865753424657534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30.791780821917808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5.2027397260273975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18.720547945205478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65.446575342465749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20.117808219178084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13.506849315068493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11.29041095890411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13.613698630136986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64.909589041095884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20.575342465753426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27.632876712328766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53.320547945205476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10.63013698630137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13.69041095890411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9.205479452054794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35.989041095890414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22.515068493150686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24.301369863013697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53.438356164383563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27.695890410958903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29.224657534246575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17.36986301369863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22.18904109589041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30.397260273972602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46.515068493150686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8.213698630136987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32.608219178082194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30.852054794520548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32.052054794520551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16.912328767123288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12.208219178082192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24.246575342465754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18.38082191780822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28.791780821917808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36.054794520547944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22.975342465753425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17.515068493150686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20.972602739726028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18.857534246575341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79.526027397260279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54.167123287671231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5.956164383561644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18.723287671232878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27.090410958904108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23.887671232876713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35.863013698630134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11.463013698630137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17.13150684931507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15.441095890410958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23.969863013698632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33.221917808219175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17.30958904109589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17.860273972602741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24.767123287671232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11.293150684931506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30.791780821917808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49.232876712328768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54.219178082191782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20.347945205479451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45.134246575342466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19.241095890410961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20.87945205479452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29.394520547945206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31.07123287671233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40.750684931506846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33.517808219178079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26.912328767123288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27.69041095890411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36.435616438356163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15.706849315068494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38.92876712328767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24.109589041095891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43.367123287671234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29.194520547945206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19.213698630136985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54.104109589041094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7.3561643835616435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18.438356164383563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17.989041095890411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14.293150684931506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6.0630136986301366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13.293150684931506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16.306849315068494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13.936986301369863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24.106849315068494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16.805479452054794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19.512328767123286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20.065753424657533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15.608219178082193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35.37808219178082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22.536986301369861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26.536986301369861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22.353424657534248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55.238356164383561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36.756164383561647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14.378082191780821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30.882191780821916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26.254794520547946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17.802739726027397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52.643835616438359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15.09041095890411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24.216438356164385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7.8082191780821919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22.323287671232876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33.723287671232875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22.517808219178082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33.980821917808221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35.863013698630134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30.673972602739727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30.673972602739727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28.134246575342466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49.717808219178082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32.126027397260273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79.367123287671234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13.972602739726028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31.402739726027399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39.736986301369861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17.389041095890413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49.287671232876711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49.287671232876711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21.446575342465753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7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26.030136986301368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7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10.301369863013699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7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12.013698630136986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7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13.695890410958905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7" x14ac:dyDescent="0.25">
      <c r="A2245" s="84">
        <f t="shared" si="71"/>
        <v>2234</v>
      </c>
      <c r="B2245" t="s">
        <v>4477</v>
      </c>
      <c r="C2245" s="12"/>
      <c r="D2245" s="13">
        <f ca="1">(TODAY()-PACIENTE[[#This Row],[FECHA. DE NACIMIENTO]])/365</f>
        <v>125.8</v>
      </c>
      <c r="E2245" s="14" t="str">
        <f t="shared" ca="1" si="70"/>
        <v>TERCERA EDAD</v>
      </c>
      <c r="F2245" s="14" t="s">
        <v>15</v>
      </c>
    </row>
    <row r="2246" spans="1:7" x14ac:dyDescent="0.25">
      <c r="A2246" s="84" t="str">
        <f t="shared" si="71"/>
        <v/>
      </c>
      <c r="C2246" s="12"/>
      <c r="D2246" s="13">
        <f ca="1">(TODAY()-PACIENTE[[#This Row],[FECHA. DE NACIMIENTO]])/365</f>
        <v>125.8</v>
      </c>
      <c r="E2246" s="14" t="str">
        <f t="shared" ca="1" si="70"/>
        <v>TERCERA EDAD</v>
      </c>
      <c r="F2246" s="14"/>
    </row>
    <row r="2247" spans="1:7" x14ac:dyDescent="0.25">
      <c r="A2247" s="84" t="str">
        <f t="shared" si="71"/>
        <v/>
      </c>
      <c r="C2247" s="12"/>
      <c r="D2247" s="13">
        <f ca="1">(TODAY()-PACIENTE[[#This Row],[FECHA. DE NACIMIENTO]])/365</f>
        <v>125.8</v>
      </c>
      <c r="E2247" s="14" t="str">
        <f t="shared" ca="1" si="70"/>
        <v>TERCERA EDAD</v>
      </c>
      <c r="F2247" s="14"/>
    </row>
    <row r="2248" spans="1:7" x14ac:dyDescent="0.25">
      <c r="A2248" s="84" t="str">
        <f t="shared" si="71"/>
        <v/>
      </c>
      <c r="C2248" s="12"/>
      <c r="D2248" s="13">
        <f ca="1">(TODAY()-PACIENTE[[#This Row],[FECHA. DE NACIMIENTO]])/365</f>
        <v>125.8</v>
      </c>
      <c r="E2248" s="14" t="str">
        <f t="shared" ca="1" si="70"/>
        <v>TERCERA EDAD</v>
      </c>
      <c r="F2248" s="14"/>
    </row>
    <row r="2249" spans="1:7" x14ac:dyDescent="0.25">
      <c r="A2249" s="84" t="str">
        <f t="shared" si="71"/>
        <v/>
      </c>
      <c r="C2249" s="12"/>
      <c r="D2249" s="13">
        <f ca="1">(TODAY()-PACIENTE[[#This Row],[FECHA. DE NACIMIENTO]])/365</f>
        <v>125.8</v>
      </c>
      <c r="E2249" s="14" t="str">
        <f t="shared" ca="1" si="70"/>
        <v>TERCERA EDAD</v>
      </c>
      <c r="F2249" s="14"/>
    </row>
    <row r="2250" spans="1:7" x14ac:dyDescent="0.25">
      <c r="A2250" s="84" t="str">
        <f t="shared" si="71"/>
        <v/>
      </c>
      <c r="C2250" s="12"/>
      <c r="D2250" s="13">
        <f ca="1">(TODAY()-PACIENTE[[#This Row],[FECHA. DE NACIMIENTO]])/365</f>
        <v>125.8</v>
      </c>
      <c r="E2250" s="14" t="str">
        <f t="shared" ca="1" si="70"/>
        <v>TERCERA EDAD</v>
      </c>
      <c r="F2250" s="14"/>
    </row>
    <row r="2251" spans="1:7" x14ac:dyDescent="0.25">
      <c r="A2251" s="84" t="str">
        <f t="shared" si="71"/>
        <v/>
      </c>
      <c r="C2251" s="12"/>
      <c r="D2251" s="13">
        <f ca="1">(TODAY()-PACIENTE[[#This Row],[FECHA. DE NACIMIENTO]])/365</f>
        <v>125.8</v>
      </c>
      <c r="E2251" s="14" t="str">
        <f t="shared" ca="1" si="70"/>
        <v>TERCERA EDAD</v>
      </c>
      <c r="F2251" s="14"/>
    </row>
    <row r="2252" spans="1:7" x14ac:dyDescent="0.25">
      <c r="A2252" s="84" t="str">
        <f t="shared" si="71"/>
        <v/>
      </c>
      <c r="C2252" s="12"/>
      <c r="D2252" s="13">
        <f ca="1">(TODAY()-PACIENTE[[#This Row],[FECHA. DE NACIMIENTO]])/365</f>
        <v>125.8</v>
      </c>
      <c r="E2252" s="14" t="str">
        <f t="shared" ca="1" si="70"/>
        <v>TERCERA EDAD</v>
      </c>
      <c r="F2252" s="14"/>
    </row>
    <row r="2253" spans="1:7" x14ac:dyDescent="0.25">
      <c r="A2253" s="84" t="str">
        <f t="shared" si="71"/>
        <v/>
      </c>
      <c r="C2253" s="12"/>
      <c r="D2253" s="13">
        <f ca="1">(TODAY()-PACIENTE[[#This Row],[FECHA. DE NACIMIENTO]])/365</f>
        <v>125.8</v>
      </c>
      <c r="E2253" s="14" t="str">
        <f t="shared" ca="1" si="70"/>
        <v>TERCERA EDAD</v>
      </c>
      <c r="F2253" s="14"/>
    </row>
    <row r="2254" spans="1:7" x14ac:dyDescent="0.25">
      <c r="A2254" s="84" t="str">
        <f t="shared" si="71"/>
        <v/>
      </c>
      <c r="C2254" s="12"/>
      <c r="D2254" s="13">
        <f ca="1">(TODAY()-PACIENTE[[#This Row],[FECHA. DE NACIMIENTO]])/365</f>
        <v>125.8</v>
      </c>
      <c r="E2254" s="14" t="str">
        <f t="shared" ca="1" si="70"/>
        <v>TERCERA EDAD</v>
      </c>
      <c r="F2254" s="14"/>
    </row>
    <row r="2255" spans="1:7" x14ac:dyDescent="0.25">
      <c r="A2255" s="84" t="str">
        <f t="shared" si="71"/>
        <v/>
      </c>
      <c r="C2255" s="12"/>
      <c r="D2255" s="13">
        <f ca="1">(TODAY()-PACIENTE[[#This Row],[FECHA. DE NACIMIENTO]])/365</f>
        <v>125.8</v>
      </c>
      <c r="E2255" s="14" t="str">
        <f t="shared" ca="1" si="70"/>
        <v>TERCERA EDAD</v>
      </c>
      <c r="F2255" s="14"/>
    </row>
    <row r="2256" spans="1:7" x14ac:dyDescent="0.25">
      <c r="A2256" s="84" t="str">
        <f t="shared" si="71"/>
        <v/>
      </c>
      <c r="C2256" s="12"/>
      <c r="D2256" s="13">
        <f ca="1">(TODAY()-PACIENTE[[#This Row],[FECHA. DE NACIMIENTO]])/365</f>
        <v>125.8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125.8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125.8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125.8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125.8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125.8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125.8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125.8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125.8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125.8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125.8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125.8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125.8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125.8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125.8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125.8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125.8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125.8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125.8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125.8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125.8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125.8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125.8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125.8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125.8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125.8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125.8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125.8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125.8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125.8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125.8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125.8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125.8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125.8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125.8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125.8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125.8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125.8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125.8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125.8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125.8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125.8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125.8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125.8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125.8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125.8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125.8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125.8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125.8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125.8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125.8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125.8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125.8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125.8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125.8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125.8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125.8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125.8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125.8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125.8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125.8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125.8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125.8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125.8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125.8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125.8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125.8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125.8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125.8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125.8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125.8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125.8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125.8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125.8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125.8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125.8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125.8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125.8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125.8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125.8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125.8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125.8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125.8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125.8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125.8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125.8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125.8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125.8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125.8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125.8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125.8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125.8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125.8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125.8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125.8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125.8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125.8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125.8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125.8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125.8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125.8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125.8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125.8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125.8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125.8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125.8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125.8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125.8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125.8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125.8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125.8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125.8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125.8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125.8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125.8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125.8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125.8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125.8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125.8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125.8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125.8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125.8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125.8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125.8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125.8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125.8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125.8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125.8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125.8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125.8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125.8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125.8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125.8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125.8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125.8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125.8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125.8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125.8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125.8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125.8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125.8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125.8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125.8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125.8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125.8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125.8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125.8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125.8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125.8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125.8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125.8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125.8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125.8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125.8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125.8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125.8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125.8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125.8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125.8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125.8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125.8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125.8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125.8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125.8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125.8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125.8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125.8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125.8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125.8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125.8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125.8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125.8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125.8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125.8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125.8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125.8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125.8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125.8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125.8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125.8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125.8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125.8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125.8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125.8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125.8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125.8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125.8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125.8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125.8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125.8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125.8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125.8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125.8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125.8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125.8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125.8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125.8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125.8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125.8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125.8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125.8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125.8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125.8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125.8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125.8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125.8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125.8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125.8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125.8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125.8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125.8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125.8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125.8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125.8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125.8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125.8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125.8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125.8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125.8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125.8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125.8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125.8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125.8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125.8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125.8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125.8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125.8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125.8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125.8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125.8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125.8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125.8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125.8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125.8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125.8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125.8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125.8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125.8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125.8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125.8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125.8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125.8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125.8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125.8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125.8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125.8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125.8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125.8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125.8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125.8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125.8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125.8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125.8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125.8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125.8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125.8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125.8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125.8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125.8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125.8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125.8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125.8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125.8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125.8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125.8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125.8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125.8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125.8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125.8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125.8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125.8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125.8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125.8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125.8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125.8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125.8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125.8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125.8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125.8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125.8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125.8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125.8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125.8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125.8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125.8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125.8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125.8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125.8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125.8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125.8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125.8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125.8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125.8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125.8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125.8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125.8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125.8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125.8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125.8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125.8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125.8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125.8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125.8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125.8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125.8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125.8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125.8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125.8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125.8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125.8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125.8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125.8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125.8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125.8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125.8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125.8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125.8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125.8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125.8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125.8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125.8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125.8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125.8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125.8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125.8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125.8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125.8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125.8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125.8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125.8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125.8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125.8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125.8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125.8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125.8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125.8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125.8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125.8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125.8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125.8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125.8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125.8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125.8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125.8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125.8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125.8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125.8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125.8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125.8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125.8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125.8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125.8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125.8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125.8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125.8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125.8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125.8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125.8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125.8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125.8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125.8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125.8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125.8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125.8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125.8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125.8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125.8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125.8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125.8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125.8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125.8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125.8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125.8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125.8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125.8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125.8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125.8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125.8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125.8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125.8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125.8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125.8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125.8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125.8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125.8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125.8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125.8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125.8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125.8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125.8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125.8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125.8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125.8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125.8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125.8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125.8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125.8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125.8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125.8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125.8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125.8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125.8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125.8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125.8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125.8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125.8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125.8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125.8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125.8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125.8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125.8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125.8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125.8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125.8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125.8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125.8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125.8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125.8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125.8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125.8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125.8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125.8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125.8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125.8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125.8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125.8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125.8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125.8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125.8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125.8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125.8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125.8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125.8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125.8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125.8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125.8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125.8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125.8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125.8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125.8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125.8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125.8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125.8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125.8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125.8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125.8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125.8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125.8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125.8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125.8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125.8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125.8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125.8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125.8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125.8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125.8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125.8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125.8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125.8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125.8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125.8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125.8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125.8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125.8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125.8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125.8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125.8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125.8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125.8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125.8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125.8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125.8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125.8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125.8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125.8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125.8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125.8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125.8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125.8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125.8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125.8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125.8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125.8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125.8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125.8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125.8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125.8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125.8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125.8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125.8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125.8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125.8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125.8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125.8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125.8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125.8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125.8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125.8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125.8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125.8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125.8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125.8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125.8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125.8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125.8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125.8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125.8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125.8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125.8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125.8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125.8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125.8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125.8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125.8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125.8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125.8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125.8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125.8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125.8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125.8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125.8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125.8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125.8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125.8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125.8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125.8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125.8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125.8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125.8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125.8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125.8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125.8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125.8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125.8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125.8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125.8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125.8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125.8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125.8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125.8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125.8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125.8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125.8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125.8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125.8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125.8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125.8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125.8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125.8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125.8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125.8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125.8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125.8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125.8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125.8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125.8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125.8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125.8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125.8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125.8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125.8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125.8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125.8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125.8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125.8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125.8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125.8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125.8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125.8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125.8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125.8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125.8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125.8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125.8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125.8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125.8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125.8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125.8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125.8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125.8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125.8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125.8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125.8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125.8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125.8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125.8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125.8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125.8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125.8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125.8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125.8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125.8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125.8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125.8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125.8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125.8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125.8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125.8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125.8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125.8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125.8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125.8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125.8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125.8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125.8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125.8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125.8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125.8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125.8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125.8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125.8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125.8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125.8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125.8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125.8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125.8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125.8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125.8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125.8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125.8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125.8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125.8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125.8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125.8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125.8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125.8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125.8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125.8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125.8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125.8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125.8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125.8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125.8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125.8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125.8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125.8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125.8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125.8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125.8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125.8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125.8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125.8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125.8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125.8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125.8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125.8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125.8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125.8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125.8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125.8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125.8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125.8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125.8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125.8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125.8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125.8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125.8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125.8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125.8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125.8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125.8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125.8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125.8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125.8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125.8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125.8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125.8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125.8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125.8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125.8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125.8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125.8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125.8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125.8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125.8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125.8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125.8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125.8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125.8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125.8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125.8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125.8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125.8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125.8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125.8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125.8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125.8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125.8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125.8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125.8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125.8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125.8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125.8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125.8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125.8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125.8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125.8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125.8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125.8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125.8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125.8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125.8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125.8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125.8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125.8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125.8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125.8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125.8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125.8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125.8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125.8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125.8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125.8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125.8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125.8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125.8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125.8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125.8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125.8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125.8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125.8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125.8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125.8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125.8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125.8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125.8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125.8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125.8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125.8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125.8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125.8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125.8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125.8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125.8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125.8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125.8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125.8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125.8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125.8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125.8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125.8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125.8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125.8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125.8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125.8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125.8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125.8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125.8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125.8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125.8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125.8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125.8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125.8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125.8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2218" zoomScale="98" zoomScaleNormal="98" workbookViewId="0">
      <selection activeCell="K2245" sqref="K2245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TERCERA EDAD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45901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9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30320</v>
      </c>
      <c r="D11" s="15"/>
      <c r="E11" s="73">
        <v>1</v>
      </c>
      <c r="F11" s="73">
        <f>COUNTIFS(REGISTROS[[TIPO DE EXAMEN ]],"RX PANORAMICA",REGISTROS[N° MES],$L$9,REGISTROS[N° ANO],M9)</f>
        <v>70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1400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6305</v>
      </c>
      <c r="D12" s="15"/>
      <c r="E12" s="73">
        <v>2</v>
      </c>
      <c r="F12" s="73">
        <f>COUNTIFS(REGISTROS[[TIPO DE EXAMEN ]],"RX PERIAPICAL",REGISTROS[N° MES],$L$9,REGISTROS[N° ANO],M9)</f>
        <v>32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320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890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2610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730</v>
      </c>
      <c r="P16" s="93"/>
      <c r="Q16" s="15"/>
      <c r="R16" s="91"/>
      <c r="S16" s="91"/>
      <c r="T16" s="89"/>
      <c r="U16" s="15"/>
      <c r="V16" s="15"/>
      <c r="W16" s="102">
        <f>O14-O16</f>
        <v>-730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37515</v>
      </c>
      <c r="D19" s="15"/>
      <c r="E19" s="15"/>
      <c r="F19" s="15"/>
      <c r="G19" s="168" t="s">
        <v>19</v>
      </c>
      <c r="H19" s="161">
        <f>SUM(H11:H18)</f>
        <v>1770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130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62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12</v>
      </c>
      <c r="P24" s="15"/>
      <c r="Q24" s="15"/>
      <c r="R24" s="15"/>
      <c r="S24" s="15"/>
      <c r="T24" s="89"/>
      <c r="U24" s="15"/>
      <c r="V24" s="15"/>
      <c r="W24" s="89">
        <f>W16-W22</f>
        <v>-1589.5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0" zoomScale="53" zoomScaleNormal="5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45870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30</v>
      </c>
      <c r="D11" s="39">
        <f>COMISIONES[[#This Row],[CANTIDAD]]*2</f>
        <v>60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8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8</v>
      </c>
      <c r="D16" s="38">
        <f>COMISIONES[[#This Row],[CANTIDAD]]*2</f>
        <v>16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11</v>
      </c>
      <c r="D17" s="38">
        <f>COMISIONES[[#This Row],[CANTIDAD]]*2</f>
        <v>22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8">
        <f>COMISIONES[[#This Row],[CANTIDAD]]*2</f>
        <v>0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8">
        <f>COMISIONES[[#This Row],[CANTIDAD]]*2</f>
        <v>2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2</v>
      </c>
      <c r="D33" s="38">
        <f>COMISIONES[[#This Row],[CANTIDAD]]*2</f>
        <v>4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8">
        <f>COMISIONES[[#This Row],[CANTIDAD]]*2</f>
        <v>6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120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120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1290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21</v>
      </c>
      <c r="D41" s="38">
        <f>COMISIONES[[#This Row],[CANTIDAD]]*2</f>
        <v>42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5</v>
      </c>
      <c r="D43" s="38">
        <f>COMISIONES[[#This Row],[CANTIDAD]]*2</f>
        <v>10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3</v>
      </c>
      <c r="D53" s="38">
        <f>COMISIONES[[#This Row],[CANTIDAD]]*2</f>
        <v>6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8">
        <f>COMISIONES[[#This Row],[CANTIDAD]]*2</f>
        <v>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3</v>
      </c>
      <c r="D62" s="38">
        <f>COMISIONES[[#This Row],[CANTIDAD]]*2</f>
        <v>6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101</v>
      </c>
      <c r="D100" s="181">
        <f>C100*2</f>
        <v>202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202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0" t="s">
        <v>70</v>
      </c>
      <c r="B8" s="220"/>
      <c r="C8" s="220"/>
      <c r="D8" s="220"/>
      <c r="E8" s="220"/>
      <c r="F8" s="220"/>
      <c r="G8" s="220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260</v>
      </c>
      <c r="C11" s="17">
        <f>COUNTIFS(REGISTROS[DR. SOLICITANTE],ESTADISTICA[[#This Row],[MEDICO ]],REGISTROS[[TIPO DE EXAMEN ]],"RX PERIAPICAL")</f>
        <v>89</v>
      </c>
      <c r="D11" s="17">
        <f>COUNTIFS(REGISTROS[DR. SOLICITANTE],ESTADISTICA[[#This Row],[MEDICO ]],REGISTROS[[TIPO DE EXAMEN ]],"RX PARCIAL")</f>
        <v>16</v>
      </c>
      <c r="E11" s="85">
        <f>ESTADISTICA[[#This Row],[RX PANORAMICA]]+ESTADISTICA[[#This Row],[RX PERIAPICAL ]]+ESTADISTICA[[#This Row],[RX PARCIAL]]</f>
        <v>365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23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114</v>
      </c>
      <c r="C16" s="17">
        <f>COUNTIFS(REGISTROS[DR. SOLICITANTE],ESTADISTICA[[#This Row],[MEDICO ]],REGISTROS[[TIPO DE EXAMEN ]],"RX PERIAPICAL")</f>
        <v>59</v>
      </c>
      <c r="D16" s="17">
        <f>COUNTIFS(REGISTROS[DR. SOLICITANTE],ESTADISTICA[[#This Row],[MEDICO ]],REGISTROS[[TIPO DE EXAMEN ]],"RX PARCIAL")</f>
        <v>5</v>
      </c>
      <c r="E16" s="85">
        <f>ESTADISTICA[[#This Row],[RX PANORAMICA]]+ESTADISTICA[[#This Row],[RX PERIAPICAL ]]+ESTADISTICA[[#This Row],[RX PARCIAL]]</f>
        <v>178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210</v>
      </c>
      <c r="C17" s="17">
        <f>COUNTIFS(REGISTROS[DR. SOLICITANTE],ESTADISTICA[[#This Row],[MEDICO ]],REGISTROS[[TIPO DE EXAMEN ]],"RX PERIAPICAL")</f>
        <v>176</v>
      </c>
      <c r="D17" s="17">
        <f>COUNTIFS(REGISTROS[DR. SOLICITANTE],ESTADISTICA[[#This Row],[MEDICO ]],REGISTROS[[TIPO DE EXAMEN ]],"RX PARCIAL")</f>
        <v>12</v>
      </c>
      <c r="E17" s="85">
        <f>ESTADISTICA[[#This Row],[RX PANORAMICA]]+ESTADISTICA[[#This Row],[RX PERIAPICAL ]]+ESTADISTICA[[#This Row],[RX PARCIAL]]</f>
        <v>398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70</v>
      </c>
      <c r="C23" s="17">
        <f>COUNTIFS(REGISTROS[DR. SOLICITANTE],ESTADISTICA[[#This Row],[MEDICO ]],REGISTROS[[TIPO DE EXAMEN ]],"RX PERIAPICAL")</f>
        <v>12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83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29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46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23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38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32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34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348</v>
      </c>
      <c r="C41" s="17">
        <f>COUNTIFS(REGISTROS[DR. SOLICITANTE],ESTADISTICA[[#This Row],[MEDICO ]],REGISTROS[[TIPO DE EXAMEN ]],"RX PERIAPICAL")</f>
        <v>128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520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6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12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12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13</v>
      </c>
      <c r="C60" s="17">
        <f>COUNTIFS(REGISTROS[DR. SOLICITANTE],ESTADISTICA[[#This Row],[MEDICO ]],REGISTROS[[TIPO DE EXAMEN ]],"RX PERIAPICAL")</f>
        <v>5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18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5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18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1" t="s">
        <v>19</v>
      </c>
      <c r="B103" s="222">
        <f>SUM(B11:B101)</f>
        <v>1317</v>
      </c>
      <c r="C103" s="223">
        <f>SUM(ESTADISTICA[[RX PERIAPICAL ]])</f>
        <v>580</v>
      </c>
      <c r="D103" s="224">
        <f>SUM(ESTADISTICA[RX PARCIAL])</f>
        <v>85</v>
      </c>
      <c r="E103" s="225">
        <f>SUM(ESTADISTICA[TOTAL])</f>
        <v>1982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1"/>
      <c r="B104" s="222"/>
      <c r="C104" s="223"/>
      <c r="D104" s="224"/>
      <c r="E104" s="22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2025-09-17T22:04:33Z</dcterms:modified>
</cp:coreProperties>
</file>