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458" i="1" l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 l="1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E96" i="7" s="1"/>
  <c r="D91" i="7"/>
  <c r="D87" i="7"/>
  <c r="B84" i="7"/>
  <c r="B79" i="7"/>
  <c r="C71" i="7"/>
  <c r="B66" i="7"/>
  <c r="E66" i="7" s="1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D90" i="7"/>
  <c r="C86" i="7"/>
  <c r="B64" i="7"/>
  <c r="B89" i="11"/>
  <c r="B77" i="11"/>
  <c r="B65" i="11"/>
  <c r="B88" i="11"/>
  <c r="B76" i="11"/>
  <c r="B64" i="11"/>
  <c r="B63" i="11"/>
  <c r="C63" i="7"/>
  <c r="E72" i="7"/>
  <c r="E73" i="7"/>
  <c r="E98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E83" i="7" s="1"/>
  <c r="D71" i="7"/>
  <c r="D63" i="7"/>
  <c r="D70" i="7"/>
  <c r="D101" i="7"/>
  <c r="E101" i="7" s="1"/>
  <c r="C94" i="7"/>
  <c r="D89" i="7"/>
  <c r="C82" i="7"/>
  <c r="D77" i="7"/>
  <c r="E77" i="7" s="1"/>
  <c r="C70" i="7"/>
  <c r="D65" i="7"/>
  <c r="D94" i="7"/>
  <c r="D82" i="7"/>
  <c r="C62" i="7"/>
  <c r="B62" i="7"/>
  <c r="B62" i="11"/>
  <c r="E74" i="7" l="1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D2456" i="3"/>
  <c r="E2456" i="3" s="1"/>
  <c r="G2456" i="1" s="1"/>
  <c r="D2457" i="3"/>
  <c r="E2457" i="3" s="1"/>
  <c r="G2457" i="1" s="1"/>
  <c r="D2458" i="3"/>
  <c r="E2458" i="3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D2464" i="3"/>
  <c r="E2464" i="3" s="1"/>
  <c r="D2465" i="3"/>
  <c r="E2465" i="3" s="1"/>
  <c r="D2466" i="3"/>
  <c r="E2466" i="3" s="1"/>
  <c r="D2467" i="3"/>
  <c r="E2467" i="3" s="1"/>
  <c r="D2468" i="3"/>
  <c r="E2468" i="3" s="1"/>
  <c r="D2469" i="3"/>
  <c r="E2469" i="3" s="1"/>
  <c r="D2470" i="3"/>
  <c r="E2470" i="3" s="1"/>
  <c r="D2471" i="3"/>
  <c r="E2471" i="3" s="1"/>
  <c r="D2472" i="3"/>
  <c r="E2472" i="3" s="1"/>
  <c r="D2473" i="3"/>
  <c r="E2473" i="3" s="1"/>
  <c r="D2474" i="3"/>
  <c r="E2474" i="3" s="1"/>
  <c r="D2475" i="3"/>
  <c r="E2475" i="3" s="1"/>
  <c r="D2476" i="3"/>
  <c r="E2476" i="3" s="1"/>
  <c r="D2477" i="3"/>
  <c r="E2477" i="3" s="1"/>
  <c r="D2478" i="3"/>
  <c r="E2478" i="3" s="1"/>
  <c r="D2479" i="3"/>
  <c r="E2479" i="3" s="1"/>
  <c r="D2480" i="3"/>
  <c r="E2480" i="3" s="1"/>
  <c r="D2481" i="3"/>
  <c r="E2481" i="3" s="1"/>
  <c r="D2482" i="3"/>
  <c r="E2482" i="3" s="1"/>
  <c r="D2483" i="3"/>
  <c r="E2483" i="3" s="1"/>
  <c r="D2484" i="3"/>
  <c r="E2484" i="3" s="1"/>
  <c r="D2485" i="3"/>
  <c r="E2485" i="3" s="1"/>
  <c r="D2486" i="3"/>
  <c r="E2486" i="3" s="1"/>
  <c r="D2487" i="3"/>
  <c r="E2487" i="3" s="1"/>
  <c r="D2488" i="3"/>
  <c r="E2488" i="3" s="1"/>
  <c r="D2489" i="3"/>
  <c r="E2489" i="3" s="1"/>
  <c r="D2490" i="3"/>
  <c r="E2490" i="3" s="1"/>
  <c r="D2491" i="3"/>
  <c r="E2491" i="3" s="1"/>
  <c r="D2492" i="3"/>
  <c r="E2492" i="3" s="1"/>
  <c r="D2493" i="3"/>
  <c r="E2493" i="3" s="1"/>
  <c r="D2494" i="3"/>
  <c r="E2494" i="3" s="1"/>
  <c r="D2495" i="3"/>
  <c r="E2495" i="3" s="1"/>
  <c r="D2496" i="3"/>
  <c r="E2496" i="3" s="1"/>
  <c r="D2497" i="3"/>
  <c r="E2497" i="3" s="1"/>
  <c r="D2498" i="3"/>
  <c r="E2498" i="3" s="1"/>
  <c r="D2499" i="3"/>
  <c r="E2499" i="3" s="1"/>
  <c r="D2500" i="3"/>
  <c r="E2500" i="3" s="1"/>
  <c r="D2501" i="3"/>
  <c r="E2501" i="3" s="1"/>
  <c r="D2502" i="3"/>
  <c r="E2502" i="3" s="1"/>
  <c r="D2503" i="3"/>
  <c r="E2503" i="3" s="1"/>
  <c r="D2504" i="3"/>
  <c r="E2504" i="3" s="1"/>
  <c r="D2505" i="3"/>
  <c r="E2505" i="3" s="1"/>
  <c r="D2506" i="3"/>
  <c r="E2506" i="3" s="1"/>
  <c r="D2507" i="3"/>
  <c r="E2507" i="3" s="1"/>
  <c r="D2508" i="3"/>
  <c r="E2508" i="3" s="1"/>
  <c r="D2509" i="3"/>
  <c r="E2509" i="3" s="1"/>
  <c r="D2510" i="3"/>
  <c r="E2510" i="3" s="1"/>
  <c r="D2511" i="3"/>
  <c r="E2511" i="3" s="1"/>
  <c r="D2512" i="3"/>
  <c r="E2512" i="3" s="1"/>
  <c r="D2513" i="3"/>
  <c r="E2513" i="3" s="1"/>
  <c r="D2514" i="3"/>
  <c r="E2514" i="3" s="1"/>
  <c r="D2515" i="3"/>
  <c r="E2515" i="3" s="1"/>
  <c r="D2516" i="3"/>
  <c r="E2516" i="3" s="1"/>
  <c r="D2517" i="3"/>
  <c r="E2517" i="3" s="1"/>
  <c r="D2518" i="3"/>
  <c r="E2518" i="3" s="1"/>
  <c r="D2519" i="3"/>
  <c r="E2519" i="3" s="1"/>
  <c r="D2520" i="3"/>
  <c r="E2520" i="3" s="1"/>
  <c r="D2521" i="3"/>
  <c r="E2521" i="3" s="1"/>
  <c r="D2522" i="3"/>
  <c r="E2522" i="3" s="1"/>
  <c r="D2523" i="3"/>
  <c r="E2523" i="3" s="1"/>
  <c r="D2524" i="3"/>
  <c r="E2524" i="3" s="1"/>
  <c r="D2525" i="3"/>
  <c r="E2525" i="3" s="1"/>
  <c r="D2526" i="3"/>
  <c r="E2526" i="3" s="1"/>
  <c r="D2527" i="3"/>
  <c r="E2527" i="3" s="1"/>
  <c r="D2528" i="3"/>
  <c r="E2528" i="3" s="1"/>
  <c r="D2529" i="3"/>
  <c r="E2529" i="3" s="1"/>
  <c r="D2530" i="3"/>
  <c r="E2530" i="3" s="1"/>
  <c r="D2531" i="3"/>
  <c r="E2531" i="3" s="1"/>
  <c r="D2532" i="3"/>
  <c r="E2532" i="3" s="1"/>
  <c r="D2533" i="3"/>
  <c r="E2533" i="3" s="1"/>
  <c r="D2534" i="3"/>
  <c r="E2534" i="3" s="1"/>
  <c r="D2535" i="3"/>
  <c r="E2535" i="3" s="1"/>
  <c r="D2536" i="3"/>
  <c r="E2536" i="3" s="1"/>
  <c r="D2537" i="3"/>
  <c r="E2537" i="3" s="1"/>
  <c r="D2538" i="3"/>
  <c r="E2538" i="3" s="1"/>
  <c r="D2539" i="3"/>
  <c r="E2539" i="3" s="1"/>
  <c r="D2540" i="3"/>
  <c r="E2540" i="3" s="1"/>
  <c r="D2541" i="3"/>
  <c r="E2541" i="3" s="1"/>
  <c r="D2542" i="3"/>
  <c r="E2542" i="3" s="1"/>
  <c r="D2543" i="3"/>
  <c r="E2543" i="3" s="1"/>
  <c r="D2544" i="3"/>
  <c r="E2544" i="3" s="1"/>
  <c r="D2545" i="3"/>
  <c r="E2545" i="3" s="1"/>
  <c r="D2546" i="3"/>
  <c r="E2546" i="3" s="1"/>
  <c r="D2547" i="3"/>
  <c r="E2547" i="3" s="1"/>
  <c r="D2548" i="3"/>
  <c r="E2548" i="3" s="1"/>
  <c r="D2549" i="3"/>
  <c r="E2549" i="3" s="1"/>
  <c r="D2550" i="3"/>
  <c r="E2550" i="3" s="1"/>
  <c r="D2551" i="3"/>
  <c r="E2551" i="3" s="1"/>
  <c r="D2552" i="3"/>
  <c r="E2552" i="3" s="1"/>
  <c r="D2553" i="3"/>
  <c r="E2553" i="3" s="1"/>
  <c r="D2554" i="3"/>
  <c r="E2554" i="3" s="1"/>
  <c r="D2555" i="3"/>
  <c r="E2555" i="3" s="1"/>
  <c r="D2556" i="3"/>
  <c r="E2556" i="3" s="1"/>
  <c r="D2557" i="3"/>
  <c r="E2557" i="3" s="1"/>
  <c r="D2558" i="3"/>
  <c r="E2558" i="3" s="1"/>
  <c r="D2559" i="3"/>
  <c r="E2559" i="3" s="1"/>
  <c r="D2560" i="3"/>
  <c r="E2560" i="3" s="1"/>
  <c r="D2561" i="3"/>
  <c r="E2561" i="3" s="1"/>
  <c r="D2562" i="3"/>
  <c r="E2562" i="3" s="1"/>
  <c r="D2563" i="3"/>
  <c r="E2563" i="3" s="1"/>
  <c r="D2564" i="3"/>
  <c r="E2564" i="3" s="1"/>
  <c r="D2565" i="3"/>
  <c r="E2565" i="3" s="1"/>
  <c r="D2566" i="3"/>
  <c r="E2566" i="3" s="1"/>
  <c r="D2567" i="3"/>
  <c r="E2567" i="3" s="1"/>
  <c r="D2568" i="3"/>
  <c r="E2568" i="3" s="1"/>
  <c r="D2569" i="3"/>
  <c r="E2569" i="3" s="1"/>
  <c r="D2570" i="3"/>
  <c r="E2570" i="3" s="1"/>
  <c r="D2571" i="3"/>
  <c r="E2571" i="3" s="1"/>
  <c r="D2572" i="3"/>
  <c r="E2572" i="3" s="1"/>
  <c r="D2573" i="3"/>
  <c r="E2573" i="3" s="1"/>
  <c r="D2574" i="3"/>
  <c r="E2574" i="3" s="1"/>
  <c r="D2575" i="3"/>
  <c r="E2575" i="3" s="1"/>
  <c r="D2576" i="3"/>
  <c r="E2576" i="3" s="1"/>
  <c r="D2577" i="3"/>
  <c r="E2577" i="3" s="1"/>
  <c r="D2578" i="3"/>
  <c r="E2578" i="3" s="1"/>
  <c r="D2579" i="3"/>
  <c r="E2579" i="3" s="1"/>
  <c r="D2580" i="3"/>
  <c r="E2580" i="3" s="1"/>
  <c r="D2581" i="3"/>
  <c r="E2581" i="3" s="1"/>
  <c r="D2582" i="3"/>
  <c r="E2582" i="3" s="1"/>
  <c r="D2583" i="3"/>
  <c r="E2583" i="3" s="1"/>
  <c r="D2584" i="3"/>
  <c r="E2584" i="3" s="1"/>
  <c r="D2585" i="3"/>
  <c r="E2585" i="3" s="1"/>
  <c r="D2586" i="3"/>
  <c r="E2586" i="3" s="1"/>
  <c r="D2587" i="3"/>
  <c r="E2587" i="3" s="1"/>
  <c r="D2588" i="3"/>
  <c r="E2588" i="3" s="1"/>
  <c r="D2589" i="3"/>
  <c r="E2589" i="3" s="1"/>
  <c r="D2590" i="3"/>
  <c r="E2590" i="3" s="1"/>
  <c r="D2591" i="3"/>
  <c r="E2591" i="3" s="1"/>
  <c r="D2592" i="3"/>
  <c r="E2592" i="3" s="1"/>
  <c r="D2593" i="3"/>
  <c r="E2593" i="3" s="1"/>
  <c r="D2594" i="3"/>
  <c r="E2594" i="3" s="1"/>
  <c r="D2595" i="3"/>
  <c r="E2595" i="3" s="1"/>
  <c r="D2596" i="3"/>
  <c r="E2596" i="3" s="1"/>
  <c r="D2597" i="3"/>
  <c r="E2597" i="3" s="1"/>
  <c r="D2598" i="3"/>
  <c r="E2598" i="3" s="1"/>
  <c r="D2599" i="3"/>
  <c r="E2599" i="3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G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G2455" i="1"/>
  <c r="J2455" i="1"/>
  <c r="E2456" i="1"/>
  <c r="J2456" i="1"/>
  <c r="E2457" i="1"/>
  <c r="J2457" i="1"/>
  <c r="E2458" i="1"/>
  <c r="G2458" i="1"/>
  <c r="J2458" i="1"/>
  <c r="E2459" i="1"/>
  <c r="J2459" i="1"/>
  <c r="E2460" i="1"/>
  <c r="J2460" i="1"/>
  <c r="E2461" i="1"/>
  <c r="J2461" i="1"/>
  <c r="E2462" i="1"/>
  <c r="J2462" i="1"/>
  <c r="E2463" i="1"/>
  <c r="G2463" i="1"/>
  <c r="J2463" i="1"/>
  <c r="E2464" i="1"/>
  <c r="G2464" i="1"/>
  <c r="J2464" i="1"/>
  <c r="E2465" i="1"/>
  <c r="G2465" i="1"/>
  <c r="J2465" i="1"/>
  <c r="E2466" i="1"/>
  <c r="G2466" i="1"/>
  <c r="J2466" i="1"/>
  <c r="E2467" i="1"/>
  <c r="G2467" i="1"/>
  <c r="J2467" i="1"/>
  <c r="E2468" i="1"/>
  <c r="G2468" i="1"/>
  <c r="J2468" i="1"/>
  <c r="E2469" i="1"/>
  <c r="G2469" i="1"/>
  <c r="J2469" i="1"/>
  <c r="E2470" i="1"/>
  <c r="G2470" i="1"/>
  <c r="J2470" i="1"/>
  <c r="E2471" i="1"/>
  <c r="G2471" i="1"/>
  <c r="J2471" i="1"/>
  <c r="E2472" i="1"/>
  <c r="G2472" i="1"/>
  <c r="J2472" i="1"/>
  <c r="E2473" i="1"/>
  <c r="G2473" i="1"/>
  <c r="J2473" i="1"/>
  <c r="E2474" i="1"/>
  <c r="G2474" i="1"/>
  <c r="J2474" i="1"/>
  <c r="E2475" i="1"/>
  <c r="G2475" i="1"/>
  <c r="J2475" i="1"/>
  <c r="E2476" i="1"/>
  <c r="G2476" i="1"/>
  <c r="J2476" i="1"/>
  <c r="E2477" i="1"/>
  <c r="G2477" i="1"/>
  <c r="J2477" i="1"/>
  <c r="E2478" i="1"/>
  <c r="G2478" i="1"/>
  <c r="J2478" i="1"/>
  <c r="E2479" i="1"/>
  <c r="G2479" i="1"/>
  <c r="J2479" i="1"/>
  <c r="E2480" i="1"/>
  <c r="G2480" i="1"/>
  <c r="J2480" i="1"/>
  <c r="E2481" i="1"/>
  <c r="G2481" i="1"/>
  <c r="J2481" i="1"/>
  <c r="E2482" i="1"/>
  <c r="G2482" i="1"/>
  <c r="J2482" i="1"/>
  <c r="E2483" i="1"/>
  <c r="G2483" i="1"/>
  <c r="J2483" i="1"/>
  <c r="E2484" i="1"/>
  <c r="G2484" i="1"/>
  <c r="J2484" i="1"/>
  <c r="E2485" i="1"/>
  <c r="G2485" i="1"/>
  <c r="J2485" i="1"/>
  <c r="E2486" i="1"/>
  <c r="G2486" i="1"/>
  <c r="J2486" i="1"/>
  <c r="E2487" i="1"/>
  <c r="G2487" i="1"/>
  <c r="J2487" i="1"/>
  <c r="E2488" i="1"/>
  <c r="G2488" i="1"/>
  <c r="J2488" i="1"/>
  <c r="E2489" i="1"/>
  <c r="G2489" i="1"/>
  <c r="J2489" i="1"/>
  <c r="E2490" i="1"/>
  <c r="G2490" i="1"/>
  <c r="J2490" i="1"/>
  <c r="E2491" i="1"/>
  <c r="G2491" i="1"/>
  <c r="J2491" i="1"/>
  <c r="E2492" i="1"/>
  <c r="G2492" i="1"/>
  <c r="J2492" i="1"/>
  <c r="E2493" i="1"/>
  <c r="G2493" i="1"/>
  <c r="J2493" i="1"/>
  <c r="E2494" i="1"/>
  <c r="G2494" i="1"/>
  <c r="J2494" i="1"/>
  <c r="E2495" i="1"/>
  <c r="G2495" i="1"/>
  <c r="J2495" i="1"/>
  <c r="E2496" i="1"/>
  <c r="G2496" i="1"/>
  <c r="J2496" i="1"/>
  <c r="E2497" i="1"/>
  <c r="G2497" i="1"/>
  <c r="J2497" i="1"/>
  <c r="E2498" i="1"/>
  <c r="G2498" i="1"/>
  <c r="J2498" i="1"/>
  <c r="E2499" i="1"/>
  <c r="G2499" i="1"/>
  <c r="J2499" i="1"/>
  <c r="E2500" i="1"/>
  <c r="G2500" i="1"/>
  <c r="J2500" i="1"/>
  <c r="E2501" i="1"/>
  <c r="G2501" i="1"/>
  <c r="J2501" i="1"/>
  <c r="E2502" i="1"/>
  <c r="G2502" i="1"/>
  <c r="J2502" i="1"/>
  <c r="E2503" i="1"/>
  <c r="G2503" i="1"/>
  <c r="J2503" i="1"/>
  <c r="E2504" i="1"/>
  <c r="G2504" i="1"/>
  <c r="J2504" i="1"/>
  <c r="E2505" i="1"/>
  <c r="G2505" i="1"/>
  <c r="J2505" i="1"/>
  <c r="E2506" i="1"/>
  <c r="G2506" i="1"/>
  <c r="J2506" i="1"/>
  <c r="E2507" i="1"/>
  <c r="G2507" i="1"/>
  <c r="J2507" i="1"/>
  <c r="E2508" i="1"/>
  <c r="G2508" i="1"/>
  <c r="J2508" i="1"/>
  <c r="E2509" i="1"/>
  <c r="G2509" i="1"/>
  <c r="J2509" i="1"/>
  <c r="E2510" i="1"/>
  <c r="G2510" i="1"/>
  <c r="J2510" i="1"/>
  <c r="E2511" i="1"/>
  <c r="G2511" i="1"/>
  <c r="J2511" i="1"/>
  <c r="E2512" i="1"/>
  <c r="G2512" i="1"/>
  <c r="J2512" i="1"/>
  <c r="E2513" i="1"/>
  <c r="G2513" i="1"/>
  <c r="J2513" i="1"/>
  <c r="E2514" i="1"/>
  <c r="G2514" i="1"/>
  <c r="J2514" i="1"/>
  <c r="E2515" i="1"/>
  <c r="G2515" i="1"/>
  <c r="J2515" i="1"/>
  <c r="E2516" i="1"/>
  <c r="G2516" i="1"/>
  <c r="J2516" i="1"/>
  <c r="E2517" i="1"/>
  <c r="G2517" i="1"/>
  <c r="J2517" i="1"/>
  <c r="E2518" i="1"/>
  <c r="G2518" i="1"/>
  <c r="J2518" i="1"/>
  <c r="E2519" i="1"/>
  <c r="G2519" i="1"/>
  <c r="J2519" i="1"/>
  <c r="E2520" i="1"/>
  <c r="G2520" i="1"/>
  <c r="J2520" i="1"/>
  <c r="E2521" i="1"/>
  <c r="G2521" i="1"/>
  <c r="J2521" i="1"/>
  <c r="E2522" i="1"/>
  <c r="G2522" i="1"/>
  <c r="J2522" i="1"/>
  <c r="E2523" i="1"/>
  <c r="G2523" i="1"/>
  <c r="J2523" i="1"/>
  <c r="E2524" i="1"/>
  <c r="G2524" i="1"/>
  <c r="J2524" i="1"/>
  <c r="E2525" i="1"/>
  <c r="G2525" i="1"/>
  <c r="J2525" i="1"/>
  <c r="E2526" i="1"/>
  <c r="G2526" i="1"/>
  <c r="J2526" i="1"/>
  <c r="E2527" i="1"/>
  <c r="G2527" i="1"/>
  <c r="J2527" i="1"/>
  <c r="E2528" i="1"/>
  <c r="G2528" i="1"/>
  <c r="J2528" i="1"/>
  <c r="E2529" i="1"/>
  <c r="G2529" i="1"/>
  <c r="J2529" i="1"/>
  <c r="E2530" i="1"/>
  <c r="G2530" i="1"/>
  <c r="J2530" i="1"/>
  <c r="E2531" i="1"/>
  <c r="G2531" i="1"/>
  <c r="J2531" i="1"/>
  <c r="E2532" i="1"/>
  <c r="G2532" i="1"/>
  <c r="J2532" i="1"/>
  <c r="E2533" i="1"/>
  <c r="G2533" i="1"/>
  <c r="J2533" i="1"/>
  <c r="E2534" i="1"/>
  <c r="G2534" i="1"/>
  <c r="J2534" i="1"/>
  <c r="E2535" i="1"/>
  <c r="G2535" i="1"/>
  <c r="J2535" i="1"/>
  <c r="E2536" i="1"/>
  <c r="G2536" i="1"/>
  <c r="J2536" i="1"/>
  <c r="E2537" i="1"/>
  <c r="G2537" i="1"/>
  <c r="J2537" i="1"/>
  <c r="E2538" i="1"/>
  <c r="G2538" i="1"/>
  <c r="J2538" i="1"/>
  <c r="E2539" i="1"/>
  <c r="G2539" i="1"/>
  <c r="J2539" i="1"/>
  <c r="E2540" i="1"/>
  <c r="G2540" i="1"/>
  <c r="J2540" i="1"/>
  <c r="E2541" i="1"/>
  <c r="G2541" i="1"/>
  <c r="J2541" i="1"/>
  <c r="E2542" i="1"/>
  <c r="G2542" i="1"/>
  <c r="J2542" i="1"/>
  <c r="E2543" i="1"/>
  <c r="G2543" i="1"/>
  <c r="J2543" i="1"/>
  <c r="E2544" i="1"/>
  <c r="G2544" i="1"/>
  <c r="J2544" i="1"/>
  <c r="E2545" i="1"/>
  <c r="G2545" i="1"/>
  <c r="J2545" i="1"/>
  <c r="E2546" i="1"/>
  <c r="G2546" i="1"/>
  <c r="J2546" i="1"/>
  <c r="E2547" i="1"/>
  <c r="G2547" i="1"/>
  <c r="J2547" i="1"/>
  <c r="E2548" i="1"/>
  <c r="G2548" i="1"/>
  <c r="J2548" i="1"/>
  <c r="E2549" i="1"/>
  <c r="G2549" i="1"/>
  <c r="J2549" i="1"/>
  <c r="E2550" i="1"/>
  <c r="G2550" i="1"/>
  <c r="J2550" i="1"/>
  <c r="E2551" i="1"/>
  <c r="G2551" i="1"/>
  <c r="J2551" i="1"/>
  <c r="E2552" i="1"/>
  <c r="G2552" i="1"/>
  <c r="J2552" i="1"/>
  <c r="E2553" i="1"/>
  <c r="G2553" i="1"/>
  <c r="J2553" i="1"/>
  <c r="E2554" i="1"/>
  <c r="G2554" i="1"/>
  <c r="J2554" i="1"/>
  <c r="E2555" i="1"/>
  <c r="G2555" i="1"/>
  <c r="J2555" i="1"/>
  <c r="E2556" i="1"/>
  <c r="G2556" i="1"/>
  <c r="J2556" i="1"/>
  <c r="E2557" i="1"/>
  <c r="G2557" i="1"/>
  <c r="J2557" i="1"/>
  <c r="E2558" i="1"/>
  <c r="G2558" i="1"/>
  <c r="J2558" i="1"/>
  <c r="E2559" i="1"/>
  <c r="G2559" i="1"/>
  <c r="J2559" i="1"/>
  <c r="E2560" i="1"/>
  <c r="G2560" i="1"/>
  <c r="J2560" i="1"/>
  <c r="E2561" i="1"/>
  <c r="G2561" i="1"/>
  <c r="J2561" i="1"/>
  <c r="E2562" i="1"/>
  <c r="G2562" i="1"/>
  <c r="J2562" i="1"/>
  <c r="E2563" i="1"/>
  <c r="G2563" i="1"/>
  <c r="J2563" i="1"/>
  <c r="E2564" i="1"/>
  <c r="G2564" i="1"/>
  <c r="J2564" i="1"/>
  <c r="E2565" i="1"/>
  <c r="G2565" i="1"/>
  <c r="J2565" i="1"/>
  <c r="E2566" i="1"/>
  <c r="G2566" i="1"/>
  <c r="J2566" i="1"/>
  <c r="E2567" i="1"/>
  <c r="G2567" i="1"/>
  <c r="J2567" i="1"/>
  <c r="E2568" i="1"/>
  <c r="G2568" i="1"/>
  <c r="J2568" i="1"/>
  <c r="E2569" i="1"/>
  <c r="G2569" i="1"/>
  <c r="J2569" i="1"/>
  <c r="E2570" i="1"/>
  <c r="G2570" i="1"/>
  <c r="J2570" i="1"/>
  <c r="E2571" i="1"/>
  <c r="G2571" i="1"/>
  <c r="J2571" i="1"/>
  <c r="E2572" i="1"/>
  <c r="G2572" i="1"/>
  <c r="J2572" i="1"/>
  <c r="E2573" i="1"/>
  <c r="G2573" i="1"/>
  <c r="J2573" i="1"/>
  <c r="E2574" i="1"/>
  <c r="G2574" i="1"/>
  <c r="J2574" i="1"/>
  <c r="E2575" i="1"/>
  <c r="G2575" i="1"/>
  <c r="J2575" i="1"/>
  <c r="E2576" i="1"/>
  <c r="G2576" i="1"/>
  <c r="J2576" i="1"/>
  <c r="E2577" i="1"/>
  <c r="G2577" i="1"/>
  <c r="J2577" i="1"/>
  <c r="E2578" i="1"/>
  <c r="G2578" i="1"/>
  <c r="J2578" i="1"/>
  <c r="E2579" i="1"/>
  <c r="G2579" i="1"/>
  <c r="J2579" i="1"/>
  <c r="E2580" i="1"/>
  <c r="G2580" i="1"/>
  <c r="J2580" i="1"/>
  <c r="E2581" i="1"/>
  <c r="G2581" i="1"/>
  <c r="J2581" i="1"/>
  <c r="E2582" i="1"/>
  <c r="G2582" i="1"/>
  <c r="J2582" i="1"/>
  <c r="E2583" i="1"/>
  <c r="G2583" i="1"/>
  <c r="J2583" i="1"/>
  <c r="E2584" i="1"/>
  <c r="G2584" i="1"/>
  <c r="J2584" i="1"/>
  <c r="E2585" i="1"/>
  <c r="G2585" i="1"/>
  <c r="J2585" i="1"/>
  <c r="E2586" i="1"/>
  <c r="G2586" i="1"/>
  <c r="J2586" i="1"/>
  <c r="E2587" i="1"/>
  <c r="G2587" i="1"/>
  <c r="J2587" i="1"/>
  <c r="E2588" i="1"/>
  <c r="G2588" i="1"/>
  <c r="J2588" i="1"/>
  <c r="E2589" i="1"/>
  <c r="G2589" i="1"/>
  <c r="J2589" i="1"/>
  <c r="E2590" i="1"/>
  <c r="G2590" i="1"/>
  <c r="J2590" i="1"/>
  <c r="E2591" i="1"/>
  <c r="G2591" i="1"/>
  <c r="J2591" i="1"/>
  <c r="E2592" i="1"/>
  <c r="G2592" i="1"/>
  <c r="J2592" i="1"/>
  <c r="E2593" i="1"/>
  <c r="G2593" i="1"/>
  <c r="J2593" i="1"/>
  <c r="E2594" i="1"/>
  <c r="G2594" i="1"/>
  <c r="J2594" i="1"/>
  <c r="E2595" i="1"/>
  <c r="G2595" i="1"/>
  <c r="J2595" i="1"/>
  <c r="E2596" i="1"/>
  <c r="G2596" i="1"/>
  <c r="J2596" i="1"/>
  <c r="E2597" i="1"/>
  <c r="G2597" i="1"/>
  <c r="J2597" i="1"/>
  <c r="E2598" i="1"/>
  <c r="G2598" i="1"/>
  <c r="J2598" i="1"/>
  <c r="E2599" i="1"/>
  <c r="G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446" i="1" l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<sst xmlns="http://schemas.openxmlformats.org/spreadsheetml/2006/main" count="28582" uniqueCount="4880">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</sst>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291</c:v>
                </c:pt>
                <c:pt idx="1">
                  <c:v>18</c:v>
                </c:pt>
                <c:pt idx="2">
                  <c:v>0</c:v>
                </c:pt>
                <c:pt idx="3">
                  <c:v>34</c:v>
                </c:pt>
                <c:pt idx="4">
                  <c:v>3</c:v>
                </c:pt>
                <c:pt idx="5">
                  <c:v>125</c:v>
                </c:pt>
                <c:pt idx="6">
                  <c:v>223</c:v>
                </c:pt>
                <c:pt idx="7">
                  <c:v>0</c:v>
                </c:pt>
                <c:pt idx="8">
                  <c:v>0</c:v>
                </c:pt>
                <c:pt idx="9">
                  <c:v>36</c:v>
                </c:pt>
                <c:pt idx="10">
                  <c:v>1</c:v>
                </c:pt>
                <c:pt idx="11">
                  <c:v>3</c:v>
                </c:pt>
                <c:pt idx="12">
                  <c:v>79</c:v>
                </c:pt>
                <c:pt idx="13">
                  <c:v>0</c:v>
                </c:pt>
                <c:pt idx="14">
                  <c:v>32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8</c:v>
                </c:pt>
                <c:pt idx="21">
                  <c:v>0</c:v>
                </c:pt>
                <c:pt idx="22">
                  <c:v>6</c:v>
                </c:pt>
                <c:pt idx="23">
                  <c:v>33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385</c:v>
                </c:pt>
                <c:pt idx="31">
                  <c:v>1</c:v>
                </c:pt>
                <c:pt idx="32">
                  <c:v>10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2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29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20</c:v>
                </c:pt>
                <c:pt idx="50">
                  <c:v>1</c:v>
                </c:pt>
                <c:pt idx="51">
                  <c:v>13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291</c:v>
                      </c:pt>
                      <c:pt idx="1">
                        <c:v>18</c:v>
                      </c:pt>
                      <c:pt idx="2">
                        <c:v>0</c:v>
                      </c:pt>
                      <c:pt idx="3">
                        <c:v>34</c:v>
                      </c:pt>
                      <c:pt idx="4">
                        <c:v>3</c:v>
                      </c:pt>
                      <c:pt idx="5">
                        <c:v>125</c:v>
                      </c:pt>
                      <c:pt idx="6">
                        <c:v>223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36</c:v>
                      </c:pt>
                      <c:pt idx="10">
                        <c:v>1</c:v>
                      </c:pt>
                      <c:pt idx="11">
                        <c:v>3</c:v>
                      </c:pt>
                      <c:pt idx="12">
                        <c:v>79</c:v>
                      </c:pt>
                      <c:pt idx="13">
                        <c:v>0</c:v>
                      </c:pt>
                      <c:pt idx="14">
                        <c:v>32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8</c:v>
                      </c:pt>
                      <c:pt idx="21">
                        <c:v>0</c:v>
                      </c:pt>
                      <c:pt idx="22">
                        <c:v>6</c:v>
                      </c:pt>
                      <c:pt idx="23">
                        <c:v>33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385</c:v>
                      </c:pt>
                      <c:pt idx="31">
                        <c:v>1</c:v>
                      </c:pt>
                      <c:pt idx="32">
                        <c:v>10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2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20</c:v>
                      </c:pt>
                      <c:pt idx="50">
                        <c:v>1</c:v>
                      </c:pt>
                      <c:pt idx="51">
                        <c:v>13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103</c:v>
                      </c:pt>
                      <c:pt idx="1">
                        <c:v>11</c:v>
                      </c:pt>
                      <c:pt idx="2">
                        <c:v>0</c:v>
                      </c:pt>
                      <c:pt idx="3">
                        <c:v>9</c:v>
                      </c:pt>
                      <c:pt idx="4">
                        <c:v>2</c:v>
                      </c:pt>
                      <c:pt idx="5">
                        <c:v>66</c:v>
                      </c:pt>
                      <c:pt idx="6">
                        <c:v>193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</c:v>
                      </c:pt>
                      <c:pt idx="12">
                        <c:v>14</c:v>
                      </c:pt>
                      <c:pt idx="13">
                        <c:v>0</c:v>
                      </c:pt>
                      <c:pt idx="14">
                        <c:v>22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137</c:v>
                      </c:pt>
                      <c:pt idx="31">
                        <c:v>0</c:v>
                      </c:pt>
                      <c:pt idx="32">
                        <c:v>11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4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10</c:v>
                      </c:pt>
                      <c:pt idx="50">
                        <c:v>0</c:v>
                      </c:pt>
                      <c:pt idx="51">
                        <c:v>6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411</c:v>
                      </c:pt>
                      <c:pt idx="1">
                        <c:v>30</c:v>
                      </c:pt>
                      <c:pt idx="2">
                        <c:v>0</c:v>
                      </c:pt>
                      <c:pt idx="3">
                        <c:v>43</c:v>
                      </c:pt>
                      <c:pt idx="4">
                        <c:v>5</c:v>
                      </c:pt>
                      <c:pt idx="5">
                        <c:v>198</c:v>
                      </c:pt>
                      <c:pt idx="6">
                        <c:v>429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36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94</c:v>
                      </c:pt>
                      <c:pt idx="13">
                        <c:v>0</c:v>
                      </c:pt>
                      <c:pt idx="14">
                        <c:v>54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9</c:v>
                      </c:pt>
                      <c:pt idx="21">
                        <c:v>0</c:v>
                      </c:pt>
                      <c:pt idx="22">
                        <c:v>17</c:v>
                      </c:pt>
                      <c:pt idx="23">
                        <c:v>35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566</c:v>
                      </c:pt>
                      <c:pt idx="31">
                        <c:v>1</c:v>
                      </c:pt>
                      <c:pt idx="32">
                        <c:v>22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7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29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30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441" zoomScaleNormal="100" workbookViewId="0">
      <selection activeCell="B2462" sqref="B2462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28.197260273972603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60.186301369863017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27.490410958904111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48.197260273972603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2.7726027397260276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14.663013698630136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20.205479452054796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17.652054794520549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14.558904109589042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72.227397260273975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40.005479452054793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28.063013698630137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26.852054794520548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35.884931506849313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54.057534246575344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11.739726027397261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20.265753424657536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27.745205479452054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25.342465753424658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6.4602739726027396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36.824657534246576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9.9835616438356158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31.863013698630137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7.3780821917808215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27.854794520547944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20.523287671232875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15.246575342465754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75.350684931506848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20.410958904109588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44.484931506849314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26.07123287671233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44.065753424657537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34.005479452054793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32.484931506849314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33.257534246575339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18.208219178082192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21.63013698630137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52.547945205479451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11.942465753424658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23.947945205479453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15.901369863013699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31.950684931506849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62.172602739726024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23.232876712328768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27.490410958904111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18.613698630136987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38.61643835616438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78.465753424657535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21.358904109589041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26.693150684931506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6.8684931506849312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30.93972602739726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45.178082191780824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31.098630136986301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44.123287671232873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23.580821917808219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67.775342465753425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19.016438356164382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65.778082191780825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50.895890410958906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17.884931506849316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24.172602739726027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26.123287671232877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34.419178082191777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31.87123287671233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28.742465753424657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49.632876712328766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33.989041095890414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17.243835616438357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23.243835616438357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55.556164383561644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19.347945205479451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17.728767123287671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17.339726027397262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15.12054794520548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24.093150684931508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49.372602739726027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15.230136986301369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13.164383561643836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14.789041095890411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31.353424657534248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24.38082191780822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9.3589041095890408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40.720547945205482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12.841095890410958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21.273972602739725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50.531506849315072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13.317808219178081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16.169863013698631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8.3534246575342461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33.989041095890414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33.260273972602739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24.235616438356164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54.87945205479452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58.736986301369861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21.734246575342464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56.246575342465754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15.345205479452055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75.424657534246577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31.041095890410958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40.060273972602737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15.301369863013699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12.841095890410958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11.134246575342466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16.345205479452055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25.61917808219178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79.117808219178087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30.027397260273972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23.893150684931506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35.545205479452058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26.30958904109589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44.890410958904113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9.8739726027397268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31.271232876712329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22.668493150684931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14.463013698630137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18.260273972602739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25.816438356164383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12.427397260273972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26.156164383561645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22.432876712328767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22.432876712328767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22.24931506849315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17.246575342465754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28.115068493150684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9.205479452054794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62.43287671232877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32.200000000000003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15.564383561643835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15.068493150684931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48.731506849315068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61.443835616438356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12.197260273972603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23.830136986301369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12.841095890410958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14.375342465753425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32.564383561643837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22.4986301369863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24.243835616438357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33.421917808219177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53.884931506849313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33.016438356164386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50.583561643835615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63.194520547945203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29.082191780821919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18.402739726027399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43.419178082191777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18.580821917808219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24.994520547945207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74.197260273972603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22.841095890410958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30.30958904109589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23.471232876712328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20.890410958904109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51.476712328767121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15.936986301369863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14.068493150684931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27.887671232876713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32.041095890410958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47.07123287671233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14.049315068493151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24.531506849315068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48.731506849315068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76.9945205479452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30.076712328767123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56.345205479452055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13.808219178082192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49.734246575342468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40.38356164383562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36.482191780821921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21.671232876712327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18.723287671232878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54.917808219178085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32.419178082191777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14.238356164383562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21.857534246575341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16.745205479452054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29.994520547945207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12.832876712328767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54.186301369863017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22.101369863013698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44.712328767123289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44.712328767123289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25.627397260273973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41.126027397260273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50.958904109589042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54.701369863013696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70.126027397260273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17.852054794520548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28.676712328767124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66.0054794520548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12.441095890410958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46.115068493150687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31.268493150684932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53.142465753424659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49.38082191780822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22.473972602739725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22.446575342465753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16.172602739726027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23.123287671232877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15.32054794520548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18.246575342465754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25.520547945205479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22.616438356164384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23.838356164383562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61.5013698630137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34.830136986301369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15.03013698630137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23.838356164383562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29.715068493150685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56.873972602739727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32.12054794520548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30.057534246575344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19.30958904109589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19.041095890410958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22.610958904109587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14.70958904109589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52.526027397260272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31.435616438356163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9.5424657534246577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27.572602739726026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28.446575342465753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34.893150684931506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18.435616438356163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12.438356164383562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13.731506849315069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16.413698630136988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31.172602739726027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24.090410958904108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42.884931506849313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15.994520547945205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11.846575342465753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42.786301369863011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16.684931506849313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14.734246575342466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20.668493150684931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68.493150684931507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29.123287671232877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23.673972602739727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21.742465753424657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41.37808219178082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3.8602739726027395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14.63013698630137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19.076712328767123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24.641095890410959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39.517808219178079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20.608219178082191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16.276712328767122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14.208219178082192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48.526027397260272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16.402739726027399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30.115068493150684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24.553424657534247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17.761643835616439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30.364383561643837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21.465753424657535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24.61917808219178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21.706849315068492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24.17808219178082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18.136986301369863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18.076712328767123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31.07123287671233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17.306849315068494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27.909589041095892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23.260273972602739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51.506849315068493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22.265753424657536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47.536986301369865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20.449315068493149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10.336986301369864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21.87123287671233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30.282191780821918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27.408219178082192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34.230136986301368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39.989041095890414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25.665753424657535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10.441095890410958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8.5671232876712331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61.421917808219177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26.241095890410961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10.635616438356164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15.728767123287671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15.698630136986301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23.575342465753426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30.87123287671233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17.602739726027398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19.216438356164385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8.3150684931506849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26.005479452054793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31.890410958904109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27.287671232876711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24.298630136986301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23.945205479452056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11.550684931506849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27.526027397260275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16.19178082191781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22.169863013698631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47.317808219178083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66.542465753424651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14.72054794520548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18.950684931506849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23.452054794520549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72.567123287671237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30.389041095890413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38.175342465753424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13.813698630136987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64.117808219178087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41.942465753424656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14.684931506849315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22.887671232876713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17.438356164383563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17.578082191780823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48.109589041095887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15.860273972602739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26.515068493150686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35.104109589041094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39.06849315068493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18.586301369863012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22.002739726027396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19.317808219178083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16.69041095890411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26.424657534246574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33.504109589041093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25.408219178082192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13.443835616438356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12.087671232876712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30.791780821917808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13.868493150684932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29.884931506849316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40.413698630136984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28.202739726027396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39.512328767123286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13.564383561643835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63.31232876712329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56.849315068493148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14.843835616438357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13.876712328767123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34.838356164383562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19.775342465753425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35.789041095890411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13.671232876712329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15.276712328767124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18.391780821917809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23.232876712328768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39.893150684931506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64.282191780821918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20.764383561643836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18.183561643835617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21.613698630136987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7.1260273972602741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21.263013698630136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6.484931506849315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54.87945205479452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16.087671232876712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12.624657534246575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16.027397260273972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38.676712328767124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27.638356164383563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21.268493150684932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19.169863013698631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10.183561643835617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24.583561643835615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29.520547945205479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37.161643835616438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30.953424657534246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28.841095890410958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14.235616438356164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41.046575342465751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28.260273972602739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22.758904109589039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57.717808219178082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16.723287671232878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32.350684931506848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15.547945205479452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17.75068493150685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19.893150684931506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78.509589041095893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12.394520547945206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12.035616438356165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23.419178082191781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33.627397260273973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38.136986301369866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55.802739726027397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19.523287671232875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16.460273972602739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35.660273972602738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26.208219178082192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18.638356164383563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60.175342465753424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52.547945205479451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7.3452054794520549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70.38082191780822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66.035616438356158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39.347945205479455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58.095890410958901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24.616438356164384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20.950684931506849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22.813698630136987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28.583561643835615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23.345205479452055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56.506849315068493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25.901369863013699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6.6410958904109592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24.427397260273974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42.142465753424659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36.375342465753427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23.219178082191782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38.942465753424656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40.249315068493154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34.046575342465751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23.835616438356166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30.117808219178084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34.131506849315066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33.049315068493151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15.739726027397261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19.471232876712328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37.413698630136984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28.06027397260274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44.624657534246573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29.961643835616439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81.090410958904116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11.257534246575343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52.816438356164383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12.673972602739726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59.087671232876716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59.087671232876716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30.613698630136987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64.31232876712329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56.098630136986301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22.18082191780822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72.219178082191775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21.479452054794521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15.682191780821919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29.049315068493151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9.0246575342465754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22.758904109589039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28.06027397260274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18.712328767123289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8.3506849315068497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14.868493150684932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55.284931506849318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18.350684931506848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15.887671232876713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21.449315068493149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28.268493150684932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21.589041095890412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14.367123287671232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21.81095890410959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17.049315068493151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29.076712328767123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28.734246575342464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66.035616438356158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50.742465753424661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10.756164383561643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22.635616438356163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21.936986301369863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22.402739726027399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24.758904109589039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7.5013698630136982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46.394520547945206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19.663013698630138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49.87945205479452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19.734246575342464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12.139726027397261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24.830136986301369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39.07123287671233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29.75068493150685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23.764383561643836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24.18082191780822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49.153424657534245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40.0027397260274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65.342465753424662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48.0027397260274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36.652054794520545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25.813698630136987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25.597260273972601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27.161643835616438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46.608219178082194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9.6904109589041099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15.997260273972604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14.208219178082192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15.904109589041095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35.526027397260272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16.076712328767123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54.421917808219177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25.671232876712327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18.298630136986301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29.736986301369864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29.736986301369864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23.347945205479451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20.745205479452054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34.175342465753424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10.076712328767123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19.610958904109587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66.358904109589048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24.054794520547944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19.643835616438356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30.909589041095892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62.978082191780821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16.506849315068493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17.287671232876711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32.69315068493151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25.610958904109587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8.632876712328768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20.13150684931507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20.336986301369862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65.400000000000006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21.715068493150685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29.038356164383561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30.926027397260274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9.5315068493150683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29.084931506849315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32.052054794520551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25.958904109589042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24.583561643835615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33.961643835616435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60.410958904109592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28.676712328767124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21.904109589041095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58.197260273972603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54.183561643835617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15.506849315068493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20.213698630136985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50.391780821917806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30.745205479452054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29.75068493150685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37.745205479452054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26.136986301369863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34.208219178082189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16.476712328767125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7.9671232876712326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29.545205479452054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5.8904109589041092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33.720547945205482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38.38082191780822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7.6520547945205477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34.367123287671234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34.367123287671234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15.975342465753425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9.1753424657534239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35.56712328767123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14.167123287671233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28.712328767123289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34.742465753424661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34.742465753424661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31.350684931506848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28.17808219178082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36.575342465753423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37.101369863013701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19.728767123287671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44.608219178082194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22.550684931506851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15.358904109589041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14.347945205479451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24.663013698630138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33.594520547945208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27.161643835616438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54.487671232876714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19.356164383561644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64.331506849315062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25.07123287671233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64.68493150684931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19.709589041095889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24.279452054794522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18.219178082191782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23.304109589041097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28.780821917808218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15.723287671232876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28.989041095890411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24.134246575342466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39.389041095890413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77.676712328767124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22.758904109589039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29.06027397260274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23.221917808219178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26.019178082191782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29.443835616438356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33.989041095890414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24.246575342465754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16.597260273972601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44.139726027397259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28.230136986301371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64.775342465753425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20.013698630136986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26.652054794520549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31.260273972602739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25.035616438356165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7.5780821917808217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56.197260273972603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23.884931506849316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45.871232876712327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17.465753424657535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13.27945205479452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20.263013698630136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17.30958904109589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25.912328767123288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25.282191780821918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36.775342465753425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60.446575342465756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37.715068493150682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21.649315068493152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22.350684931506848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18.208219178082192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22.627397260273973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24.397260273972602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7.7041095890410958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58.073972602739723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9.5150684931506841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24.704109589041096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24.087671232876712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68.967123287671228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20.295890410958904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18.18082191780822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17.367123287671234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26.254794520547946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20.682191780821917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24.816438356164383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20.312328767123287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9.4684931506849317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14.621917808219179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32.495890410958907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21.989041095890411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37.276712328767125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35.334246575342469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30.739726027397261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22.150684931506849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25.232876712328768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8.4301369863013704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23.312328767123287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20.646575342465752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47.561643835616437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16.238356164383561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14.813698630136987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13.356164383561644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22.358904109589041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19.756164383561643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27.290410958904111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30.86849315068493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6.3205479452054796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25.087671232876712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27.983561643835618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77.101369863013701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4.9589041095890414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67.060273972602744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8.2109589041095887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27.638356164383563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78.298630136986304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19.646575342465752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16.364383561643837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16.638356164383563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23.81095890410959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18.150684931506849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12.676712328767124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18.783561643835615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34.895890410958906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19.331506849315069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40.706849315068496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16.273972602739725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27.745205479452054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52.873972602739727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33.627397260273973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20.046575342465754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15.07123287671233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8.0246575342465754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34.454794520547942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43.652054794520545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26.30958904109589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18.504109589041096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83.273972602739732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55.139726027397259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31.671232876712327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92.139726027397259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82.257534246575347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82.257534246575347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25.69041095890411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18.183561643835617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57.323287671232876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27.923287671232877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14.243835616438357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21.24931506849315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14.786301369863013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27.263013698630136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36.775342465753425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29.673972602739727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28.978082191780821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35.449315068493149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23.997260273972604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28.090410958904108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61.178082191780824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27.745205479452054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58.646575342465752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30.145205479452056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52.263013698630139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36.460273972602742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14.887671232876713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82.257534246575347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24.816438356164383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9.0602739726027401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18.361643835616437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19.742465753424657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82.257534246575347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51.5013698630137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20.657534246575342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41.701369863013696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32.331506849315069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39.668493150684931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24.073972602739726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27.030136986301368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80.235616438356161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36.087671232876716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31.243835616438357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29.687671232876713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21.931506849315067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25.24931506849315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38.38356164383562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30.80821917808219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31.4986301369863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44.668493150684931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32.673972602739724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72.30410958904109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20.794520547945204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21.460273972602739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27.758904109589039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49.734246575342468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52.413698630136984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23.394520547945206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46.923287671232877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39.416438356164385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36.88219178082192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35.027397260273972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10.273972602739725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19.794520547945204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22.054794520547944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7.7753424657534245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49.290410958904111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14.75068493150685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23.663013698630138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17.608219178082191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15.367123287671232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23.378082191780823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10.038356164383561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16.136986301369863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44.109589041095887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14.421917808219177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14.391780821917807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15.545205479452054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46.142465753424659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49.397260273972606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20.101369863013698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14.438356164383562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66.827397260273969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30.17808219178082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8.9452054794520546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34.706849315068496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47.764383561643832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18.350684931506848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28.780821917808218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24.682191780821917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47.106849315068494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13.243835616438357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18.553424657534247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42.786301369863011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21.654794520547945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8.0219178082191789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42.342465753424655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13.219178082191782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15.024657534246575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17.205479452054796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20.594520547945205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31.353424657534248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54.967123287671235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30.627397260273973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6.8438356164383558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56.37808219178082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19.298630136986301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52.336986301369862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58.158904109589038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20.882191780821916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28.936986301369863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40.06849315068493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37.589041095890408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11.635616438356164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14.413698630136986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19.367123287671234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28.32054794520548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20.093150684931508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39.07123287671233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23.816438356164383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53.980821917808221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19.668493150684931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24.386301369863013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54.158904109589038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16.87123287671233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15.747945205479452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24.175342465753424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36.197260273972603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14.942465753424658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21.87123287671233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53.980821917808221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19.12054794520548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28.635616438356163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19.106849315068494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62.079452054794523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25.027397260273972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17.147945205479452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52.180821917808217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39.156164383561645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30.232876712328768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36.536986301369865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7.9506849315068493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11.824657534246576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13.717808219178082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17.008219178082193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29.06027397260274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53.041095890410958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20.315068493150687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64.917808219178085</v>
      </c>
      <c r="E844" s="14" t="str">
        <f t="shared" ref="E844:E872" ca="1" si="26">IF(D844&lt;=11,"NIÑO",IF(D844&lt;=17,"ADOLECENTE",IF(D844&lt;=65,"ADULTO",IF(D844&gt;=65,"TERCERA EDAD",0))))</f>
        <v>ADULTO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36.602739726027394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25.69041095890411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53.268493150684932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22.978082191780821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16.084931506849315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64.936986301369856</v>
      </c>
      <c r="E850" s="14" t="str">
        <f t="shared" ca="1" si="26"/>
        <v>ADULTO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13.775342465753425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37.93150684931507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43.241095890410961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23.526027397260275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56.290410958904111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64.397260273972606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53.887671232876713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63.282191780821918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22.638356164383563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44.235616438356168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39.254794520547946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30.531506849315068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12.717808219178082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23.586301369863012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17.049315068493151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37.720547945205482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31.610958904109587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32.372602739726027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16.572602739726026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30.057534246575344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20.147945205479452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36.794520547945204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8.1424657534246574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41.786301369863011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14.224657534246575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27.167123287671235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26.613698630136987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17.873972602739727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78.139726027397259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7.9698630136986299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77.520547945205479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29.134246575342466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28.731506849315068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20.301369863013697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20.358904109589041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21.172602739726027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25.18904109589041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23.24931506849315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30.756164383561643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10.112328767123287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28.717808219178082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30.090410958904108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33.57260273972603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33.476712328767121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15.06027397260274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63.57260273972603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23.230136986301371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21.104109589041094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18.720547945205478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13.542465753424658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60.156164383561645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26.575342465753426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13.03013698630137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52.37808219178082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17.964383561643835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43.367123287671234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24.013698630136986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49.290410958904111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28.06027397260274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22.663013698630138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6.3123287671232875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34.410958904109592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13.219178082191782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18.038356164383561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6.4219178082191783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19.504109589041096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17.389041095890413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65.353424657534248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42.558904109589044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19.353424657534248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24.649315068493152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19.539726027397261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51.468493150684928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25.580821917808219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22.758904109589039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30.306849315068494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48.375342465753427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40.293150684931504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17.257534246575343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13.06027397260274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67.339726027397262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5.86027397260274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35.62191780821918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24.263013698630136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25.18904109589041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38.284931506849318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88.810958904109583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14.90958904109589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53.158904109589038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30.232876712328768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21.786301369863015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42.512328767123286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28.698630136986303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37.156164383561645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9.0109589041095894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32.802739726027397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38.950684931506849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21.213698630136985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14.556164383561644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15.112328767123287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18.298630136986301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22.372602739726027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24.682191780821917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54.643835616438359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23.210958904109589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36.326027397260276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7.3917808219178083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18.950684931506849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19.989041095890411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76.556164383561651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26.268493150684932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7.065753424657534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58.915068493150685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23.079452054794519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24.55890410958904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42.42739726027397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12.780821917808218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14.605479452054794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33.978082191780821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43.06849315068493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35.43013698630137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53.334246575342469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5.6219178082191785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13.12054794520548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53.334246575342469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23.920547945205481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27.076712328767123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19.134246575342466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59.802739726027397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25.610958904109587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25.610958904109587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62.032876712328765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15.989041095890411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28.591780821917808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12.46027397260274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16.24931506849315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42.512328767123286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34.221917808219175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63.276712328767125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19.438356164383563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23.216438356164385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52.457534246575342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63.56986301369863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28.602739726027398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27.706849315068492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71.30958904109589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16.183561643835617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8.8712328767123285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6.1205479452054794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46.57260273972603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39.347945205479455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25.202739726027396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71.460273972602735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65.912328767123284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19.032876712328768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6.463013698630137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28.747945205479454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25.512328767123286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19.12054794520548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25.049315068493151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22.657534246575342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25.5013698630137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17.465753424657535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34.663013698630138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55.317808219178083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22.926027397260274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36.054794520547944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49.093150684931508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26.479452054794521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27.336986301369862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75.813698630136983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7.065753424657534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28.221917808219178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24.616438356164384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35.402739726027399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35.799999999999997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57.273972602739725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57.082191780821915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18.736986301369864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17.427397260273974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25.728767123287671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17.972602739726028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79.30958904109589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38.298630136986304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6.3123287671232875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64.728767123287668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19.326027397260273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45.42739726027397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45.0027397260274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19.243835616438357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18.917808219178081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50.463013698630135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28.194520547945206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83.117808219178087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37.252054794520546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13.810958904109588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32.512328767123286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18.575342465753426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23.906849315068492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46.024657534246572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16.515068493150686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47.767123287671232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24.471232876712328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27.723287671232878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35.139726027397259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9.0794520547945208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32.950684931506849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18.052054794520547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24.005479452054793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39.060273972602737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66.895890410958899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23.076712328767123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25.298630136986301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21.443835616438356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40.063013698630137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14.052054794520547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15.038356164383561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36.890410958904113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25.287671232876711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28.449315068493149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36.556164383561644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29.32054794520548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13.61917808219178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26.263013698630136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30.123287671232877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10.010958904109589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24.945205479452056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7.3041095890410963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32.345205479452055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16.986301369863014</v>
      </c>
      <c r="E1083" s="14" t="str">
        <f t="shared" ca="1" si="34"/>
        <v>ADOLECENTE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33.991780821917807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33.991780821917807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41.838356164383562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40.449315068493149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25.769863013698629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25.610958904109587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16.438356164383563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23.394520547945206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15.112328767123287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57.183561643835617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57.534246575342465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23.641095890410959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43.016438356164386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22.257534246575343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26.413698630136988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47.421917808219177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7.882191780821918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50.323287671232876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34.62191780821918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58.295890410958904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36.18904109589041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7.506849315068493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31.87945205479452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21.589041095890412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27.306849315068494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14.75068493150685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67.479452054794521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24.093150684931508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19.553424657534247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33.106849315068494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8.9178082191780828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46.287671232876711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49.594520547945208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68.671232876712324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17.175342465753424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24.676712328767124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58.402739726027399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15.487671232876712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33.9972602739726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58.134246575342466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25.490410958904111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23.019178082191782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58.402739726027399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18.753424657534246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30.783561643835615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58.079452054794523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24.608219178082191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15.641095890410959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45.980821917808221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38.452054794520549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34.394520547945206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32.868493150684934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14.663013698630136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19.904109589041095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37.238356164383561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17.372602739726027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25.438356164383563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29.098630136986301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54.421917808219177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22.405479452054795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14.471232876712328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25.257534246575343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24.134246575342466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18.597260273972601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16.701369863013699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24.586301369863012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25.443835616438356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25.443835616438356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28.032876712328768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41.350684931506848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34.742465753424661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62.254794520547946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30.989041095890411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56.673972602739724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38.901369863013699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43.298630136986304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35.736986301369861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14.863013698630137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43.076712328767123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16.761643835616439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68.054794520547944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71.131506849315073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28.698630136986303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62.273972602739725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45.402739726027399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20.608219178082191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30.887671232876713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28.660273972602738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14.117808219178082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29.454794520547946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13.953424657534246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44.528767123287672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29.926027397260274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20.326027397260273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22.323287671232876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22.331506849315069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16.964383561643835</v>
      </c>
      <c r="E1184" s="14" t="str">
        <f t="shared" ca="1" si="36"/>
        <v>ADOLECENTE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25.490410958904111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14.657534246575343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36.542465753424658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12.915068493150685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32.56712328767123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19.293150684931508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9.6931506849315063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33.972602739726028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52.62191780821918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19.463013698630139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39.347945205479455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30.030136986301368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71.128767123287673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9.6849315068493151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24.82191780821918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18.339726027397262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75.720547945205482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25.046575342465754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23.542465753424658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17.049315068493151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25.284931506849315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29.161643835616438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51.504109589041093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25.402739726027399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56.942465753424656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17.660273972602738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19.123287671232877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29.460273972602739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32.38082191780822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37.991780821917807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20.030136986301368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12.224657534246575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10.96986301369863</v>
      </c>
      <c r="E1218" s="14" t="str">
        <f t="shared" ca="1" si="38"/>
        <v>NIÑO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19.715068493150685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49.254794520547946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14.287671232876713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15.580821917808219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26.887671232876713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22.890410958904109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32.268493150684932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21.438356164383563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46.323287671232876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25.80821917808219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41.61917808219178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24.610958904109587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64.0027397260274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14.30958904109589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19.079452054794519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6.2767123287671236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35.512328767123286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37.983561643835614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19.621917808219177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10.205479452054794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30.158904109589042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33.104109589041094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26.482191780821918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38.424657534246577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15.490410958904109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19.947945205479453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13.66027397260274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44.668493150684931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28.578082191780823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30.638356164383563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36.386301369863013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50.268493150684932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16.243835616438357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21.12054794520548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44.328767123287669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29.257534246575343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31.509589041095889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28.4986301369863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21.24931506849315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59.235616438356168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63.556164383561644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15.098630136986301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14.56986301369863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32.704109589041096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13.435616438356165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44.520547945205479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31.402739726027399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41.186301369863017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19.561643835616437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27.643835616438356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25.008219178082193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18.761643835616439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38.61643835616438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15.728767123287671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50.268493150684932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62.416438356164385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68.463013698630135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75.128767123287673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19.12876712328767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15.512328767123288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92.167123287671231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25.794520547945204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29.613698630136987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14.676712328767124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57.958904109589042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39.668493150684931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5.1095890410958908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36.197260273972603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12.087671232876712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47.465753424657535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15.849315068493151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13.742465753424657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40.756164383561647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13.471232876712328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6.580821917808219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15.523287671232877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14.698630136986301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34.372602739726027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26.578082191780823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36.317808219178083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36.898630136986299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50.463013698630135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14.394520547945206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39.663013698630138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54.109589041095887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62.37808219178082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50.958904109589042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19.742465753424657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15.016438356164384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20.526027397260275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28.789041095890411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41.632876712328766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6.5671232876712331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20.112328767123287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21.290410958904111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16.849315068493151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16.112328767123287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30.230136986301371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55.42739726027397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33.260273972602739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29.813698630136987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48.550684931506851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42.052054794520551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22.443835616438356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11.610958904109589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24.682191780821917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22.556164383561644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29.997260273972604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44.079452054794523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21.980821917808218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21.12054794520548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29.610958904109587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75.531506849315065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49.197260273972603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49.512328767123286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60.402739726027399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7.2328767123287667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27.378082191780823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25.473972602739725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26.720547945205478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19.216438356164385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48.756164383561647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25.243835616438357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7.065753424657534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40.353424657534248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18.172602739726027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50.416438356164385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25.44109589041096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15.342465753424657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17.578082191780823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24.18082191780822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25.728767123287671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51.268493150684932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14.263013698630138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22.684931506849313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15.887671232876713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32.523287671232879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19.271232876712329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19.353424657534248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67.142465753424659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16.523287671232875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15.073972602739726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10.063013698630137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20.134246575342466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23.824657534246576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16.80821917808219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10.882191780821918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52.454794520547942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36.194520547945203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18.616438356164384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33.290410958904111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19.92876712328767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17.520547945205479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20.227397260273971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33.865753424657534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33.865753424657534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17.56986301369863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16.389041095890413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17.265753424657536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44.293150684931504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14.789041095890411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30.115068493150684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10.635616438356164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35.715068493150682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30.038356164383561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15.441095890410958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31.446575342465753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26.857534246575341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26.602739726027398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17.36986301369863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7.375342465753425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19.600000000000001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31.443835616438356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15.098630136986301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31.704109589041096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16.169863013698631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48.991780821917807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18.660273972602738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21.583561643835615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17.865753424657534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14.005479452054795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32.454794520547942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9.9424657534246581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40.799999999999997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13.93972602739726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16.512328767123286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14.361643835616439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41.654794520547945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12.183561643835617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31.386301369863013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16.043835616438358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44.109589041095887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18.123287671232877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5.2575342465753421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13.471232876712328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35.435616438356163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9.1123287671232873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18.027397260273972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42.635616438356166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29.736986301369864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22.876712328767123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27.44109589041096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67.972602739726028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8.6602739726027398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34.739726027397261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54.098630136986301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31.098630136986301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23.991780821917807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15.216438356164383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29.736986301369864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35.994520547945207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48.443835616438356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22.767123287671232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32.704109589041096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17.438356164383563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9.367123287671232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10.553424657534247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12.586301369863014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25.44109589041096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22.980821917808218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17.673972602739727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25.624657534246577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31.805479452054794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12.479452054794521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26.953424657534246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49.353424657534248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30.660273972602738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11.986301369863014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10.876712328767123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26.016438356164382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9.2356164383561641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79.186301369863017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54.515068493150686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21.863013698630137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12.95890410958904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24.263013698630136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23.109589041095891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26.528767123287672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16.172602739726027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48.88219178082192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55.128767123287673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15.213698630136987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12.92876712328767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31.221917808219178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60.515068493150686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21.734246575342464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51.230136986301368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33.476712328767121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26.706849315068492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13.67945205479452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17.676712328767124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18.980821917808218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35.758904109589039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19.931506849315067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17.482191780821918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14.304109589041095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15.432876712328767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24.652054794520549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21.194520547945206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36.158904109589038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18.87123287671233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10.819178082191781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14.317808219178081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33.449315068493149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23.19178082191781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34.62191780821918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26.005479452054793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33.531506849315072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18.506849315068493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18.016438356164382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16.235616438356164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21.153424657534245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21.701369863013699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59.238356164383561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15.534246575342467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65.276712328767118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45.452054794520549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17.035616438356165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19.698630136986303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15.328767123287671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13.819178082191781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16.268493150684932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21.095890410958905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7.8191780821917805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58.402739726027399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13.646575342465754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18.509589041095889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37.756164383561647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37.641095890410959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25.87945205479452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15.463013698630137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15.142465753424657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8.536986301369863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20.915068493150685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72.9945205479452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41.041095890410958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57.934246575342463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46.591780821917808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7.2684931506849315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14.747945205479452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40.876712328767127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12.816438356164383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14.087671232876712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47.561643835616437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18.742465753424657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61.391780821917806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10.246575342465754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13.852054794520548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13.852054794520548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15.298630136986301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22.405479452054795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43.115068493150687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12.638356164383561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37.402739726027399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12.284931506849315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16.183561643835617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13.208219178082192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30.30958904109589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17.054794520547944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6.0712328767123287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29.134246575342466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18.67945205479452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15.38082191780822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14.063013698630137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26.654794520547945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33.876712328767127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20.608219178082191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35.257534246575339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77.950684931506856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37.101369863013701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56.720547945205482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51.624657534246573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54.37808219178082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15.304109589041095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58.487671232876714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12.761643835616438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13.454794520547946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29.424657534246574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38.654794520547945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13.583561643835617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12.64931506849315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32.484931506849314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25.953424657534246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61.942465753424656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45.904109589041099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13.452054794520548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15.317808219178081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26.30958904109589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18.980821917808218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43.043835616438358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24.301369863013697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14.736986301369862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35.405479452054792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15.002739726027396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40.42739726027397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33.323287671232876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13.950684931506849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31.684931506849313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15.065753424657535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14.964383561643835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16.095890410958905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16.227397260273971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17.334246575342465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67.950684931506856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31.736986301369864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22.287671232876711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31.19178082191781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14.638356164383561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60.19178082191781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14.758904109589041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31.276712328767122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26.016438356164382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45.515068493150686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29.427397260273974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17.553424657534247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33.490410958904107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80.235616438356161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16.517808219178082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20.643835616438356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17.591780821917808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28.936986301369863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16.956164383561642</v>
      </c>
      <c r="E1602" s="14" t="str">
        <f t="shared" ca="1" si="50"/>
        <v>ADOLECENTE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53.334246575342469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52.106849315068494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52.446575342465756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18.139726027397259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26.358904109589041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26.561643835616437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36.227397260273975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13.602739726027398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44.898630136986299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12.810958904109588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16.284931506849315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16.890410958904109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24.213698630136985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16.295890410958904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14.405479452054795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14.564383561643835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5.9424657534246572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28.43013698630137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13.413698630136986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68.967123287671228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29.167123287671235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27.506849315068493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6.4657534246575343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15.504109589041096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46.238356164383561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14.479452054794521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14.523287671232877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16.80821917808219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17.597260273972601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13.326027397260274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15.087671232876712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3.8328767123287673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10.756164383561643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49.290410958904111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17.038356164383561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23.610958904109587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18.435616438356163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21.682191780821917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17.578082191780823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32.139726027397259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14.208219178082192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34.887671232876713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62.947945205479449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0.61917808219178083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19.783561643835615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17.652054794520549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14.523287671232877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27.515068493150686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26.67945205479452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41.890410958904113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22.323287671232876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28.263013698630136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17.386301369863013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21.528767123287672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15.616438356164384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19.772602739726029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6.4684931506849317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18.057534246575344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7.7726027397260271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17.101369863013698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18.835616438356166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25.638356164383563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15.608219178082193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30.931506849315067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19.295890410958904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32.747945205479454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14.008219178082191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31.290410958904111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24.82191780821918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68.008219178082186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19.016438356164382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19.556164383561644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15.498630136986302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41.021917808219179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25.764383561643836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23.043835616438358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24.572602739726026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7.3890410958904109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14.126027397260273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35.613698630136987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15.542465753424658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43.449315068493149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37.528767123287672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26.756164383561643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12.490410958904109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13.810958904109588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47.42739726027397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30.315068493150687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15.252054794520548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53.69315068493151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25.641095890410959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25.484931506849314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25.484931506849314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19.413698630136988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36.542465753424658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3.9616438356164383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16.676712328767124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25.175342465753424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28.134246575342466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47.145205479452052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14.117808219178082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13.345205479452055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15.695890410958905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13.767123287671232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10.868493150684932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51.230136986301368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24.69041095890411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44.747945205479454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37.917808219178085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26.397260273972602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35.021917808219179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37.131506849315066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20.613698630136987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33.909589041095892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19.449315068493149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47.054794520547944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30.142465753424659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22.652054794520549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24.043835616438358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30.142465753424659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38.43013698630137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21.997260273972604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30.115068493150684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30.931506849315067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80.391780821917806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34.210958904109589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21.024657534246575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16.153424657534245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11.257534246575343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44.463013698630135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32.747945205479454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14.90958904109589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13.221917808219178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13.356164383561644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31.241095890410961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25.805479452054794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34.547945205479451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16.235616438356164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19.216438356164385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18.468493150684932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19.682191780821917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42.958904109589042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66.479452054794521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14.558904109589042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15.775342465753425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46.624657534246573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5.9808219178082194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12.221917808219178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32.553424657534244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13.802739726027397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24.676712328767124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15.087671232876712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28.5013698630137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32.227397260273975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29.917808219178081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6.8438356164383558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25.942465753424656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41.904109589041099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31.783561643835615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26.279452054794522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12.923287671232877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30.252054794520546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15.413698630136986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25.027397260273972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19.476712328767125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49.904109589041099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10.723287671232876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22.446575342465753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26.257534246575343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30.408219178082192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47.301369863013697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12.676712328767124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18.435616438356163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29.246575342465754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63.545205479452058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63.545205479452058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21.547945205479451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21.345205479452055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28.224657534246575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54.663013698630138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23.627397260273973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26.279452054794522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26.980821917808218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25.989041095890411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26.463013698630139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30.361643835616437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12.441095890410958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30.271232876712329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58.641095890410959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29.463013698630139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47.106849315068494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31.830136986301369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32.61917808219178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18.986301369863014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24.213698630136985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28.158904109589042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49.454794520547942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28.531506849315068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17.372602739726027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32.61643835616438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16.81095890410959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22.438356164383563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27.298630136986301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25.567123287671233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63.320547945205476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16.610958904109587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19.539726027397261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22.413698630136988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51.591780821917808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15.734246575342466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12.452054794520548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13.156164383561643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28.268493150684932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6.8958904109589039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24.926027397260274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40.356164383561641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42.964383561643835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53.578082191780823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41.643835616438359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33.178082191780824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32.142465753424659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14.934246575342465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25.975342465753425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14.43013698630137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32.61643835616438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14.553424657534247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12.484931506849316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19.213698630136985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25.698630136986303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12.871232876712329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47.043835616438358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14.728767123287671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15.205479452054794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24.383561643835616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40.273972602739725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27.775342465753425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13.372602739726027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20.556164383561644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32.736986301369861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19.526027397260275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31.665753424657535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18.331506849315069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17.443835616438356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58.490410958904107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13.391780821917807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29.227397260273971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52.980821917808221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85.07123287671233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16.421917808219177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25.643835616438356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25.284931506849315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27.287671232876711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17.775342465753425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8.9178082191780828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27.416438356164385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7.353424657534247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26.945205479452056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26.613698630136987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23.778082191780822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15.32054794520548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25.484931506849314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55.717808219178082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32.30958904109589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9.7397260273972606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54.873972602739727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7.4219178082191783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24.432876712328767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21.953424657534246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30.460273972602739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30.534246575342465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25.443835616438356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37.361643835616441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58.473972602739728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35.698630136986303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14.328767123287671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13.978082191780821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66.821917808219183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15.517808219178082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67.909589041095884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67.909589041095884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20.304109589041097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7.5123287671232877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37.38356164383562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34.282191780821918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28.608219178082191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41.991780821917807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14.964383561643835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54.304109589041097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23.698630136986303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39.060273972602737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23.482191780821918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46.375342465753427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15.375342465753425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27.605479452054794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11.213698630136987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28.328767123287673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14.191780821917808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15.904109589041095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16.079452054794519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24.93972602739726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24.328767123287673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34.904109589041099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31.909589041095892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24.972602739726028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21.635616438356163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21.290410958904111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15.35068493150685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25.63013698630137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14.747945205479452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59.202739726027396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41.709589041095889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15.213698630136987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18.413698630136988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21.202739726027396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20.550684931506851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35.515068493150686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10.487671232876712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31.509589041095889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73.775342465753425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23.356164383561644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73.775342465753425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31.213698630136985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27.849315068493151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57.463013698630135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38.295890410958904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53.063013698630137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44.663013698630138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67.917808219178085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34.646575342465752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63.958904109589042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7.021917808219178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15.202739726027398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41.216438356164382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65.953424657534242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13.953424657534246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13.509589041095891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13.621917808219179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30.580821917808219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21.219178082191782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16.350684931506848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61.893150684931506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25.624657534246577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17.493150684931507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67.917808219178085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18.213698630136985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40.556164383561644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13.731506849315069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26.002739726027396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17.284931506849315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17.520547945205479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20.115068493150684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43.095890410958901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32.257534246575339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38.531506849315072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7.6273972602739724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16.589041095890412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17.654794520547945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59.243835616438353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35.454794520547942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39.695890410958903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50.049315068493151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24.391780821917809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52.517808219178079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44.679452054794524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33.641095890410959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17.523287671232875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37.090410958904108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13.438356164383562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60.698630136986303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19.547945205479451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3.4273972602739726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49.457534246575342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15.95890410958904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14.227397260273973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12.673972602739726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47.860273972602741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6.6493150684931503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15.260273972602739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13.38082191780822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46.238356164383561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16.350684931506848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19.602739726027398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6.7013698630136984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16.791780821917808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20.339726027397262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40.452054794520549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68.243835616438361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38.263013698630139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8.3424657534246567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31.693150684931506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20.635616438356163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22.079452054794519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33.871232876712327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35.786301369863011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43.876712328767127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44.701369863013696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67.580821917808223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22.378082191780823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43.246575342465754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33.279452054794518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12.547945205479452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33.824657534246576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23.580821917808219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26.087671232876712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55.550684931506851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52.353424657534248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22.969863013698632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25.997260273972604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55.016438356164386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23.504109589041096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31.263013698630136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25.010958904109589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31.019178082191782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34.065753424657537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24.104109589041094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63.454794520547942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6.2547945205479456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15.895890410958904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11.871232876712329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14.435616438356165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12.252054794520548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47.901369863013699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5.1232876712328768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63.769863013698632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17.12876712328767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22.805479452054794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10.824657534246576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32.923287671232877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25.958904109589042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34.408219178082192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24.964383561643835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29.358904109589041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13.517808219178082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38.854794520547948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10.312328767123288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7.1643835616438354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14.712328767123287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14.189041095890412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31.613698630136987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27.712328767123289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21.493150684931507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53.219178082191782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38.915068493150685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12.920547945205479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7.2904109589041095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18.052054794520547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8.9205479452054792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63.547945205479451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57.090410958904108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40.668493150684931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31.665753424657535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29.487671232876714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12.917808219178083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21.701369863013699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30.389041095890413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17.372602739726027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14.342465753424657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14.213698630136987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33.361643835616441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18.517808219178082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18.399999999999999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25.306849315068494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30.115068493150684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12.416438356164383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35.536986301369865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41.205479452054796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37.175342465753424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6.5013698630136982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16.265753424657536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30.446575342465753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22.265753424657536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16.479452054794521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14.687671232876712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14.227397260273973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21.104109589041094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47.457534246575342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8.7671232876712324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15.731506849315069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54.753424657534246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15.978082191780821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13.684931506849315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36.698630136986303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50.912328767123284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21.353424657534248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40.205479452054796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33.38082191780822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21.221917808219178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22.238356164383561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39.323287671232876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19.43013698630137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39.934246575342463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14.328767123287671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25.443835616438356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29.109589041095891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38.11780821917808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26.12876712328767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26.394520547945206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40.073972602739723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15.994520547945205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9.1917808219178081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14.419178082191781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29.238356164383561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18.723287671232878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17.386301369863013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21.616438356164384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15.241095890410959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13.216438356164383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42.156164383561645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36.652054794520545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25.005479452054793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30.931506849315067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5.3424657534246576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18.860273972602741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65.586301369863008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20.257534246575343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13.646575342465754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11.43013698630137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13.753424657534246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65.049315068493144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20.715068493150685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27.772602739726029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53.460273972602742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10.769863013698631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13.830136986301369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9.3452054794520549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36.128767123287673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22.654794520547945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24.44109589041096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53.578082191780823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27.835616438356166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29.364383561643837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17.509589041095889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22.328767123287673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30.536986301369861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46.654794520547945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8.3534246575342461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32.747945205479454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30.991780821917807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32.19178082191781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17.052054794520547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12.347945205479451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24.386301369863013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18.520547945205479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28.931506849315067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36.194520547945203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23.115068493150684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17.654794520547945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21.112328767123287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18.997260273972604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79.665753424657538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54.30684931506849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48.539726027397258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6.095890410958904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18.863013698630137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27.230136986301371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24.027397260273972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36.0027397260274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11.602739726027398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7.9397260273972599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17.271232876712329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15.580821917808219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24.109589041095891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33.361643835616441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17.449315068493149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24.906849315068492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11.432876712328767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30.931506849315067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49.372602739726027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54.358904109589041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13.139726027397261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20.487671232876714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45.273972602739725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19.38082191780822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21.019178082191782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29.534246575342465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31.210958904109589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40.890410958904113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33.657534246575345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27.052054794520547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27.830136986301369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36.575342465753423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15.846575342465753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39.06849315068493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24.24931506849315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43.506849315068493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29.334246575342465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19.353424657534248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54.243835616438353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7.4958904109589044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18.578082191780823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18.12876712328767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14.432876712328767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6.2027397260273975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13.432876712328767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16.446575342465753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14.076712328767123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24.246575342465754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16.945205479452056</v>
      </c>
      <c r="E2205" s="14" t="str">
        <f t="shared" ca="1" si="68"/>
        <v>ADOLECENTE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19.652054794520549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20.205479452054796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15.747945205479452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35.517808219178079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22.676712328767124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26.676712328767124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22.493150684931507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55.37808219178082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36.895890410958906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14.517808219178082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31.021917808219179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26.394520547945206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17.942465753424656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52.783561643835618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15.230136986301369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24.356164383561644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7.9479452054794519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22.463013698630139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33.863013698630134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22.657534246575342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34.12054794520548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36.0027397260274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30.813698630136987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30.813698630136987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28.273972602739725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49.857534246575341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32.265753424657532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79.506849315068493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14.112328767123287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31.542465753424658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39.876712328767127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17.528767123287672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49.42739726027397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49.42739726027397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21.586301369863012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26.169863013698631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10.441095890410958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12.153424657534247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13.835616438356164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49.536986301369865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31.663013698630138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9.0630136986301366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22.567123287671233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86.813698630136983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20.147945205479452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20.194520547945206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20.093150684931508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15.282191780821918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42.747945205479454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45.098630136986301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35.331506849315069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18.813698630136987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15.69041095890411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28.956164383561642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44.323287671232876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22.512328767123286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17.241095890410961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16.915068493150685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19.438356164383563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22.06027397260274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20.495890410958904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15.35068493150685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32.180821917808217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14.235616438356164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8.9068493150684933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40.331506849315069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14.753424657534246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17.983561643835618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30.235616438356164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66.367123287671234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46.005479452054793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14.104109589041096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46.92876712328767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66.843835616438355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19.909589041095892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33.838356164383562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21.942465753424656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25.260273972602739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26.61917808219178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15.238356164383562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34.816438356164383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27.18904109589041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53.19178082191781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14.791780821917808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22.416438356164385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44.542465753424658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22.589041095890412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68.093150684931501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25.865753424657534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16.843835616438355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17.515068493150686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16.010958904109589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14.923287671232877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18.227397260273971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51.654794520547945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33.860273972602741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18.353424657534248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14.43013698630137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70.432876712328763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24.528767123287672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12.002739726027396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69.723287671232882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7.2356164383561641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17.849315068493151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41.158904109589038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19.375342465753423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21.224657534246575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26.082191780821919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25.073972602739726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26.964383561643835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17.197260273972603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18.490410958904111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32.073972602739723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24.86849315068493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19.950684931506849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19.950684931506849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23.610958904109587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35.060273972602737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61.980821917808221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47.457534246575342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14.63013698630137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16.07123287671233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43.704109589041096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18.978082191780821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41.887671232876713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63.610958904109587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46.536986301369865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46.375342465753427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10.936986301369863</v>
      </c>
      <c r="E2335" s="14" t="str">
        <f t="shared" ca="1" si="72"/>
        <v>NIÑO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23.117808219178084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24.334246575342465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19.857534246575341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26.646575342465752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50.920547945205477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28.81095890410959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25.668493150684931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31.764383561643836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63.80821917808219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22.112328767123287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25.621917808219177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12.432876712328767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38.660273972602738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54.326027397260276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17.427397260273974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76.92876712328767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20.515068493150686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25.572602739726026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26.947945205479453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48.375342465753427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23.024657534246575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34.471232876712328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18.698630136986303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39.986301369863014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47.764383561643832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13.512328767123288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19.520547945205479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17.465753424657535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17.476712328767125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13.098630136986301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12.920547945205479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34.065753424657537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61.558904109589044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30.950684931506849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68.61917808219178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26.257534246575343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38.035616438356165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17.336986301369862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22.838356164383562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10.164383561643836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25.230136986301371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39.723287671232875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23.723287671232878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26.531506849315068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22.739726027397261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14.095890410958905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20.728767123287671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14.336986301369864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16.476712328767125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41.860273972602741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31.134246575342466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17.213698630136985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13.452054794520548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21.978082191780821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10.520547945205479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46.202739726027396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19.12054794520548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22.720547945205478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26.210958904109589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19.375342465753423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19.024657534246575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11.087671232876712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22.547945205479451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22.547945205479451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25.526027397260275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25.065753424657533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20.761643835616439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25.980821917808218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34.391780821917806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19.589041095890412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41.424657534246577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66.397260273972606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48.284931506849318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42.80821917808219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58.421917808219177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51.394520547945206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9.6849315068493151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6.0027397260273974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23.238356164383561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7.4493150684931511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51.273972602739725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39.939726027397263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33.153424657534245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37.799999999999997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24.857534246575341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27.397260273972602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35.87945205479452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22.767123287671232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63.701369863013696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63.701369863013696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29.909589041095892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25.849315068493151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22.271232876712329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10.342465753424657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12.942465753424658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7.8356164383561646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22.567123287671233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63.358904109589041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26.523287671232875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28.728767123287671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19.205479452054796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20.87123287671233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34.42739726027397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13.956164383561644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18.339726027397262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13.260273972602739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20.517808219178082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38.531506849315072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13.153424657534247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18.12876712328767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19.547945205479451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20.106849315068494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31.742465753424657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39.43013698630137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58.490410958904107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46.293150684931504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24.657534246575342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68.054794520547944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23.169863013698631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23.041095890410958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40.936986301369863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25.936986301369863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65.38630136986302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25.416438356164385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50.717808219178082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23.126027397260273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 t="str">
        <f t="shared" si="77"/>
        <v/>
      </c>
      <c r="C2463" s="12"/>
      <c r="D2463" s="13">
        <f ca="1">(TODAY()-PACIENTE[[#This Row],[FECHA. DE NACIMIENTO]])/365</f>
        <v>125.93972602739726</v>
      </c>
      <c r="E2463" s="14" t="str">
        <f t="shared" ca="1" si="76"/>
        <v>TERCERA EDAD</v>
      </c>
      <c r="F2463" s="14"/>
    </row>
    <row r="2464" spans="1:7" x14ac:dyDescent="0.25">
      <c r="A2464" s="84" t="str">
        <f t="shared" si="77"/>
        <v/>
      </c>
      <c r="C2464" s="12"/>
      <c r="D2464" s="13">
        <f ca="1">(TODAY()-PACIENTE[[#This Row],[FECHA. DE NACIMIENTO]])/365</f>
        <v>125.93972602739726</v>
      </c>
      <c r="E2464" s="14" t="str">
        <f t="shared" ca="1" si="76"/>
        <v>TERCERA EDAD</v>
      </c>
      <c r="F2464" s="14"/>
    </row>
    <row r="2465" spans="1:6" x14ac:dyDescent="0.25">
      <c r="A2465" s="84" t="str">
        <f t="shared" si="77"/>
        <v/>
      </c>
      <c r="C2465" s="12"/>
      <c r="D2465" s="13">
        <f ca="1">(TODAY()-PACIENTE[[#This Row],[FECHA. DE NACIMIENTO]])/365</f>
        <v>125.93972602739726</v>
      </c>
      <c r="E2465" s="14" t="str">
        <f t="shared" ca="1" si="76"/>
        <v>TERCERA EDAD</v>
      </c>
      <c r="F2465" s="14"/>
    </row>
    <row r="2466" spans="1:6" x14ac:dyDescent="0.25">
      <c r="A2466" s="84" t="str">
        <f t="shared" si="77"/>
        <v/>
      </c>
      <c r="C2466" s="12"/>
      <c r="D2466" s="13">
        <f ca="1">(TODAY()-PACIENTE[[#This Row],[FECHA. DE NACIMIENTO]])/365</f>
        <v>125.93972602739726</v>
      </c>
      <c r="E2466" s="14" t="str">
        <f t="shared" ca="1" si="76"/>
        <v>TERCERA EDAD</v>
      </c>
      <c r="F2466" s="14"/>
    </row>
    <row r="2467" spans="1:6" x14ac:dyDescent="0.25">
      <c r="A2467" s="84" t="str">
        <f t="shared" si="77"/>
        <v/>
      </c>
      <c r="C2467" s="12"/>
      <c r="D2467" s="13">
        <f ca="1">(TODAY()-PACIENTE[[#This Row],[FECHA. DE NACIMIENTO]])/365</f>
        <v>125.93972602739726</v>
      </c>
      <c r="E2467" s="14" t="str">
        <f t="shared" ca="1" si="76"/>
        <v>TERCERA EDAD</v>
      </c>
      <c r="F2467" s="14"/>
    </row>
    <row r="2468" spans="1:6" x14ac:dyDescent="0.25">
      <c r="A2468" s="84" t="str">
        <f t="shared" si="77"/>
        <v/>
      </c>
      <c r="C2468" s="12"/>
      <c r="D2468" s="13">
        <f ca="1">(TODAY()-PACIENTE[[#This Row],[FECHA. DE NACIMIENTO]])/365</f>
        <v>125.93972602739726</v>
      </c>
      <c r="E2468" s="14" t="str">
        <f t="shared" ca="1" si="76"/>
        <v>TERCERA EDAD</v>
      </c>
      <c r="F2468" s="14"/>
    </row>
    <row r="2469" spans="1:6" x14ac:dyDescent="0.25">
      <c r="A2469" s="84" t="str">
        <f t="shared" si="77"/>
        <v/>
      </c>
      <c r="C2469" s="12"/>
      <c r="D2469" s="13">
        <f ca="1">(TODAY()-PACIENTE[[#This Row],[FECHA. DE NACIMIENTO]])/365</f>
        <v>125.93972602739726</v>
      </c>
      <c r="E2469" s="14" t="str">
        <f t="shared" ca="1" si="76"/>
        <v>TERCERA EDAD</v>
      </c>
      <c r="F2469" s="14"/>
    </row>
    <row r="2470" spans="1:6" x14ac:dyDescent="0.25">
      <c r="A2470" s="84" t="str">
        <f t="shared" si="77"/>
        <v/>
      </c>
      <c r="C2470" s="12"/>
      <c r="D2470" s="13">
        <f ca="1">(TODAY()-PACIENTE[[#This Row],[FECHA. DE NACIMIENTO]])/365</f>
        <v>125.93972602739726</v>
      </c>
      <c r="E2470" s="14" t="str">
        <f t="shared" ca="1" si="76"/>
        <v>TERCERA EDAD</v>
      </c>
      <c r="F2470" s="14"/>
    </row>
    <row r="2471" spans="1:6" x14ac:dyDescent="0.25">
      <c r="A2471" s="84" t="str">
        <f t="shared" si="77"/>
        <v/>
      </c>
      <c r="C2471" s="12"/>
      <c r="D2471" s="13">
        <f ca="1">(TODAY()-PACIENTE[[#This Row],[FECHA. DE NACIMIENTO]])/365</f>
        <v>125.93972602739726</v>
      </c>
      <c r="E2471" s="14" t="str">
        <f t="shared" ca="1" si="76"/>
        <v>TERCERA EDAD</v>
      </c>
      <c r="F2471" s="14"/>
    </row>
    <row r="2472" spans="1:6" x14ac:dyDescent="0.25">
      <c r="A2472" s="84" t="str">
        <f t="shared" si="77"/>
        <v/>
      </c>
      <c r="C2472" s="12"/>
      <c r="D2472" s="13">
        <f ca="1">(TODAY()-PACIENTE[[#This Row],[FECHA. DE NACIMIENTO]])/365</f>
        <v>125.93972602739726</v>
      </c>
      <c r="E2472" s="14" t="str">
        <f t="shared" ca="1" si="76"/>
        <v>TERCERA EDAD</v>
      </c>
      <c r="F2472" s="14"/>
    </row>
    <row r="2473" spans="1:6" x14ac:dyDescent="0.25">
      <c r="A2473" s="84" t="str">
        <f t="shared" si="77"/>
        <v/>
      </c>
      <c r="C2473" s="12"/>
      <c r="D2473" s="13">
        <f ca="1">(TODAY()-PACIENTE[[#This Row],[FECHA. DE NACIMIENTO]])/365</f>
        <v>125.93972602739726</v>
      </c>
      <c r="E2473" s="14" t="str">
        <f t="shared" ca="1" si="76"/>
        <v>TERCERA EDAD</v>
      </c>
      <c r="F2473" s="14"/>
    </row>
    <row r="2474" spans="1:6" x14ac:dyDescent="0.25">
      <c r="A2474" s="84" t="str">
        <f t="shared" si="77"/>
        <v/>
      </c>
      <c r="C2474" s="12"/>
      <c r="D2474" s="13">
        <f ca="1">(TODAY()-PACIENTE[[#This Row],[FECHA. DE NACIMIENTO]])/365</f>
        <v>125.93972602739726</v>
      </c>
      <c r="E2474" s="14" t="str">
        <f t="shared" ref="E2474:E2537" ca="1" si="78">IF(D2474&lt;=11,"NIÑO",IF(D2474&lt;=17,"ADOLECENTE",IF(D2474&lt;=65,"ADULTO",IF(D2474&gt;=65,"TERCERA EDAD",0))))</f>
        <v>TERCERA EDAD</v>
      </c>
      <c r="F2474" s="14"/>
    </row>
    <row r="2475" spans="1:6" x14ac:dyDescent="0.25">
      <c r="A2475" s="84" t="str">
        <f t="shared" si="77"/>
        <v/>
      </c>
      <c r="C2475" s="12"/>
      <c r="D2475" s="13">
        <f ca="1">(TODAY()-PACIENTE[[#This Row],[FECHA. DE NACIMIENTO]])/365</f>
        <v>125.93972602739726</v>
      </c>
      <c r="E2475" s="14" t="str">
        <f t="shared" ca="1" si="78"/>
        <v>TERCERA EDAD</v>
      </c>
      <c r="F2475" s="14"/>
    </row>
    <row r="2476" spans="1:6" x14ac:dyDescent="0.25">
      <c r="A2476" s="84" t="str">
        <f t="shared" si="77"/>
        <v/>
      </c>
      <c r="C2476" s="12"/>
      <c r="D2476" s="13">
        <f ca="1">(TODAY()-PACIENTE[[#This Row],[FECHA. DE NACIMIENTO]])/365</f>
        <v>125.93972602739726</v>
      </c>
      <c r="E2476" s="14" t="str">
        <f t="shared" ca="1" si="78"/>
        <v>TERCERA EDAD</v>
      </c>
      <c r="F2476" s="14"/>
    </row>
    <row r="2477" spans="1:6" x14ac:dyDescent="0.25">
      <c r="A2477" s="84" t="str">
        <f t="shared" si="77"/>
        <v/>
      </c>
      <c r="C2477" s="12"/>
      <c r="D2477" s="13">
        <f ca="1">(TODAY()-PACIENTE[[#This Row],[FECHA. DE NACIMIENTO]])/365</f>
        <v>125.93972602739726</v>
      </c>
      <c r="E2477" s="14" t="str">
        <f t="shared" ca="1" si="78"/>
        <v>TERCERA EDAD</v>
      </c>
      <c r="F2477" s="14"/>
    </row>
    <row r="2478" spans="1:6" x14ac:dyDescent="0.25">
      <c r="A2478" s="84" t="str">
        <f t="shared" si="77"/>
        <v/>
      </c>
      <c r="C2478" s="12"/>
      <c r="D2478" s="13">
        <f ca="1">(TODAY()-PACIENTE[[#This Row],[FECHA. DE NACIMIENTO]])/365</f>
        <v>125.93972602739726</v>
      </c>
      <c r="E2478" s="14" t="str">
        <f t="shared" ca="1" si="78"/>
        <v>TERCERA EDAD</v>
      </c>
      <c r="F2478" s="14"/>
    </row>
    <row r="2479" spans="1:6" x14ac:dyDescent="0.25">
      <c r="A2479" s="84" t="str">
        <f t="shared" ref="A2479" si="79">IF(B2479&lt;&gt;"",$A2478+1,"")</f>
        <v/>
      </c>
      <c r="C2479" s="12"/>
      <c r="D2479" s="13">
        <f ca="1">(TODAY()-PACIENTE[[#This Row],[FECHA. DE NACIMIENTO]])/365</f>
        <v>125.93972602739726</v>
      </c>
      <c r="E2479" s="14" t="str">
        <f t="shared" ca="1" si="78"/>
        <v>TERCERA EDAD</v>
      </c>
      <c r="F2479" s="14"/>
    </row>
    <row r="2480" spans="1:6" x14ac:dyDescent="0.25">
      <c r="A2480" s="84" t="str">
        <f t="shared" ref="A2480:A2542" si="80">IF(B2480&lt;&gt;"",$A2479+1,"")</f>
        <v/>
      </c>
      <c r="C2480" s="12"/>
      <c r="D2480" s="13">
        <f ca="1">(TODAY()-PACIENTE[[#This Row],[FECHA. DE NACIMIENTO]])/365</f>
        <v>125.93972602739726</v>
      </c>
      <c r="E2480" s="14" t="str">
        <f t="shared" ca="1" si="78"/>
        <v>TERCERA EDAD</v>
      </c>
      <c r="F2480" s="14"/>
    </row>
    <row r="2481" spans="1:6" x14ac:dyDescent="0.25">
      <c r="A2481" s="84" t="str">
        <f t="shared" si="80"/>
        <v/>
      </c>
      <c r="C2481" s="12"/>
      <c r="D2481" s="13">
        <f ca="1">(TODAY()-PACIENTE[[#This Row],[FECHA. DE NACIMIENTO]])/365</f>
        <v>125.93972602739726</v>
      </c>
      <c r="E2481" s="14" t="str">
        <f t="shared" ca="1" si="78"/>
        <v>TERCERA EDAD</v>
      </c>
      <c r="F2481" s="14"/>
    </row>
    <row r="2482" spans="1:6" x14ac:dyDescent="0.25">
      <c r="A2482" s="84" t="str">
        <f t="shared" si="80"/>
        <v/>
      </c>
      <c r="C2482" s="12"/>
      <c r="D2482" s="13">
        <f ca="1">(TODAY()-PACIENTE[[#This Row],[FECHA. DE NACIMIENTO]])/365</f>
        <v>125.93972602739726</v>
      </c>
      <c r="E2482" s="14" t="str">
        <f t="shared" ca="1" si="78"/>
        <v>TERCERA EDAD</v>
      </c>
      <c r="F2482" s="14"/>
    </row>
    <row r="2483" spans="1:6" x14ac:dyDescent="0.25">
      <c r="A2483" s="84" t="str">
        <f t="shared" si="80"/>
        <v/>
      </c>
      <c r="C2483" s="12"/>
      <c r="D2483" s="13">
        <f ca="1">(TODAY()-PACIENTE[[#This Row],[FECHA. DE NACIMIENTO]])/365</f>
        <v>125.93972602739726</v>
      </c>
      <c r="E2483" s="14" t="str">
        <f t="shared" ca="1" si="78"/>
        <v>TERCERA EDAD</v>
      </c>
      <c r="F2483" s="14"/>
    </row>
    <row r="2484" spans="1:6" x14ac:dyDescent="0.25">
      <c r="A2484" s="84" t="str">
        <f t="shared" si="80"/>
        <v/>
      </c>
      <c r="C2484" s="12"/>
      <c r="D2484" s="13">
        <f ca="1">(TODAY()-PACIENTE[[#This Row],[FECHA. DE NACIMIENTO]])/365</f>
        <v>125.93972602739726</v>
      </c>
      <c r="E2484" s="14" t="str">
        <f t="shared" ca="1" si="78"/>
        <v>TERCERA EDAD</v>
      </c>
      <c r="F2484" s="14"/>
    </row>
    <row r="2485" spans="1:6" x14ac:dyDescent="0.25">
      <c r="A2485" s="84" t="str">
        <f t="shared" si="80"/>
        <v/>
      </c>
      <c r="C2485" s="12"/>
      <c r="D2485" s="13">
        <f ca="1">(TODAY()-PACIENTE[[#This Row],[FECHA. DE NACIMIENTO]])/365</f>
        <v>125.93972602739726</v>
      </c>
      <c r="E2485" s="14" t="str">
        <f t="shared" ca="1" si="78"/>
        <v>TERCERA EDAD</v>
      </c>
      <c r="F2485" s="14"/>
    </row>
    <row r="2486" spans="1:6" x14ac:dyDescent="0.25">
      <c r="A2486" s="84" t="str">
        <f t="shared" si="80"/>
        <v/>
      </c>
      <c r="C2486" s="12"/>
      <c r="D2486" s="13">
        <f ca="1">(TODAY()-PACIENTE[[#This Row],[FECHA. DE NACIMIENTO]])/365</f>
        <v>125.93972602739726</v>
      </c>
      <c r="E2486" s="14" t="str">
        <f t="shared" ca="1" si="78"/>
        <v>TERCERA EDAD</v>
      </c>
      <c r="F2486" s="14"/>
    </row>
    <row r="2487" spans="1:6" x14ac:dyDescent="0.25">
      <c r="A2487" s="84" t="str">
        <f t="shared" si="80"/>
        <v/>
      </c>
      <c r="C2487" s="12"/>
      <c r="D2487" s="13">
        <f ca="1">(TODAY()-PACIENTE[[#This Row],[FECHA. DE NACIMIENTO]])/365</f>
        <v>125.93972602739726</v>
      </c>
      <c r="E2487" s="14" t="str">
        <f t="shared" ca="1" si="78"/>
        <v>TERCERA EDAD</v>
      </c>
      <c r="F2487" s="14"/>
    </row>
    <row r="2488" spans="1:6" x14ac:dyDescent="0.25">
      <c r="A2488" s="84" t="str">
        <f t="shared" si="80"/>
        <v/>
      </c>
      <c r="C2488" s="12"/>
      <c r="D2488" s="13">
        <f ca="1">(TODAY()-PACIENTE[[#This Row],[FECHA. DE NACIMIENTO]])/365</f>
        <v>125.93972602739726</v>
      </c>
      <c r="E2488" s="14" t="str">
        <f t="shared" ca="1" si="78"/>
        <v>TERCERA EDAD</v>
      </c>
      <c r="F2488" s="14"/>
    </row>
    <row r="2489" spans="1:6" x14ac:dyDescent="0.25">
      <c r="A2489" s="84" t="str">
        <f t="shared" si="80"/>
        <v/>
      </c>
      <c r="C2489" s="12"/>
      <c r="D2489" s="13">
        <f ca="1">(TODAY()-PACIENTE[[#This Row],[FECHA. DE NACIMIENTO]])/365</f>
        <v>125.93972602739726</v>
      </c>
      <c r="E2489" s="14" t="str">
        <f t="shared" ca="1" si="78"/>
        <v>TERCERA EDAD</v>
      </c>
      <c r="F2489" s="14"/>
    </row>
    <row r="2490" spans="1:6" x14ac:dyDescent="0.25">
      <c r="A2490" s="84" t="str">
        <f t="shared" si="80"/>
        <v/>
      </c>
      <c r="C2490" s="12"/>
      <c r="D2490" s="13">
        <f ca="1">(TODAY()-PACIENTE[[#This Row],[FECHA. DE NACIMIENTO]])/365</f>
        <v>125.93972602739726</v>
      </c>
      <c r="E2490" s="14" t="str">
        <f t="shared" ca="1" si="78"/>
        <v>TERCERA EDAD</v>
      </c>
      <c r="F2490" s="14"/>
    </row>
    <row r="2491" spans="1:6" x14ac:dyDescent="0.25">
      <c r="A2491" s="84" t="str">
        <f t="shared" si="80"/>
        <v/>
      </c>
      <c r="C2491" s="12"/>
      <c r="D2491" s="13">
        <f ca="1">(TODAY()-PACIENTE[[#This Row],[FECHA. DE NACIMIENTO]])/365</f>
        <v>125.93972602739726</v>
      </c>
      <c r="E2491" s="14" t="str">
        <f t="shared" ca="1" si="78"/>
        <v>TERCERA EDAD</v>
      </c>
      <c r="F2491" s="14"/>
    </row>
    <row r="2492" spans="1:6" x14ac:dyDescent="0.25">
      <c r="A2492" s="84" t="str">
        <f t="shared" si="80"/>
        <v/>
      </c>
      <c r="C2492" s="12"/>
      <c r="D2492" s="13">
        <f ca="1">(TODAY()-PACIENTE[[#This Row],[FECHA. DE NACIMIENTO]])/365</f>
        <v>125.93972602739726</v>
      </c>
      <c r="E2492" s="14" t="str">
        <f t="shared" ca="1" si="78"/>
        <v>TERCERA EDAD</v>
      </c>
      <c r="F2492" s="14"/>
    </row>
    <row r="2493" spans="1:6" x14ac:dyDescent="0.25">
      <c r="A2493" s="84" t="str">
        <f t="shared" si="80"/>
        <v/>
      </c>
      <c r="C2493" s="12"/>
      <c r="D2493" s="13">
        <f ca="1">(TODAY()-PACIENTE[[#This Row],[FECHA. DE NACIMIENTO]])/365</f>
        <v>125.93972602739726</v>
      </c>
      <c r="E2493" s="14" t="str">
        <f t="shared" ca="1" si="78"/>
        <v>TERCERA EDAD</v>
      </c>
      <c r="F2493" s="14"/>
    </row>
    <row r="2494" spans="1:6" x14ac:dyDescent="0.25">
      <c r="A2494" s="84" t="str">
        <f t="shared" si="80"/>
        <v/>
      </c>
      <c r="C2494" s="12"/>
      <c r="D2494" s="13">
        <f ca="1">(TODAY()-PACIENTE[[#This Row],[FECHA. DE NACIMIENTO]])/365</f>
        <v>125.93972602739726</v>
      </c>
      <c r="E2494" s="14" t="str">
        <f t="shared" ca="1" si="78"/>
        <v>TERCERA EDAD</v>
      </c>
      <c r="F2494" s="14"/>
    </row>
    <row r="2495" spans="1:6" x14ac:dyDescent="0.25">
      <c r="A2495" s="84" t="str">
        <f t="shared" si="80"/>
        <v/>
      </c>
      <c r="C2495" s="12"/>
      <c r="D2495" s="13">
        <f ca="1">(TODAY()-PACIENTE[[#This Row],[FECHA. DE NACIMIENTO]])/365</f>
        <v>125.93972602739726</v>
      </c>
      <c r="E2495" s="14" t="str">
        <f t="shared" ca="1" si="78"/>
        <v>TERCERA EDAD</v>
      </c>
      <c r="F2495" s="14"/>
    </row>
    <row r="2496" spans="1:6" x14ac:dyDescent="0.25">
      <c r="A2496" s="84" t="str">
        <f t="shared" si="80"/>
        <v/>
      </c>
      <c r="C2496" s="12"/>
      <c r="D2496" s="13">
        <f ca="1">(TODAY()-PACIENTE[[#This Row],[FECHA. DE NACIMIENTO]])/365</f>
        <v>125.93972602739726</v>
      </c>
      <c r="E2496" s="14" t="str">
        <f t="shared" ca="1" si="78"/>
        <v>TERCERA EDAD</v>
      </c>
      <c r="F2496" s="14"/>
    </row>
    <row r="2497" spans="1:6" x14ac:dyDescent="0.25">
      <c r="A2497" s="84" t="str">
        <f t="shared" si="80"/>
        <v/>
      </c>
      <c r="C2497" s="12"/>
      <c r="D2497" s="13">
        <f ca="1">(TODAY()-PACIENTE[[#This Row],[FECHA. DE NACIMIENTO]])/365</f>
        <v>125.93972602739726</v>
      </c>
      <c r="E2497" s="14" t="str">
        <f t="shared" ca="1" si="78"/>
        <v>TERCERA EDAD</v>
      </c>
      <c r="F2497" s="14"/>
    </row>
    <row r="2498" spans="1:6" x14ac:dyDescent="0.25">
      <c r="A2498" s="84" t="str">
        <f t="shared" si="80"/>
        <v/>
      </c>
      <c r="C2498" s="12"/>
      <c r="D2498" s="13">
        <f ca="1">(TODAY()-PACIENTE[[#This Row],[FECHA. DE NACIMIENTO]])/365</f>
        <v>125.93972602739726</v>
      </c>
      <c r="E2498" s="14" t="str">
        <f t="shared" ca="1" si="78"/>
        <v>TERCERA EDAD</v>
      </c>
      <c r="F2498" s="14"/>
    </row>
    <row r="2499" spans="1:6" x14ac:dyDescent="0.25">
      <c r="A2499" s="84" t="str">
        <f t="shared" si="80"/>
        <v/>
      </c>
      <c r="C2499" s="12"/>
      <c r="D2499" s="13">
        <f ca="1">(TODAY()-PACIENTE[[#This Row],[FECHA. DE NACIMIENTO]])/365</f>
        <v>125.93972602739726</v>
      </c>
      <c r="E2499" s="14" t="str">
        <f t="shared" ca="1" si="78"/>
        <v>TERCERA EDAD</v>
      </c>
      <c r="F2499" s="14"/>
    </row>
    <row r="2500" spans="1:6" x14ac:dyDescent="0.25">
      <c r="A2500" s="84" t="str">
        <f t="shared" si="80"/>
        <v/>
      </c>
      <c r="C2500" s="12"/>
      <c r="D2500" s="13">
        <f ca="1">(TODAY()-PACIENTE[[#This Row],[FECHA. DE NACIMIENTO]])/365</f>
        <v>125.93972602739726</v>
      </c>
      <c r="E2500" s="14" t="str">
        <f t="shared" ca="1" si="78"/>
        <v>TERCERA EDAD</v>
      </c>
      <c r="F2500" s="14"/>
    </row>
    <row r="2501" spans="1:6" x14ac:dyDescent="0.25">
      <c r="A2501" s="84" t="str">
        <f t="shared" si="80"/>
        <v/>
      </c>
      <c r="C2501" s="12"/>
      <c r="D2501" s="13">
        <f ca="1">(TODAY()-PACIENTE[[#This Row],[FECHA. DE NACIMIENTO]])/365</f>
        <v>125.93972602739726</v>
      </c>
      <c r="E2501" s="14" t="str">
        <f t="shared" ca="1" si="78"/>
        <v>TERCERA EDAD</v>
      </c>
      <c r="F2501" s="14"/>
    </row>
    <row r="2502" spans="1:6" x14ac:dyDescent="0.25">
      <c r="A2502" s="84" t="str">
        <f t="shared" si="80"/>
        <v/>
      </c>
      <c r="C2502" s="12"/>
      <c r="D2502" s="13">
        <f ca="1">(TODAY()-PACIENTE[[#This Row],[FECHA. DE NACIMIENTO]])/365</f>
        <v>125.93972602739726</v>
      </c>
      <c r="E2502" s="14" t="str">
        <f t="shared" ca="1" si="78"/>
        <v>TERCERA EDAD</v>
      </c>
      <c r="F2502" s="14"/>
    </row>
    <row r="2503" spans="1:6" x14ac:dyDescent="0.25">
      <c r="A2503" s="84" t="str">
        <f t="shared" si="80"/>
        <v/>
      </c>
      <c r="C2503" s="12"/>
      <c r="D2503" s="13">
        <f ca="1">(TODAY()-PACIENTE[[#This Row],[FECHA. DE NACIMIENTO]])/365</f>
        <v>125.93972602739726</v>
      </c>
      <c r="E2503" s="14" t="str">
        <f t="shared" ca="1" si="78"/>
        <v>TERCERA EDAD</v>
      </c>
      <c r="F2503" s="14"/>
    </row>
    <row r="2504" spans="1:6" x14ac:dyDescent="0.25">
      <c r="A2504" s="84" t="str">
        <f t="shared" si="80"/>
        <v/>
      </c>
      <c r="C2504" s="12"/>
      <c r="D2504" s="13">
        <f ca="1">(TODAY()-PACIENTE[[#This Row],[FECHA. DE NACIMIENTO]])/365</f>
        <v>125.93972602739726</v>
      </c>
      <c r="E2504" s="14" t="str">
        <f t="shared" ca="1" si="78"/>
        <v>TERCERA EDAD</v>
      </c>
      <c r="F2504" s="14"/>
    </row>
    <row r="2505" spans="1:6" x14ac:dyDescent="0.25">
      <c r="A2505" s="84" t="str">
        <f t="shared" si="80"/>
        <v/>
      </c>
      <c r="C2505" s="12"/>
      <c r="D2505" s="13">
        <f ca="1">(TODAY()-PACIENTE[[#This Row],[FECHA. DE NACIMIENTO]])/365</f>
        <v>125.93972602739726</v>
      </c>
      <c r="E2505" s="14" t="str">
        <f t="shared" ca="1" si="78"/>
        <v>TERCERA EDAD</v>
      </c>
      <c r="F2505" s="14"/>
    </row>
    <row r="2506" spans="1:6" x14ac:dyDescent="0.25">
      <c r="A2506" s="84" t="str">
        <f t="shared" si="80"/>
        <v/>
      </c>
      <c r="C2506" s="12"/>
      <c r="D2506" s="13">
        <f ca="1">(TODAY()-PACIENTE[[#This Row],[FECHA. DE NACIMIENTO]])/365</f>
        <v>125.93972602739726</v>
      </c>
      <c r="E2506" s="14" t="str">
        <f t="shared" ca="1" si="78"/>
        <v>TERCERA EDAD</v>
      </c>
      <c r="F2506" s="14"/>
    </row>
    <row r="2507" spans="1:6" x14ac:dyDescent="0.25">
      <c r="A2507" s="84" t="str">
        <f t="shared" si="80"/>
        <v/>
      </c>
      <c r="C2507" s="12"/>
      <c r="D2507" s="13">
        <f ca="1">(TODAY()-PACIENTE[[#This Row],[FECHA. DE NACIMIENTO]])/365</f>
        <v>125.93972602739726</v>
      </c>
      <c r="E2507" s="14" t="str">
        <f t="shared" ca="1" si="78"/>
        <v>TERCERA EDAD</v>
      </c>
      <c r="F2507" s="14"/>
    </row>
    <row r="2508" spans="1:6" x14ac:dyDescent="0.25">
      <c r="A2508" s="84" t="str">
        <f t="shared" si="80"/>
        <v/>
      </c>
      <c r="C2508" s="12"/>
      <c r="D2508" s="13">
        <f ca="1">(TODAY()-PACIENTE[[#This Row],[FECHA. DE NACIMIENTO]])/365</f>
        <v>125.93972602739726</v>
      </c>
      <c r="E2508" s="14" t="str">
        <f t="shared" ca="1" si="78"/>
        <v>TERCERA EDAD</v>
      </c>
      <c r="F2508" s="14"/>
    </row>
    <row r="2509" spans="1:6" x14ac:dyDescent="0.25">
      <c r="A2509" s="84" t="str">
        <f t="shared" si="80"/>
        <v/>
      </c>
      <c r="C2509" s="12"/>
      <c r="D2509" s="13">
        <f ca="1">(TODAY()-PACIENTE[[#This Row],[FECHA. DE NACIMIENTO]])/365</f>
        <v>125.93972602739726</v>
      </c>
      <c r="E2509" s="14" t="str">
        <f t="shared" ca="1" si="78"/>
        <v>TERCERA EDAD</v>
      </c>
      <c r="F2509" s="14"/>
    </row>
    <row r="2510" spans="1:6" x14ac:dyDescent="0.25">
      <c r="A2510" s="84" t="str">
        <f t="shared" si="80"/>
        <v/>
      </c>
      <c r="C2510" s="12"/>
      <c r="D2510" s="13">
        <f ca="1">(TODAY()-PACIENTE[[#This Row],[FECHA. DE NACIMIENTO]])/365</f>
        <v>125.93972602739726</v>
      </c>
      <c r="E2510" s="14" t="str">
        <f t="shared" ca="1" si="78"/>
        <v>TERCERA EDAD</v>
      </c>
      <c r="F2510" s="14"/>
    </row>
    <row r="2511" spans="1:6" x14ac:dyDescent="0.25">
      <c r="A2511" s="84" t="str">
        <f t="shared" si="80"/>
        <v/>
      </c>
      <c r="C2511" s="12"/>
      <c r="D2511" s="13">
        <f ca="1">(TODAY()-PACIENTE[[#This Row],[FECHA. DE NACIMIENTO]])/365</f>
        <v>125.93972602739726</v>
      </c>
      <c r="E2511" s="14" t="str">
        <f t="shared" ca="1" si="78"/>
        <v>TERCERA EDAD</v>
      </c>
      <c r="F2511" s="14"/>
    </row>
    <row r="2512" spans="1:6" x14ac:dyDescent="0.25">
      <c r="A2512" s="84" t="str">
        <f t="shared" si="80"/>
        <v/>
      </c>
      <c r="C2512" s="12"/>
      <c r="D2512" s="13">
        <f ca="1">(TODAY()-PACIENTE[[#This Row],[FECHA. DE NACIMIENTO]])/365</f>
        <v>125.93972602739726</v>
      </c>
      <c r="E2512" s="14" t="str">
        <f t="shared" ca="1" si="78"/>
        <v>TERCERA EDAD</v>
      </c>
      <c r="F2512" s="14"/>
    </row>
    <row r="2513" spans="1:6" x14ac:dyDescent="0.25">
      <c r="A2513" s="84" t="str">
        <f t="shared" si="80"/>
        <v/>
      </c>
      <c r="C2513" s="12"/>
      <c r="D2513" s="13">
        <f ca="1">(TODAY()-PACIENTE[[#This Row],[FECHA. DE NACIMIENTO]])/365</f>
        <v>125.93972602739726</v>
      </c>
      <c r="E2513" s="14" t="str">
        <f t="shared" ca="1" si="78"/>
        <v>TERCERA EDAD</v>
      </c>
      <c r="F2513" s="14"/>
    </row>
    <row r="2514" spans="1:6" x14ac:dyDescent="0.25">
      <c r="A2514" s="84" t="str">
        <f t="shared" si="80"/>
        <v/>
      </c>
      <c r="C2514" s="12"/>
      <c r="D2514" s="13">
        <f ca="1">(TODAY()-PACIENTE[[#This Row],[FECHA. DE NACIMIENTO]])/365</f>
        <v>125.93972602739726</v>
      </c>
      <c r="E2514" s="14" t="str">
        <f t="shared" ca="1" si="78"/>
        <v>TERCERA EDAD</v>
      </c>
      <c r="F2514" s="14"/>
    </row>
    <row r="2515" spans="1:6" x14ac:dyDescent="0.25">
      <c r="A2515" s="84" t="str">
        <f t="shared" si="80"/>
        <v/>
      </c>
      <c r="C2515" s="12"/>
      <c r="D2515" s="13">
        <f ca="1">(TODAY()-PACIENTE[[#This Row],[FECHA. DE NACIMIENTO]])/365</f>
        <v>125.93972602739726</v>
      </c>
      <c r="E2515" s="14" t="str">
        <f t="shared" ca="1" si="78"/>
        <v>TERCERA EDAD</v>
      </c>
      <c r="F2515" s="14"/>
    </row>
    <row r="2516" spans="1:6" x14ac:dyDescent="0.25">
      <c r="A2516" s="84" t="str">
        <f t="shared" si="80"/>
        <v/>
      </c>
      <c r="C2516" s="12"/>
      <c r="D2516" s="13">
        <f ca="1">(TODAY()-PACIENTE[[#This Row],[FECHA. DE NACIMIENTO]])/365</f>
        <v>125.93972602739726</v>
      </c>
      <c r="E2516" s="14" t="str">
        <f t="shared" ca="1" si="78"/>
        <v>TERCERA EDAD</v>
      </c>
      <c r="F2516" s="14"/>
    </row>
    <row r="2517" spans="1:6" x14ac:dyDescent="0.25">
      <c r="A2517" s="84" t="str">
        <f t="shared" si="80"/>
        <v/>
      </c>
      <c r="C2517" s="12"/>
      <c r="D2517" s="13">
        <f ca="1">(TODAY()-PACIENTE[[#This Row],[FECHA. DE NACIMIENTO]])/365</f>
        <v>125.93972602739726</v>
      </c>
      <c r="E2517" s="14" t="str">
        <f t="shared" ca="1" si="78"/>
        <v>TERCERA EDAD</v>
      </c>
      <c r="F2517" s="14"/>
    </row>
    <row r="2518" spans="1:6" x14ac:dyDescent="0.25">
      <c r="A2518" s="84" t="str">
        <f t="shared" si="80"/>
        <v/>
      </c>
      <c r="C2518" s="12"/>
      <c r="D2518" s="13">
        <f ca="1">(TODAY()-PACIENTE[[#This Row],[FECHA. DE NACIMIENTO]])/365</f>
        <v>125.93972602739726</v>
      </c>
      <c r="E2518" s="14" t="str">
        <f t="shared" ca="1" si="78"/>
        <v>TERCERA EDAD</v>
      </c>
      <c r="F2518" s="14"/>
    </row>
    <row r="2519" spans="1:6" x14ac:dyDescent="0.25">
      <c r="A2519" s="84" t="str">
        <f t="shared" si="80"/>
        <v/>
      </c>
      <c r="C2519" s="12"/>
      <c r="D2519" s="13">
        <f ca="1">(TODAY()-PACIENTE[[#This Row],[FECHA. DE NACIMIENTO]])/365</f>
        <v>125.93972602739726</v>
      </c>
      <c r="E2519" s="14" t="str">
        <f t="shared" ca="1" si="78"/>
        <v>TERCERA EDAD</v>
      </c>
      <c r="F2519" s="14"/>
    </row>
    <row r="2520" spans="1:6" x14ac:dyDescent="0.25">
      <c r="A2520" s="84" t="str">
        <f t="shared" si="80"/>
        <v/>
      </c>
      <c r="C2520" s="12"/>
      <c r="D2520" s="13">
        <f ca="1">(TODAY()-PACIENTE[[#This Row],[FECHA. DE NACIMIENTO]])/365</f>
        <v>125.93972602739726</v>
      </c>
      <c r="E2520" s="14" t="str">
        <f t="shared" ca="1" si="78"/>
        <v>TERCERA EDAD</v>
      </c>
      <c r="F2520" s="14"/>
    </row>
    <row r="2521" spans="1:6" x14ac:dyDescent="0.25">
      <c r="A2521" s="84" t="str">
        <f t="shared" si="80"/>
        <v/>
      </c>
      <c r="C2521" s="12"/>
      <c r="D2521" s="13">
        <f ca="1">(TODAY()-PACIENTE[[#This Row],[FECHA. DE NACIMIENTO]])/365</f>
        <v>125.93972602739726</v>
      </c>
      <c r="E2521" s="14" t="str">
        <f t="shared" ca="1" si="78"/>
        <v>TERCERA EDAD</v>
      </c>
      <c r="F2521" s="14"/>
    </row>
    <row r="2522" spans="1:6" x14ac:dyDescent="0.25">
      <c r="A2522" s="84" t="str">
        <f t="shared" si="80"/>
        <v/>
      </c>
      <c r="C2522" s="12"/>
      <c r="D2522" s="13">
        <f ca="1">(TODAY()-PACIENTE[[#This Row],[FECHA. DE NACIMIENTO]])/365</f>
        <v>125.93972602739726</v>
      </c>
      <c r="E2522" s="14" t="str">
        <f t="shared" ca="1" si="78"/>
        <v>TERCERA EDAD</v>
      </c>
      <c r="F2522" s="14"/>
    </row>
    <row r="2523" spans="1:6" x14ac:dyDescent="0.25">
      <c r="A2523" s="84" t="str">
        <f t="shared" si="80"/>
        <v/>
      </c>
      <c r="C2523" s="12"/>
      <c r="D2523" s="13">
        <f ca="1">(TODAY()-PACIENTE[[#This Row],[FECHA. DE NACIMIENTO]])/365</f>
        <v>125.93972602739726</v>
      </c>
      <c r="E2523" s="14" t="str">
        <f t="shared" ca="1" si="78"/>
        <v>TERCERA EDAD</v>
      </c>
      <c r="F2523" s="14"/>
    </row>
    <row r="2524" spans="1:6" x14ac:dyDescent="0.25">
      <c r="A2524" s="84" t="str">
        <f t="shared" si="80"/>
        <v/>
      </c>
      <c r="C2524" s="12"/>
      <c r="D2524" s="13">
        <f ca="1">(TODAY()-PACIENTE[[#This Row],[FECHA. DE NACIMIENTO]])/365</f>
        <v>125.93972602739726</v>
      </c>
      <c r="E2524" s="14" t="str">
        <f t="shared" ca="1" si="78"/>
        <v>TERCERA EDAD</v>
      </c>
      <c r="F2524" s="14"/>
    </row>
    <row r="2525" spans="1:6" x14ac:dyDescent="0.25">
      <c r="A2525" s="84" t="str">
        <f t="shared" si="80"/>
        <v/>
      </c>
      <c r="C2525" s="12"/>
      <c r="D2525" s="13">
        <f ca="1">(TODAY()-PACIENTE[[#This Row],[FECHA. DE NACIMIENTO]])/365</f>
        <v>125.93972602739726</v>
      </c>
      <c r="E2525" s="14" t="str">
        <f t="shared" ca="1" si="78"/>
        <v>TERCERA EDAD</v>
      </c>
      <c r="F2525" s="14"/>
    </row>
    <row r="2526" spans="1:6" x14ac:dyDescent="0.25">
      <c r="A2526" s="84" t="str">
        <f t="shared" si="80"/>
        <v/>
      </c>
      <c r="C2526" s="12"/>
      <c r="D2526" s="13">
        <f ca="1">(TODAY()-PACIENTE[[#This Row],[FECHA. DE NACIMIENTO]])/365</f>
        <v>125.93972602739726</v>
      </c>
      <c r="E2526" s="14" t="str">
        <f t="shared" ca="1" si="78"/>
        <v>TERCERA EDAD</v>
      </c>
      <c r="F2526" s="14"/>
    </row>
    <row r="2527" spans="1:6" x14ac:dyDescent="0.25">
      <c r="A2527" s="84" t="str">
        <f t="shared" si="80"/>
        <v/>
      </c>
      <c r="C2527" s="12"/>
      <c r="D2527" s="13">
        <f ca="1">(TODAY()-PACIENTE[[#This Row],[FECHA. DE NACIMIENTO]])/365</f>
        <v>125.93972602739726</v>
      </c>
      <c r="E2527" s="14" t="str">
        <f t="shared" ca="1" si="78"/>
        <v>TERCERA EDAD</v>
      </c>
      <c r="F2527" s="14"/>
    </row>
    <row r="2528" spans="1:6" x14ac:dyDescent="0.25">
      <c r="A2528" s="84" t="str">
        <f t="shared" si="80"/>
        <v/>
      </c>
      <c r="C2528" s="12"/>
      <c r="D2528" s="13">
        <f ca="1">(TODAY()-PACIENTE[[#This Row],[FECHA. DE NACIMIENTO]])/365</f>
        <v>125.93972602739726</v>
      </c>
      <c r="E2528" s="14" t="str">
        <f t="shared" ca="1" si="78"/>
        <v>TERCERA EDAD</v>
      </c>
      <c r="F2528" s="14"/>
    </row>
    <row r="2529" spans="1:6" x14ac:dyDescent="0.25">
      <c r="A2529" s="84" t="str">
        <f t="shared" si="80"/>
        <v/>
      </c>
      <c r="C2529" s="12"/>
      <c r="D2529" s="13">
        <f ca="1">(TODAY()-PACIENTE[[#This Row],[FECHA. DE NACIMIENTO]])/365</f>
        <v>125.93972602739726</v>
      </c>
      <c r="E2529" s="14" t="str">
        <f t="shared" ca="1" si="78"/>
        <v>TERCERA EDAD</v>
      </c>
      <c r="F2529" s="14"/>
    </row>
    <row r="2530" spans="1:6" x14ac:dyDescent="0.25">
      <c r="A2530" s="84" t="str">
        <f t="shared" si="80"/>
        <v/>
      </c>
      <c r="C2530" s="12"/>
      <c r="D2530" s="13">
        <f ca="1">(TODAY()-PACIENTE[[#This Row],[FECHA. DE NACIMIENTO]])/365</f>
        <v>125.93972602739726</v>
      </c>
      <c r="E2530" s="14" t="str">
        <f t="shared" ca="1" si="78"/>
        <v>TERCERA EDAD</v>
      </c>
      <c r="F2530" s="14"/>
    </row>
    <row r="2531" spans="1:6" x14ac:dyDescent="0.25">
      <c r="A2531" s="84" t="str">
        <f t="shared" si="80"/>
        <v/>
      </c>
      <c r="C2531" s="12"/>
      <c r="D2531" s="13">
        <f ca="1">(TODAY()-PACIENTE[[#This Row],[FECHA. DE NACIMIENTO]])/365</f>
        <v>125.93972602739726</v>
      </c>
      <c r="E2531" s="14" t="str">
        <f t="shared" ca="1" si="78"/>
        <v>TERCERA EDAD</v>
      </c>
      <c r="F2531" s="14"/>
    </row>
    <row r="2532" spans="1:6" x14ac:dyDescent="0.25">
      <c r="A2532" s="84" t="str">
        <f t="shared" si="80"/>
        <v/>
      </c>
      <c r="C2532" s="12"/>
      <c r="D2532" s="13">
        <f ca="1">(TODAY()-PACIENTE[[#This Row],[FECHA. DE NACIMIENTO]])/365</f>
        <v>125.93972602739726</v>
      </c>
      <c r="E2532" s="14" t="str">
        <f t="shared" ca="1" si="78"/>
        <v>TERCERA EDAD</v>
      </c>
      <c r="F2532" s="14"/>
    </row>
    <row r="2533" spans="1:6" x14ac:dyDescent="0.25">
      <c r="A2533" s="84" t="str">
        <f t="shared" si="80"/>
        <v/>
      </c>
      <c r="C2533" s="12"/>
      <c r="D2533" s="13">
        <f ca="1">(TODAY()-PACIENTE[[#This Row],[FECHA. DE NACIMIENTO]])/365</f>
        <v>125.93972602739726</v>
      </c>
      <c r="E2533" s="14" t="str">
        <f t="shared" ca="1" si="78"/>
        <v>TERCERA EDAD</v>
      </c>
      <c r="F2533" s="14"/>
    </row>
    <row r="2534" spans="1:6" x14ac:dyDescent="0.25">
      <c r="A2534" s="84" t="str">
        <f t="shared" si="80"/>
        <v/>
      </c>
      <c r="C2534" s="12"/>
      <c r="D2534" s="13">
        <f ca="1">(TODAY()-PACIENTE[[#This Row],[FECHA. DE NACIMIENTO]])/365</f>
        <v>125.93972602739726</v>
      </c>
      <c r="E2534" s="14" t="str">
        <f t="shared" ca="1" si="78"/>
        <v>TERCERA EDAD</v>
      </c>
      <c r="F2534" s="14"/>
    </row>
    <row r="2535" spans="1:6" x14ac:dyDescent="0.25">
      <c r="A2535" s="84" t="str">
        <f t="shared" si="80"/>
        <v/>
      </c>
      <c r="C2535" s="12"/>
      <c r="D2535" s="13">
        <f ca="1">(TODAY()-PACIENTE[[#This Row],[FECHA. DE NACIMIENTO]])/365</f>
        <v>125.93972602739726</v>
      </c>
      <c r="E2535" s="14" t="str">
        <f t="shared" ca="1" si="78"/>
        <v>TERCERA EDAD</v>
      </c>
      <c r="F2535" s="14"/>
    </row>
    <row r="2536" spans="1:6" x14ac:dyDescent="0.25">
      <c r="A2536" s="84" t="str">
        <f t="shared" si="80"/>
        <v/>
      </c>
      <c r="C2536" s="12"/>
      <c r="D2536" s="13">
        <f ca="1">(TODAY()-PACIENTE[[#This Row],[FECHA. DE NACIMIENTO]])/365</f>
        <v>125.93972602739726</v>
      </c>
      <c r="E2536" s="14" t="str">
        <f t="shared" ca="1" si="78"/>
        <v>TERCERA EDAD</v>
      </c>
      <c r="F2536" s="14"/>
    </row>
    <row r="2537" spans="1:6" x14ac:dyDescent="0.25">
      <c r="A2537" s="84" t="str">
        <f t="shared" si="80"/>
        <v/>
      </c>
      <c r="C2537" s="12"/>
      <c r="D2537" s="13">
        <f ca="1">(TODAY()-PACIENTE[[#This Row],[FECHA. DE NACIMIENTO]])/365</f>
        <v>125.93972602739726</v>
      </c>
      <c r="E2537" s="14" t="str">
        <f t="shared" ca="1" si="78"/>
        <v>TERCERA EDAD</v>
      </c>
      <c r="F2537" s="14"/>
    </row>
    <row r="2538" spans="1:6" x14ac:dyDescent="0.25">
      <c r="A2538" s="84" t="str">
        <f t="shared" si="80"/>
        <v/>
      </c>
      <c r="C2538" s="12"/>
      <c r="D2538" s="13">
        <f ca="1">(TODAY()-PACIENTE[[#This Row],[FECHA. DE NACIMIENTO]])/365</f>
        <v>125.93972602739726</v>
      </c>
      <c r="E2538" s="14" t="str">
        <f t="shared" ref="E2538:E2601" ca="1" si="81">IF(D2538&lt;=11,"NIÑO",IF(D2538&lt;=17,"ADOLECENTE",IF(D2538&lt;=65,"ADULTO",IF(D2538&gt;=65,"TERCERA EDAD",0))))</f>
        <v>TERCERA EDAD</v>
      </c>
      <c r="F2538" s="14"/>
    </row>
    <row r="2539" spans="1:6" x14ac:dyDescent="0.25">
      <c r="A2539" s="84" t="str">
        <f t="shared" si="80"/>
        <v/>
      </c>
      <c r="C2539" s="12"/>
      <c r="D2539" s="13">
        <f ca="1">(TODAY()-PACIENTE[[#This Row],[FECHA. DE NACIMIENTO]])/365</f>
        <v>125.93972602739726</v>
      </c>
      <c r="E2539" s="14" t="str">
        <f t="shared" ca="1" si="81"/>
        <v>TERCERA EDAD</v>
      </c>
      <c r="F2539" s="14"/>
    </row>
    <row r="2540" spans="1:6" x14ac:dyDescent="0.25">
      <c r="A2540" s="84" t="str">
        <f t="shared" si="80"/>
        <v/>
      </c>
      <c r="C2540" s="12"/>
      <c r="D2540" s="13">
        <f ca="1">(TODAY()-PACIENTE[[#This Row],[FECHA. DE NACIMIENTO]])/365</f>
        <v>125.93972602739726</v>
      </c>
      <c r="E2540" s="14" t="str">
        <f t="shared" ca="1" si="81"/>
        <v>TERCERA EDAD</v>
      </c>
      <c r="F2540" s="14"/>
    </row>
    <row r="2541" spans="1:6" x14ac:dyDescent="0.25">
      <c r="A2541" s="84" t="str">
        <f t="shared" si="80"/>
        <v/>
      </c>
      <c r="C2541" s="12"/>
      <c r="D2541" s="13">
        <f ca="1">(TODAY()-PACIENTE[[#This Row],[FECHA. DE NACIMIENTO]])/365</f>
        <v>125.93972602739726</v>
      </c>
      <c r="E2541" s="14" t="str">
        <f t="shared" ca="1" si="81"/>
        <v>TERCERA EDAD</v>
      </c>
      <c r="F2541" s="14"/>
    </row>
    <row r="2542" spans="1:6" x14ac:dyDescent="0.25">
      <c r="A2542" s="84" t="str">
        <f t="shared" si="80"/>
        <v/>
      </c>
      <c r="C2542" s="12"/>
      <c r="D2542" s="13">
        <f ca="1">(TODAY()-PACIENTE[[#This Row],[FECHA. DE NACIMIENTO]])/365</f>
        <v>125.93972602739726</v>
      </c>
      <c r="E2542" s="14" t="str">
        <f t="shared" ca="1" si="81"/>
        <v>TERCERA EDAD</v>
      </c>
      <c r="F2542" s="14"/>
    </row>
    <row r="2543" spans="1:6" x14ac:dyDescent="0.25">
      <c r="A2543" s="84" t="str">
        <f t="shared" ref="A2543:A2606" si="82">IF(B2543&lt;&gt;"",$A2542+1,"")</f>
        <v/>
      </c>
      <c r="C2543" s="12"/>
      <c r="D2543" s="13">
        <f ca="1">(TODAY()-PACIENTE[[#This Row],[FECHA. DE NACIMIENTO]])/365</f>
        <v>125.93972602739726</v>
      </c>
      <c r="E2543" s="14" t="str">
        <f t="shared" ca="1" si="81"/>
        <v>TERCERA EDAD</v>
      </c>
      <c r="F2543" s="14"/>
    </row>
    <row r="2544" spans="1:6" x14ac:dyDescent="0.25">
      <c r="A2544" s="84" t="str">
        <f t="shared" si="82"/>
        <v/>
      </c>
      <c r="C2544" s="12"/>
      <c r="D2544" s="13">
        <f ca="1">(TODAY()-PACIENTE[[#This Row],[FECHA. DE NACIMIENTO]])/365</f>
        <v>125.93972602739726</v>
      </c>
      <c r="E2544" s="14" t="str">
        <f t="shared" ca="1" si="81"/>
        <v>TERCERA EDAD</v>
      </c>
      <c r="F2544" s="14"/>
    </row>
    <row r="2545" spans="1:6" x14ac:dyDescent="0.25">
      <c r="A2545" s="84" t="str">
        <f t="shared" si="82"/>
        <v/>
      </c>
      <c r="C2545" s="12"/>
      <c r="D2545" s="13">
        <f ca="1">(TODAY()-PACIENTE[[#This Row],[FECHA. DE NACIMIENTO]])/365</f>
        <v>125.93972602739726</v>
      </c>
      <c r="E2545" s="14" t="str">
        <f t="shared" ca="1" si="81"/>
        <v>TERCERA EDAD</v>
      </c>
      <c r="F2545" s="14"/>
    </row>
    <row r="2546" spans="1:6" x14ac:dyDescent="0.25">
      <c r="A2546" s="84" t="str">
        <f t="shared" si="82"/>
        <v/>
      </c>
      <c r="C2546" s="12"/>
      <c r="D2546" s="13">
        <f ca="1">(TODAY()-PACIENTE[[#This Row],[FECHA. DE NACIMIENTO]])/365</f>
        <v>125.93972602739726</v>
      </c>
      <c r="E2546" s="14" t="str">
        <f t="shared" ca="1" si="81"/>
        <v>TERCERA EDAD</v>
      </c>
      <c r="F2546" s="14"/>
    </row>
    <row r="2547" spans="1:6" x14ac:dyDescent="0.25">
      <c r="A2547" s="84" t="str">
        <f t="shared" si="82"/>
        <v/>
      </c>
      <c r="C2547" s="12"/>
      <c r="D2547" s="13">
        <f ca="1">(TODAY()-PACIENTE[[#This Row],[FECHA. DE NACIMIENTO]])/365</f>
        <v>125.93972602739726</v>
      </c>
      <c r="E2547" s="14" t="str">
        <f t="shared" ca="1" si="81"/>
        <v>TERCERA EDAD</v>
      </c>
      <c r="F2547" s="14"/>
    </row>
    <row r="2548" spans="1:6" x14ac:dyDescent="0.25">
      <c r="A2548" s="84" t="str">
        <f t="shared" si="82"/>
        <v/>
      </c>
      <c r="C2548" s="12"/>
      <c r="D2548" s="13">
        <f ca="1">(TODAY()-PACIENTE[[#This Row],[FECHA. DE NACIMIENTO]])/365</f>
        <v>125.93972602739726</v>
      </c>
      <c r="E2548" s="14" t="str">
        <f t="shared" ca="1" si="81"/>
        <v>TERCERA EDAD</v>
      </c>
      <c r="F2548" s="14"/>
    </row>
    <row r="2549" spans="1:6" x14ac:dyDescent="0.25">
      <c r="A2549" s="84" t="str">
        <f t="shared" si="82"/>
        <v/>
      </c>
      <c r="C2549" s="12"/>
      <c r="D2549" s="13">
        <f ca="1">(TODAY()-PACIENTE[[#This Row],[FECHA. DE NACIMIENTO]])/365</f>
        <v>125.93972602739726</v>
      </c>
      <c r="E2549" s="14" t="str">
        <f t="shared" ca="1" si="81"/>
        <v>TERCERA EDAD</v>
      </c>
      <c r="F2549" s="14"/>
    </row>
    <row r="2550" spans="1:6" x14ac:dyDescent="0.25">
      <c r="A2550" s="84" t="str">
        <f t="shared" si="82"/>
        <v/>
      </c>
      <c r="C2550" s="12"/>
      <c r="D2550" s="13">
        <f ca="1">(TODAY()-PACIENTE[[#This Row],[FECHA. DE NACIMIENTO]])/365</f>
        <v>125.93972602739726</v>
      </c>
      <c r="E2550" s="14" t="str">
        <f t="shared" ca="1" si="81"/>
        <v>TERCERA EDAD</v>
      </c>
      <c r="F2550" s="14"/>
    </row>
    <row r="2551" spans="1:6" x14ac:dyDescent="0.25">
      <c r="A2551" s="84" t="str">
        <f t="shared" si="82"/>
        <v/>
      </c>
      <c r="C2551" s="12"/>
      <c r="D2551" s="13">
        <f ca="1">(TODAY()-PACIENTE[[#This Row],[FECHA. DE NACIMIENTO]])/365</f>
        <v>125.93972602739726</v>
      </c>
      <c r="E2551" s="14" t="str">
        <f t="shared" ca="1" si="81"/>
        <v>TERCERA EDAD</v>
      </c>
      <c r="F2551" s="14"/>
    </row>
    <row r="2552" spans="1:6" x14ac:dyDescent="0.25">
      <c r="A2552" s="84" t="str">
        <f t="shared" si="82"/>
        <v/>
      </c>
      <c r="C2552" s="12"/>
      <c r="D2552" s="13">
        <f ca="1">(TODAY()-PACIENTE[[#This Row],[FECHA. DE NACIMIENTO]])/365</f>
        <v>125.93972602739726</v>
      </c>
      <c r="E2552" s="14" t="str">
        <f t="shared" ca="1" si="81"/>
        <v>TERCERA EDAD</v>
      </c>
      <c r="F2552" s="14"/>
    </row>
    <row r="2553" spans="1:6" x14ac:dyDescent="0.25">
      <c r="A2553" s="84" t="str">
        <f t="shared" si="82"/>
        <v/>
      </c>
      <c r="C2553" s="12"/>
      <c r="D2553" s="13">
        <f ca="1">(TODAY()-PACIENTE[[#This Row],[FECHA. DE NACIMIENTO]])/365</f>
        <v>125.93972602739726</v>
      </c>
      <c r="E2553" s="14" t="str">
        <f t="shared" ca="1" si="81"/>
        <v>TERCERA EDAD</v>
      </c>
      <c r="F2553" s="14"/>
    </row>
    <row r="2554" spans="1:6" x14ac:dyDescent="0.25">
      <c r="A2554" s="84" t="str">
        <f t="shared" si="82"/>
        <v/>
      </c>
      <c r="C2554" s="12"/>
      <c r="D2554" s="13">
        <f ca="1">(TODAY()-PACIENTE[[#This Row],[FECHA. DE NACIMIENTO]])/365</f>
        <v>125.93972602739726</v>
      </c>
      <c r="E2554" s="14" t="str">
        <f t="shared" ca="1" si="81"/>
        <v>TERCERA EDAD</v>
      </c>
      <c r="F2554" s="14"/>
    </row>
    <row r="2555" spans="1:6" x14ac:dyDescent="0.25">
      <c r="A2555" s="84" t="str">
        <f t="shared" si="82"/>
        <v/>
      </c>
      <c r="C2555" s="12"/>
      <c r="D2555" s="13">
        <f ca="1">(TODAY()-PACIENTE[[#This Row],[FECHA. DE NACIMIENTO]])/365</f>
        <v>125.93972602739726</v>
      </c>
      <c r="E2555" s="14" t="str">
        <f t="shared" ca="1" si="81"/>
        <v>TERCERA EDAD</v>
      </c>
      <c r="F2555" s="14"/>
    </row>
    <row r="2556" spans="1:6" x14ac:dyDescent="0.25">
      <c r="A2556" s="84" t="str">
        <f t="shared" si="82"/>
        <v/>
      </c>
      <c r="C2556" s="12"/>
      <c r="D2556" s="13">
        <f ca="1">(TODAY()-PACIENTE[[#This Row],[FECHA. DE NACIMIENTO]])/365</f>
        <v>125.93972602739726</v>
      </c>
      <c r="E2556" s="14" t="str">
        <f t="shared" ca="1" si="81"/>
        <v>TERCERA EDAD</v>
      </c>
      <c r="F2556" s="14"/>
    </row>
    <row r="2557" spans="1:6" x14ac:dyDescent="0.25">
      <c r="A2557" s="84" t="str">
        <f t="shared" si="82"/>
        <v/>
      </c>
      <c r="C2557" s="12"/>
      <c r="D2557" s="13">
        <f ca="1">(TODAY()-PACIENTE[[#This Row],[FECHA. DE NACIMIENTO]])/365</f>
        <v>125.93972602739726</v>
      </c>
      <c r="E2557" s="14" t="str">
        <f t="shared" ca="1" si="81"/>
        <v>TERCERA EDAD</v>
      </c>
      <c r="F2557" s="14"/>
    </row>
    <row r="2558" spans="1:6" x14ac:dyDescent="0.25">
      <c r="A2558" s="84" t="str">
        <f t="shared" si="82"/>
        <v/>
      </c>
      <c r="C2558" s="12"/>
      <c r="D2558" s="13">
        <f ca="1">(TODAY()-PACIENTE[[#This Row],[FECHA. DE NACIMIENTO]])/365</f>
        <v>125.93972602739726</v>
      </c>
      <c r="E2558" s="14" t="str">
        <f t="shared" ca="1" si="81"/>
        <v>TERCERA EDAD</v>
      </c>
      <c r="F2558" s="14"/>
    </row>
    <row r="2559" spans="1:6" x14ac:dyDescent="0.25">
      <c r="A2559" s="84" t="str">
        <f t="shared" si="82"/>
        <v/>
      </c>
      <c r="C2559" s="12"/>
      <c r="D2559" s="13">
        <f ca="1">(TODAY()-PACIENTE[[#This Row],[FECHA. DE NACIMIENTO]])/365</f>
        <v>125.93972602739726</v>
      </c>
      <c r="E2559" s="14" t="str">
        <f t="shared" ca="1" si="81"/>
        <v>TERCERA EDAD</v>
      </c>
      <c r="F2559" s="14"/>
    </row>
    <row r="2560" spans="1:6" x14ac:dyDescent="0.25">
      <c r="A2560" s="84" t="str">
        <f t="shared" si="82"/>
        <v/>
      </c>
      <c r="C2560" s="12"/>
      <c r="D2560" s="13">
        <f ca="1">(TODAY()-PACIENTE[[#This Row],[FECHA. DE NACIMIENTO]])/365</f>
        <v>125.93972602739726</v>
      </c>
      <c r="E2560" s="14" t="str">
        <f t="shared" ca="1" si="81"/>
        <v>TERCERA EDAD</v>
      </c>
      <c r="F2560" s="14"/>
    </row>
    <row r="2561" spans="1:6" x14ac:dyDescent="0.25">
      <c r="A2561" s="84" t="str">
        <f t="shared" si="82"/>
        <v/>
      </c>
      <c r="C2561" s="12"/>
      <c r="D2561" s="13">
        <f ca="1">(TODAY()-PACIENTE[[#This Row],[FECHA. DE NACIMIENTO]])/365</f>
        <v>125.93972602739726</v>
      </c>
      <c r="E2561" s="14" t="str">
        <f t="shared" ca="1" si="81"/>
        <v>TERCERA EDAD</v>
      </c>
      <c r="F2561" s="14"/>
    </row>
    <row r="2562" spans="1:6" x14ac:dyDescent="0.25">
      <c r="A2562" s="84" t="str">
        <f t="shared" si="82"/>
        <v/>
      </c>
      <c r="C2562" s="12"/>
      <c r="D2562" s="13">
        <f ca="1">(TODAY()-PACIENTE[[#This Row],[FECHA. DE NACIMIENTO]])/365</f>
        <v>125.93972602739726</v>
      </c>
      <c r="E2562" s="14" t="str">
        <f t="shared" ca="1" si="81"/>
        <v>TERCERA EDAD</v>
      </c>
      <c r="F2562" s="14"/>
    </row>
    <row r="2563" spans="1:6" x14ac:dyDescent="0.25">
      <c r="A2563" s="84" t="str">
        <f t="shared" si="82"/>
        <v/>
      </c>
      <c r="C2563" s="12"/>
      <c r="D2563" s="13">
        <f ca="1">(TODAY()-PACIENTE[[#This Row],[FECHA. DE NACIMIENTO]])/365</f>
        <v>125.93972602739726</v>
      </c>
      <c r="E2563" s="14" t="str">
        <f t="shared" ca="1" si="81"/>
        <v>TERCERA EDAD</v>
      </c>
      <c r="F2563" s="14"/>
    </row>
    <row r="2564" spans="1:6" x14ac:dyDescent="0.25">
      <c r="A2564" s="84" t="str">
        <f t="shared" si="82"/>
        <v/>
      </c>
      <c r="C2564" s="12"/>
      <c r="D2564" s="13">
        <f ca="1">(TODAY()-PACIENTE[[#This Row],[FECHA. DE NACIMIENTO]])/365</f>
        <v>125.93972602739726</v>
      </c>
      <c r="E2564" s="14" t="str">
        <f t="shared" ca="1" si="81"/>
        <v>TERCERA EDAD</v>
      </c>
      <c r="F2564" s="14"/>
    </row>
    <row r="2565" spans="1:6" x14ac:dyDescent="0.25">
      <c r="A2565" s="84" t="str">
        <f t="shared" si="82"/>
        <v/>
      </c>
      <c r="C2565" s="12"/>
      <c r="D2565" s="13">
        <f ca="1">(TODAY()-PACIENTE[[#This Row],[FECHA. DE NACIMIENTO]])/365</f>
        <v>125.93972602739726</v>
      </c>
      <c r="E2565" s="14" t="str">
        <f t="shared" ca="1" si="81"/>
        <v>TERCERA EDAD</v>
      </c>
      <c r="F2565" s="14"/>
    </row>
    <row r="2566" spans="1:6" x14ac:dyDescent="0.25">
      <c r="A2566" s="84" t="str">
        <f t="shared" si="82"/>
        <v/>
      </c>
      <c r="C2566" s="12"/>
      <c r="D2566" s="13">
        <f ca="1">(TODAY()-PACIENTE[[#This Row],[FECHA. DE NACIMIENTO]])/365</f>
        <v>125.93972602739726</v>
      </c>
      <c r="E2566" s="14" t="str">
        <f t="shared" ca="1" si="81"/>
        <v>TERCERA EDAD</v>
      </c>
      <c r="F2566" s="14"/>
    </row>
    <row r="2567" spans="1:6" x14ac:dyDescent="0.25">
      <c r="A2567" s="84" t="str">
        <f t="shared" si="82"/>
        <v/>
      </c>
      <c r="C2567" s="12"/>
      <c r="D2567" s="13">
        <f ca="1">(TODAY()-PACIENTE[[#This Row],[FECHA. DE NACIMIENTO]])/365</f>
        <v>125.93972602739726</v>
      </c>
      <c r="E2567" s="14" t="str">
        <f t="shared" ca="1" si="81"/>
        <v>TERCERA EDAD</v>
      </c>
      <c r="F2567" s="14"/>
    </row>
    <row r="2568" spans="1:6" x14ac:dyDescent="0.25">
      <c r="A2568" s="84" t="str">
        <f t="shared" si="82"/>
        <v/>
      </c>
      <c r="C2568" s="12"/>
      <c r="D2568" s="13">
        <f ca="1">(TODAY()-PACIENTE[[#This Row],[FECHA. DE NACIMIENTO]])/365</f>
        <v>125.93972602739726</v>
      </c>
      <c r="E2568" s="14" t="str">
        <f t="shared" ca="1" si="81"/>
        <v>TERCERA EDAD</v>
      </c>
      <c r="F2568" s="14"/>
    </row>
    <row r="2569" spans="1:6" x14ac:dyDescent="0.25">
      <c r="A2569" s="84" t="str">
        <f t="shared" si="82"/>
        <v/>
      </c>
      <c r="C2569" s="12"/>
      <c r="D2569" s="13">
        <f ca="1">(TODAY()-PACIENTE[[#This Row],[FECHA. DE NACIMIENTO]])/365</f>
        <v>125.93972602739726</v>
      </c>
      <c r="E2569" s="14" t="str">
        <f t="shared" ca="1" si="81"/>
        <v>TERCERA EDAD</v>
      </c>
      <c r="F2569" s="14"/>
    </row>
    <row r="2570" spans="1:6" x14ac:dyDescent="0.25">
      <c r="A2570" s="84" t="str">
        <f t="shared" si="82"/>
        <v/>
      </c>
      <c r="C2570" s="12"/>
      <c r="D2570" s="13">
        <f ca="1">(TODAY()-PACIENTE[[#This Row],[FECHA. DE NACIMIENTO]])/365</f>
        <v>125.93972602739726</v>
      </c>
      <c r="E2570" s="14" t="str">
        <f t="shared" ca="1" si="81"/>
        <v>TERCERA EDAD</v>
      </c>
      <c r="F2570" s="14"/>
    </row>
    <row r="2571" spans="1:6" x14ac:dyDescent="0.25">
      <c r="A2571" s="84" t="str">
        <f t="shared" si="82"/>
        <v/>
      </c>
      <c r="C2571" s="12"/>
      <c r="D2571" s="13">
        <f ca="1">(TODAY()-PACIENTE[[#This Row],[FECHA. DE NACIMIENTO]])/365</f>
        <v>125.93972602739726</v>
      </c>
      <c r="E2571" s="14" t="str">
        <f t="shared" ca="1" si="81"/>
        <v>TERCERA EDAD</v>
      </c>
      <c r="F2571" s="14"/>
    </row>
    <row r="2572" spans="1:6" x14ac:dyDescent="0.25">
      <c r="A2572" s="84" t="str">
        <f t="shared" si="82"/>
        <v/>
      </c>
      <c r="C2572" s="12"/>
      <c r="D2572" s="13">
        <f ca="1">(TODAY()-PACIENTE[[#This Row],[FECHA. DE NACIMIENTO]])/365</f>
        <v>125.93972602739726</v>
      </c>
      <c r="E2572" s="14" t="str">
        <f t="shared" ca="1" si="81"/>
        <v>TERCERA EDAD</v>
      </c>
      <c r="F2572" s="14"/>
    </row>
    <row r="2573" spans="1:6" x14ac:dyDescent="0.25">
      <c r="A2573" s="84" t="str">
        <f t="shared" si="82"/>
        <v/>
      </c>
      <c r="C2573" s="12"/>
      <c r="D2573" s="13">
        <f ca="1">(TODAY()-PACIENTE[[#This Row],[FECHA. DE NACIMIENTO]])/365</f>
        <v>125.93972602739726</v>
      </c>
      <c r="E2573" s="14" t="str">
        <f t="shared" ca="1" si="81"/>
        <v>TERCERA EDAD</v>
      </c>
      <c r="F2573" s="14"/>
    </row>
    <row r="2574" spans="1:6" x14ac:dyDescent="0.25">
      <c r="A2574" s="84" t="str">
        <f t="shared" si="82"/>
        <v/>
      </c>
      <c r="C2574" s="12"/>
      <c r="D2574" s="13">
        <f ca="1">(TODAY()-PACIENTE[[#This Row],[FECHA. DE NACIMIENTO]])/365</f>
        <v>125.93972602739726</v>
      </c>
      <c r="E2574" s="14" t="str">
        <f t="shared" ca="1" si="81"/>
        <v>TERCERA EDAD</v>
      </c>
      <c r="F2574" s="14"/>
    </row>
    <row r="2575" spans="1:6" x14ac:dyDescent="0.25">
      <c r="A2575" s="84" t="str">
        <f t="shared" si="82"/>
        <v/>
      </c>
      <c r="C2575" s="12"/>
      <c r="D2575" s="13">
        <f ca="1">(TODAY()-PACIENTE[[#This Row],[FECHA. DE NACIMIENTO]])/365</f>
        <v>125.93972602739726</v>
      </c>
      <c r="E2575" s="14" t="str">
        <f t="shared" ca="1" si="81"/>
        <v>TERCERA EDAD</v>
      </c>
      <c r="F2575" s="14"/>
    </row>
    <row r="2576" spans="1:6" x14ac:dyDescent="0.25">
      <c r="A2576" s="84" t="str">
        <f t="shared" si="82"/>
        <v/>
      </c>
      <c r="C2576" s="12"/>
      <c r="D2576" s="13">
        <f ca="1">(TODAY()-PACIENTE[[#This Row],[FECHA. DE NACIMIENTO]])/365</f>
        <v>125.93972602739726</v>
      </c>
      <c r="E2576" s="14" t="str">
        <f t="shared" ca="1" si="81"/>
        <v>TERCERA EDAD</v>
      </c>
      <c r="F2576" s="14"/>
    </row>
    <row r="2577" spans="1:6" x14ac:dyDescent="0.25">
      <c r="A2577" s="84" t="str">
        <f t="shared" si="82"/>
        <v/>
      </c>
      <c r="C2577" s="12"/>
      <c r="D2577" s="13">
        <f ca="1">(TODAY()-PACIENTE[[#This Row],[FECHA. DE NACIMIENTO]])/365</f>
        <v>125.93972602739726</v>
      </c>
      <c r="E2577" s="14" t="str">
        <f t="shared" ca="1" si="81"/>
        <v>TERCERA EDAD</v>
      </c>
      <c r="F2577" s="14"/>
    </row>
    <row r="2578" spans="1:6" x14ac:dyDescent="0.25">
      <c r="A2578" s="84" t="str">
        <f t="shared" si="82"/>
        <v/>
      </c>
      <c r="C2578" s="12"/>
      <c r="D2578" s="13">
        <f ca="1">(TODAY()-PACIENTE[[#This Row],[FECHA. DE NACIMIENTO]])/365</f>
        <v>125.93972602739726</v>
      </c>
      <c r="E2578" s="14" t="str">
        <f t="shared" ca="1" si="81"/>
        <v>TERCERA EDAD</v>
      </c>
      <c r="F2578" s="14"/>
    </row>
    <row r="2579" spans="1:6" x14ac:dyDescent="0.25">
      <c r="A2579" s="84" t="str">
        <f t="shared" si="82"/>
        <v/>
      </c>
      <c r="C2579" s="12"/>
      <c r="D2579" s="13">
        <f ca="1">(TODAY()-PACIENTE[[#This Row],[FECHA. DE NACIMIENTO]])/365</f>
        <v>125.93972602739726</v>
      </c>
      <c r="E2579" s="14" t="str">
        <f t="shared" ca="1" si="81"/>
        <v>TERCERA EDAD</v>
      </c>
      <c r="F2579" s="14"/>
    </row>
    <row r="2580" spans="1:6" x14ac:dyDescent="0.25">
      <c r="A2580" s="84" t="str">
        <f t="shared" si="82"/>
        <v/>
      </c>
      <c r="C2580" s="12"/>
      <c r="D2580" s="13">
        <f ca="1">(TODAY()-PACIENTE[[#This Row],[FECHA. DE NACIMIENTO]])/365</f>
        <v>125.93972602739726</v>
      </c>
      <c r="E2580" s="14" t="str">
        <f t="shared" ca="1" si="81"/>
        <v>TERCERA EDAD</v>
      </c>
      <c r="F2580" s="14"/>
    </row>
    <row r="2581" spans="1:6" x14ac:dyDescent="0.25">
      <c r="A2581" s="84" t="str">
        <f t="shared" si="82"/>
        <v/>
      </c>
      <c r="C2581" s="12"/>
      <c r="D2581" s="13">
        <f ca="1">(TODAY()-PACIENTE[[#This Row],[FECHA. DE NACIMIENTO]])/365</f>
        <v>125.93972602739726</v>
      </c>
      <c r="E2581" s="14" t="str">
        <f t="shared" ca="1" si="81"/>
        <v>TERCERA EDAD</v>
      </c>
      <c r="F2581" s="14"/>
    </row>
    <row r="2582" spans="1:6" x14ac:dyDescent="0.25">
      <c r="A2582" s="84" t="str">
        <f t="shared" si="82"/>
        <v/>
      </c>
      <c r="C2582" s="12"/>
      <c r="D2582" s="13">
        <f ca="1">(TODAY()-PACIENTE[[#This Row],[FECHA. DE NACIMIENTO]])/365</f>
        <v>125.93972602739726</v>
      </c>
      <c r="E2582" s="14" t="str">
        <f t="shared" ca="1" si="81"/>
        <v>TERCERA EDAD</v>
      </c>
      <c r="F2582" s="14"/>
    </row>
    <row r="2583" spans="1:6" x14ac:dyDescent="0.25">
      <c r="A2583" s="84" t="str">
        <f t="shared" si="82"/>
        <v/>
      </c>
      <c r="C2583" s="12"/>
      <c r="D2583" s="13">
        <f ca="1">(TODAY()-PACIENTE[[#This Row],[FECHA. DE NACIMIENTO]])/365</f>
        <v>125.93972602739726</v>
      </c>
      <c r="E2583" s="14" t="str">
        <f t="shared" ca="1" si="81"/>
        <v>TERCERA EDAD</v>
      </c>
      <c r="F2583" s="14"/>
    </row>
    <row r="2584" spans="1:6" x14ac:dyDescent="0.25">
      <c r="A2584" s="84" t="str">
        <f t="shared" si="82"/>
        <v/>
      </c>
      <c r="C2584" s="12"/>
      <c r="D2584" s="13">
        <f ca="1">(TODAY()-PACIENTE[[#This Row],[FECHA. DE NACIMIENTO]])/365</f>
        <v>125.93972602739726</v>
      </c>
      <c r="E2584" s="14" t="str">
        <f t="shared" ca="1" si="81"/>
        <v>TERCERA EDAD</v>
      </c>
      <c r="F2584" s="14"/>
    </row>
    <row r="2585" spans="1:6" x14ac:dyDescent="0.25">
      <c r="A2585" s="84" t="str">
        <f t="shared" si="82"/>
        <v/>
      </c>
      <c r="C2585" s="12"/>
      <c r="D2585" s="13">
        <f ca="1">(TODAY()-PACIENTE[[#This Row],[FECHA. DE NACIMIENTO]])/365</f>
        <v>125.93972602739726</v>
      </c>
      <c r="E2585" s="14" t="str">
        <f t="shared" ca="1" si="81"/>
        <v>TERCERA EDAD</v>
      </c>
      <c r="F2585" s="14"/>
    </row>
    <row r="2586" spans="1:6" x14ac:dyDescent="0.25">
      <c r="A2586" s="84" t="str">
        <f t="shared" si="82"/>
        <v/>
      </c>
      <c r="C2586" s="12"/>
      <c r="D2586" s="13">
        <f ca="1">(TODAY()-PACIENTE[[#This Row],[FECHA. DE NACIMIENTO]])/365</f>
        <v>125.93972602739726</v>
      </c>
      <c r="E2586" s="14" t="str">
        <f t="shared" ca="1" si="81"/>
        <v>TERCERA EDAD</v>
      </c>
      <c r="F2586" s="14"/>
    </row>
    <row r="2587" spans="1:6" x14ac:dyDescent="0.25">
      <c r="A2587" s="84" t="str">
        <f t="shared" si="82"/>
        <v/>
      </c>
      <c r="C2587" s="12"/>
      <c r="D2587" s="13">
        <f ca="1">(TODAY()-PACIENTE[[#This Row],[FECHA. DE NACIMIENTO]])/365</f>
        <v>125.93972602739726</v>
      </c>
      <c r="E2587" s="14" t="str">
        <f t="shared" ca="1" si="81"/>
        <v>TERCERA EDAD</v>
      </c>
      <c r="F2587" s="14"/>
    </row>
    <row r="2588" spans="1:6" x14ac:dyDescent="0.25">
      <c r="A2588" s="84" t="str">
        <f t="shared" si="82"/>
        <v/>
      </c>
      <c r="C2588" s="12"/>
      <c r="D2588" s="13">
        <f ca="1">(TODAY()-PACIENTE[[#This Row],[FECHA. DE NACIMIENTO]])/365</f>
        <v>125.93972602739726</v>
      </c>
      <c r="E2588" s="14" t="str">
        <f t="shared" ca="1" si="81"/>
        <v>TERCERA EDAD</v>
      </c>
      <c r="F2588" s="14"/>
    </row>
    <row r="2589" spans="1:6" x14ac:dyDescent="0.25">
      <c r="A2589" s="84" t="str">
        <f t="shared" si="82"/>
        <v/>
      </c>
      <c r="C2589" s="12"/>
      <c r="D2589" s="13">
        <f ca="1">(TODAY()-PACIENTE[[#This Row],[FECHA. DE NACIMIENTO]])/365</f>
        <v>125.93972602739726</v>
      </c>
      <c r="E2589" s="14" t="str">
        <f t="shared" ca="1" si="81"/>
        <v>TERCERA EDAD</v>
      </c>
      <c r="F2589" s="14"/>
    </row>
    <row r="2590" spans="1:6" x14ac:dyDescent="0.25">
      <c r="A2590" s="84" t="str">
        <f t="shared" si="82"/>
        <v/>
      </c>
      <c r="C2590" s="12"/>
      <c r="D2590" s="13">
        <f ca="1">(TODAY()-PACIENTE[[#This Row],[FECHA. DE NACIMIENTO]])/365</f>
        <v>125.93972602739726</v>
      </c>
      <c r="E2590" s="14" t="str">
        <f t="shared" ca="1" si="81"/>
        <v>TERCERA EDAD</v>
      </c>
      <c r="F2590" s="14"/>
    </row>
    <row r="2591" spans="1:6" x14ac:dyDescent="0.25">
      <c r="A2591" s="84" t="str">
        <f t="shared" si="82"/>
        <v/>
      </c>
      <c r="C2591" s="12"/>
      <c r="D2591" s="13">
        <f ca="1">(TODAY()-PACIENTE[[#This Row],[FECHA. DE NACIMIENTO]])/365</f>
        <v>125.93972602739726</v>
      </c>
      <c r="E2591" s="14" t="str">
        <f t="shared" ca="1" si="81"/>
        <v>TERCERA EDAD</v>
      </c>
      <c r="F2591" s="14"/>
    </row>
    <row r="2592" spans="1:6" x14ac:dyDescent="0.25">
      <c r="A2592" s="84" t="str">
        <f t="shared" si="82"/>
        <v/>
      </c>
      <c r="C2592" s="12"/>
      <c r="D2592" s="13">
        <f ca="1">(TODAY()-PACIENTE[[#This Row],[FECHA. DE NACIMIENTO]])/365</f>
        <v>125.93972602739726</v>
      </c>
      <c r="E2592" s="14" t="str">
        <f t="shared" ca="1" si="81"/>
        <v>TERCERA EDAD</v>
      </c>
      <c r="F2592" s="14"/>
    </row>
    <row r="2593" spans="1:6" x14ac:dyDescent="0.25">
      <c r="A2593" s="84" t="str">
        <f t="shared" si="82"/>
        <v/>
      </c>
      <c r="C2593" s="12"/>
      <c r="D2593" s="13">
        <f ca="1">(TODAY()-PACIENTE[[#This Row],[FECHA. DE NACIMIENTO]])/365</f>
        <v>125.93972602739726</v>
      </c>
      <c r="E2593" s="14" t="str">
        <f t="shared" ca="1" si="81"/>
        <v>TERCERA EDAD</v>
      </c>
      <c r="F2593" s="14"/>
    </row>
    <row r="2594" spans="1:6" x14ac:dyDescent="0.25">
      <c r="A2594" s="84" t="str">
        <f t="shared" si="82"/>
        <v/>
      </c>
      <c r="C2594" s="12"/>
      <c r="D2594" s="13">
        <f ca="1">(TODAY()-PACIENTE[[#This Row],[FECHA. DE NACIMIENTO]])/365</f>
        <v>125.93972602739726</v>
      </c>
      <c r="E2594" s="14" t="str">
        <f t="shared" ca="1" si="81"/>
        <v>TERCERA EDAD</v>
      </c>
      <c r="F2594" s="14"/>
    </row>
    <row r="2595" spans="1:6" x14ac:dyDescent="0.25">
      <c r="A2595" s="84" t="str">
        <f t="shared" si="82"/>
        <v/>
      </c>
      <c r="C2595" s="12"/>
      <c r="D2595" s="13">
        <f ca="1">(TODAY()-PACIENTE[[#This Row],[FECHA. DE NACIMIENTO]])/365</f>
        <v>125.93972602739726</v>
      </c>
      <c r="E2595" s="14" t="str">
        <f t="shared" ca="1" si="81"/>
        <v>TERCERA EDAD</v>
      </c>
      <c r="F2595" s="14"/>
    </row>
    <row r="2596" spans="1:6" x14ac:dyDescent="0.25">
      <c r="A2596" s="84" t="str">
        <f t="shared" si="82"/>
        <v/>
      </c>
      <c r="C2596" s="12"/>
      <c r="D2596" s="13">
        <f ca="1">(TODAY()-PACIENTE[[#This Row],[FECHA. DE NACIMIENTO]])/365</f>
        <v>125.93972602739726</v>
      </c>
      <c r="E2596" s="14" t="str">
        <f t="shared" ca="1" si="81"/>
        <v>TERCERA EDAD</v>
      </c>
      <c r="F2596" s="14"/>
    </row>
    <row r="2597" spans="1:6" x14ac:dyDescent="0.25">
      <c r="A2597" s="84" t="str">
        <f t="shared" si="82"/>
        <v/>
      </c>
      <c r="C2597" s="12"/>
      <c r="D2597" s="13">
        <f ca="1">(TODAY()-PACIENTE[[#This Row],[FECHA. DE NACIMIENTO]])/365</f>
        <v>125.93972602739726</v>
      </c>
      <c r="E2597" s="14" t="str">
        <f t="shared" ca="1" si="81"/>
        <v>TERCERA EDAD</v>
      </c>
      <c r="F2597" s="14"/>
    </row>
    <row r="2598" spans="1:6" x14ac:dyDescent="0.25">
      <c r="A2598" s="84" t="str">
        <f t="shared" si="82"/>
        <v/>
      </c>
      <c r="C2598" s="12"/>
      <c r="D2598" s="13">
        <f ca="1">(TODAY()-PACIENTE[[#This Row],[FECHA. DE NACIMIENTO]])/365</f>
        <v>125.93972602739726</v>
      </c>
      <c r="E2598" s="14" t="str">
        <f t="shared" ca="1" si="81"/>
        <v>TERCERA EDAD</v>
      </c>
      <c r="F2598" s="14"/>
    </row>
    <row r="2599" spans="1:6" x14ac:dyDescent="0.25">
      <c r="A2599" s="84" t="str">
        <f t="shared" si="82"/>
        <v/>
      </c>
      <c r="C2599" s="12"/>
      <c r="D2599" s="13">
        <f ca="1">(TODAY()-PACIENTE[[#This Row],[FECHA. DE NACIMIENTO]])/365</f>
        <v>125.93972602739726</v>
      </c>
      <c r="E2599" s="14" t="str">
        <f t="shared" ca="1" si="81"/>
        <v>TERCERA EDAD</v>
      </c>
      <c r="F2599" s="14"/>
    </row>
    <row r="2600" spans="1:6" x14ac:dyDescent="0.25">
      <c r="A2600" s="84" t="str">
        <f t="shared" si="82"/>
        <v/>
      </c>
      <c r="C2600" s="12"/>
      <c r="D2600" s="13">
        <f ca="1">(TODAY()-PACIENTE[[#This Row],[FECHA. DE NACIMIENTO]])/365</f>
        <v>125.93972602739726</v>
      </c>
      <c r="E2600" s="14" t="str">
        <f t="shared" ca="1" si="81"/>
        <v>TERCERA EDAD</v>
      </c>
      <c r="F2600" s="14"/>
    </row>
    <row r="2601" spans="1:6" x14ac:dyDescent="0.25">
      <c r="A2601" s="84" t="str">
        <f t="shared" si="82"/>
        <v/>
      </c>
      <c r="C2601" s="12"/>
      <c r="D2601" s="13">
        <f ca="1">(TODAY()-PACIENTE[[#This Row],[FECHA. DE NACIMIENTO]])/365</f>
        <v>125.93972602739726</v>
      </c>
      <c r="E2601" s="14" t="str">
        <f t="shared" ca="1" si="81"/>
        <v>TERCERA EDAD</v>
      </c>
      <c r="F2601" s="14"/>
    </row>
    <row r="2602" spans="1:6" x14ac:dyDescent="0.25">
      <c r="A2602" s="84" t="str">
        <f t="shared" si="82"/>
        <v/>
      </c>
      <c r="C2602" s="12"/>
      <c r="D2602" s="13">
        <f ca="1">(TODAY()-PACIENTE[[#This Row],[FECHA. DE NACIMIENTO]])/365</f>
        <v>125.93972602739726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6" x14ac:dyDescent="0.25">
      <c r="A2603" s="84" t="str">
        <f t="shared" si="82"/>
        <v/>
      </c>
      <c r="C2603" s="12"/>
      <c r="D2603" s="13">
        <f ca="1">(TODAY()-PACIENTE[[#This Row],[FECHA. DE NACIMIENTO]])/365</f>
        <v>125.93972602739726</v>
      </c>
      <c r="E2603" s="14" t="str">
        <f t="shared" ca="1" si="83"/>
        <v>TERCERA EDAD</v>
      </c>
      <c r="F2603" s="14"/>
    </row>
    <row r="2604" spans="1:6" x14ac:dyDescent="0.25">
      <c r="A2604" s="84" t="str">
        <f t="shared" si="82"/>
        <v/>
      </c>
      <c r="C2604" s="12"/>
      <c r="D2604" s="13">
        <f ca="1">(TODAY()-PACIENTE[[#This Row],[FECHA. DE NACIMIENTO]])/365</f>
        <v>125.93972602739726</v>
      </c>
      <c r="E2604" s="14" t="str">
        <f t="shared" ca="1" si="83"/>
        <v>TERCERA EDAD</v>
      </c>
      <c r="F2604" s="14"/>
    </row>
    <row r="2605" spans="1:6" x14ac:dyDescent="0.25">
      <c r="A2605" s="84" t="str">
        <f t="shared" si="82"/>
        <v/>
      </c>
      <c r="C2605" s="12"/>
      <c r="D2605" s="13">
        <f ca="1">(TODAY()-PACIENTE[[#This Row],[FECHA. DE NACIMIENTO]])/365</f>
        <v>125.93972602739726</v>
      </c>
      <c r="E2605" s="14" t="str">
        <f t="shared" ca="1" si="83"/>
        <v>TERCERA EDAD</v>
      </c>
      <c r="F2605" s="14"/>
    </row>
    <row r="2606" spans="1:6" x14ac:dyDescent="0.25">
      <c r="A2606" s="84" t="str">
        <f t="shared" si="82"/>
        <v/>
      </c>
      <c r="C2606" s="12"/>
      <c r="D2606" s="13">
        <f ca="1">(TODAY()-PACIENTE[[#This Row],[FECHA. DE NACIMIENTO]])/365</f>
        <v>125.93972602739726</v>
      </c>
      <c r="E2606" s="14" t="str">
        <f t="shared" ca="1" si="83"/>
        <v>TERCERA EDAD</v>
      </c>
      <c r="F2606" s="14"/>
    </row>
    <row r="2607" spans="1:6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125.93972602739726</v>
      </c>
      <c r="E2607" s="14" t="str">
        <f t="shared" ca="1" si="83"/>
        <v>TERCERA EDAD</v>
      </c>
      <c r="F2607" s="14"/>
    </row>
    <row r="2608" spans="1:6" x14ac:dyDescent="0.25">
      <c r="A2608" s="84" t="str">
        <f t="shared" si="84"/>
        <v/>
      </c>
      <c r="C2608" s="12"/>
      <c r="D2608" s="13">
        <f ca="1">(TODAY()-PACIENTE[[#This Row],[FECHA. DE NACIMIENTO]])/365</f>
        <v>125.93972602739726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125.93972602739726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125.93972602739726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125.93972602739726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125.93972602739726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125.93972602739726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125.93972602739726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125.93972602739726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125.93972602739726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125.93972602739726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125.93972602739726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125.93972602739726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125.93972602739726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125.93972602739726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125.93972602739726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125.93972602739726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125.93972602739726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125.93972602739726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125.93972602739726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125.93972602739726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125.93972602739726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125.93972602739726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125.93972602739726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125.93972602739726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125.93972602739726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125.93972602739726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125.93972602739726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125.93972602739726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125.93972602739726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125.93972602739726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125.93972602739726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125.93972602739726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125.93972602739726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125.93972602739726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125.93972602739726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125.93972602739726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125.93972602739726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125.93972602739726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125.93972602739726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125.93972602739726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125.93972602739726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125.93972602739726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125.93972602739726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125.93972602739726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125.93972602739726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125.93972602739726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125.93972602739726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125.93972602739726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125.93972602739726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125.93972602739726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125.93972602739726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125.93972602739726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125.93972602739726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125.93972602739726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125.93972602739726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125.93972602739726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125.93972602739726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125.93972602739726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125.93972602739726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125.93972602739726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125.93972602739726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125.93972602739726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125.93972602739726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125.93972602739726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125.93972602739726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125.93972602739726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125.93972602739726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125.93972602739726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125.93972602739726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125.93972602739726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125.93972602739726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125.93972602739726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125.93972602739726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125.93972602739726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125.93972602739726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125.93972602739726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125.93972602739726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125.93972602739726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125.93972602739726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125.93972602739726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125.93972602739726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125.93972602739726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125.93972602739726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125.93972602739726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125.93972602739726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125.93972602739726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125.93972602739726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125.93972602739726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125.93972602739726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125.93972602739726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125.93972602739726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125.93972602739726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125.93972602739726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125.93972602739726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125.93972602739726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125.93972602739726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125.93972602739726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125.93972602739726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125.93972602739726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125.93972602739726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125.93972602739726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125.93972602739726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125.93972602739726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125.93972602739726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125.93972602739726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125.93972602739726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125.93972602739726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125.93972602739726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125.93972602739726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125.93972602739726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125.93972602739726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125.93972602739726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125.93972602739726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125.93972602739726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125.93972602739726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125.93972602739726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125.93972602739726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125.93972602739726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125.93972602739726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125.93972602739726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125.93972602739726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125.93972602739726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125.93972602739726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125.93972602739726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125.93972602739726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125.93972602739726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125.93972602739726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125.93972602739726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125.93972602739726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125.93972602739726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125.93972602739726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125.93972602739726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125.93972602739726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125.93972602739726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125.93972602739726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125.93972602739726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125.93972602739726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125.93972602739726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125.93972602739726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125.93972602739726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125.93972602739726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125.93972602739726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125.93972602739726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125.93972602739726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125.93972602739726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125.93972602739726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125.93972602739726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125.93972602739726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125.93972602739726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125.93972602739726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125.93972602739726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125.93972602739726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125.93972602739726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125.93972602739726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125.93972602739726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125.93972602739726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125.93972602739726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125.93972602739726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125.93972602739726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125.93972602739726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125.93972602739726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125.93972602739726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125.93972602739726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125.93972602739726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125.93972602739726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125.93972602739726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125.93972602739726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125.93972602739726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125.93972602739726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125.93972602739726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125.93972602739726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125.93972602739726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125.93972602739726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125.93972602739726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125.93972602739726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125.93972602739726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125.93972602739726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125.93972602739726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125.93972602739726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125.93972602739726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125.93972602739726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125.93972602739726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125.93972602739726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125.93972602739726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125.93972602739726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125.93972602739726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125.93972602739726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125.93972602739726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125.93972602739726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125.93972602739726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125.93972602739726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125.93972602739726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125.93972602739726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125.93972602739726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125.93972602739726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125.93972602739726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125.93972602739726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125.93972602739726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125.93972602739726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125.93972602739726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125.93972602739726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125.93972602739726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125.93972602739726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125.93972602739726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125.93972602739726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125.93972602739726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125.93972602739726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125.93972602739726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125.93972602739726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125.93972602739726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125.93972602739726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125.93972602739726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125.93972602739726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125.93972602739726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125.93972602739726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125.93972602739726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125.93972602739726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125.93972602739726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125.93972602739726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125.93972602739726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125.93972602739726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125.93972602739726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125.93972602739726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125.93972602739726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125.93972602739726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125.93972602739726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125.93972602739726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125.93972602739726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125.93972602739726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125.93972602739726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125.93972602739726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125.93972602739726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125.93972602739726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125.93972602739726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125.93972602739726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125.93972602739726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125.93972602739726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125.93972602739726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125.93972602739726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125.93972602739726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125.93972602739726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125.93972602739726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125.93972602739726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125.93972602739726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125.93972602739726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125.93972602739726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125.93972602739726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125.93972602739726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125.93972602739726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125.93972602739726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125.93972602739726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125.93972602739726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125.93972602739726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125.93972602739726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125.93972602739726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125.93972602739726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125.93972602739726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125.93972602739726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125.93972602739726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125.93972602739726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125.93972602739726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125.93972602739726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125.93972602739726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125.93972602739726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125.93972602739726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125.93972602739726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125.93972602739726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125.93972602739726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125.93972602739726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125.93972602739726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125.93972602739726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125.93972602739726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125.93972602739726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125.93972602739726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125.93972602739726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125.93972602739726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125.93972602739726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125.93972602739726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125.93972602739726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125.93972602739726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125.93972602739726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125.93972602739726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125.93972602739726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125.93972602739726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125.93972602739726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125.93972602739726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125.93972602739726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125.93972602739726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125.93972602739726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125.93972602739726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125.93972602739726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125.93972602739726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125.93972602739726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125.93972602739726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125.93972602739726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125.93972602739726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125.93972602739726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125.93972602739726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125.93972602739726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125.93972602739726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125.93972602739726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125.93972602739726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125.93972602739726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125.93972602739726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125.93972602739726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125.93972602739726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125.93972602739726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125.93972602739726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125.93972602739726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125.93972602739726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125.93972602739726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125.93972602739726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125.93972602739726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125.93972602739726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125.93972602739726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125.93972602739726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125.93972602739726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125.93972602739726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125.93972602739726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125.93972602739726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125.93972602739726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125.93972602739726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125.93972602739726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125.93972602739726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125.93972602739726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125.93972602739726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125.93972602739726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125.93972602739726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125.93972602739726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125.93972602739726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125.93972602739726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125.93972602739726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125.93972602739726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125.93972602739726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125.93972602739726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125.93972602739726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125.93972602739726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125.93972602739726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125.93972602739726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125.93972602739726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125.93972602739726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125.93972602739726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125.93972602739726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125.93972602739726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125.93972602739726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125.93972602739726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125.93972602739726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125.93972602739726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125.93972602739726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125.93972602739726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125.93972602739726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125.93972602739726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125.93972602739726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125.93972602739726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125.93972602739726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125.93972602739726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125.93972602739726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125.93972602739726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125.93972602739726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125.93972602739726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125.93972602739726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125.93972602739726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125.93972602739726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125.93972602739726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125.93972602739726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125.93972602739726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125.93972602739726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125.93972602739726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125.93972602739726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125.93972602739726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125.93972602739726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125.93972602739726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125.93972602739726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125.93972602739726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125.93972602739726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125.93972602739726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125.93972602739726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125.93972602739726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125.93972602739726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125.93972602739726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125.93972602739726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125.93972602739726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125.93972602739726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125.93972602739726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125.93972602739726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125.93972602739726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125.93972602739726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125.93972602739726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125.93972602739726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125.93972602739726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125.93972602739726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125.93972602739726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125.93972602739726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125.93972602739726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125.93972602739726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125.93972602739726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125.93972602739726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125.93972602739726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125.93972602739726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125.93972602739726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125.93972602739726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125.93972602739726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125.93972602739726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125.93972602739726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125.93972602739726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125.93972602739726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125.93972602739726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125.93972602739726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125.93972602739726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125.93972602739726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125.93972602739726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125.93972602739726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125.93972602739726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125.93972602739726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125.93972602739726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125.93972602739726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125.93972602739726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125.93972602739726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125.93972602739726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125.93972602739726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125.93972602739726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125.93972602739726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125.93972602739726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125.93972602739726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125.93972602739726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125.93972602739726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125.93972602739726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125.93972602739726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125.93972602739726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125.93972602739726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125.93972602739726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125.93972602739726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125.93972602739726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125.93972602739726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125.93972602739726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125.93972602739726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125.93972602739726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125.93972602739726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125.93972602739726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125.93972602739726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125.93972602739726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125.93972602739726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125.93972602739726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125.93972602739726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125.93972602739726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125.93972602739726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125.93972602739726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125.93972602739726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125.93972602739726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125.93972602739726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125.93972602739726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125.93972602739726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125.93972602739726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125.93972602739726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125.93972602739726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125.93972602739726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125.93972602739726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125.93972602739726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125.93972602739726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125.93972602739726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125.93972602739726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125.93972602739726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125.93972602739726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125.93972602739726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125.93972602739726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125.93972602739726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125.93972602739726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125.93972602739726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125.93972602739726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125.93972602739726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125.93972602739726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125.93972602739726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125.93972602739726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125.93972602739726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125.93972602739726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125.93972602739726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125.93972602739726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125.93972602739726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125.93972602739726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125.93972602739726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125.93972602739726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125.93972602739726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125.93972602739726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125.93972602739726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125.93972602739726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125.93972602739726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125.93972602739726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125.93972602739726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125.93972602739726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125.93972602739726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125.93972602739726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125.93972602739726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125.93972602739726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125.93972602739726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125.93972602739726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125.93972602739726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125.93972602739726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125.93972602739726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125.93972602739726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125.93972602739726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125.93972602739726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125.93972602739726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125.93972602739726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125.93972602739726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125.93972602739726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125.93972602739726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125.93972602739726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125.93972602739726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125.93972602739726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125.93972602739726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125.93972602739726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125.93972602739726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125.93972602739726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125.93972602739726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125.93972602739726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125.93972602739726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125.93972602739726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125.93972602739726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125.93972602739726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125.93972602739726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125.93972602739726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125.93972602739726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125.93972602739726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125.93972602739726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125.93972602739726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125.93972602739726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125.93972602739726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125.93972602739726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125.93972602739726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125.93972602739726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125.93972602739726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125.93972602739726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125.93972602739726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125.93972602739726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125.93972602739726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125.93972602739726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125.93972602739726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125.93972602739726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125.93972602739726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125.93972602739726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125.93972602739726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125.93972602739726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125.93972602739726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125.93972602739726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125.93972602739726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125.93972602739726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125.93972602739726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125.93972602739726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125.93972602739726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125.93972602739726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125.93972602739726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125.93972602739726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125.93972602739726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125.93972602739726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125.93972602739726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125.93972602739726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125.93972602739726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125.93972602739726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125.93972602739726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125.93972602739726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125.93972602739726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125.93972602739726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125.93972602739726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125.93972602739726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125.93972602739726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125.93972602739726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125.93972602739726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125.93972602739726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125.93972602739726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125.93972602739726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125.93972602739726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125.93972602739726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125.93972602739726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125.93972602739726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125.93972602739726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125.93972602739726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125.93972602739726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125.93972602739726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125.93972602739726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125.93972602739726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125.93972602739726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125.93972602739726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125.93972602739726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125.93972602739726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125.93972602739726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125.93972602739726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125.93972602739726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125.93972602739726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125.93972602739726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125.93972602739726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125.93972602739726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125.93972602739726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125.93972602739726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125.93972602739726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125.93972602739726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125.93972602739726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125.93972602739726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125.93972602739726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125.93972602739726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125.93972602739726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125.93972602739726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125.93972602739726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125.93972602739726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125.93972602739726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125.93972602739726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125.93972602739726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125.93972602739726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125.93972602739726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125.93972602739726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125.93972602739726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125.93972602739726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125.93972602739726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125.93972602739726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125.93972602739726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125.93972602739726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125.93972602739726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125.93972602739726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125.93972602739726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125.93972602739726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125.93972602739726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125.93972602739726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125.93972602739726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125.93972602739726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125.93972602739726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125.93972602739726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125.93972602739726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125.93972602739726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125.93972602739726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125.93972602739726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125.93972602739726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125.93972602739726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125.93972602739726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125.93972602739726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125.93972602739726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125.93972602739726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125.93972602739726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125.93972602739726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125.93972602739726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125.93972602739726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125.93972602739726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125.93972602739726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125.93972602739726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125.93972602739726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125.93972602739726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125.93972602739726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125.93972602739726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125.93972602739726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125.93972602739726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125.93972602739726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125.93972602739726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125.93972602739726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125.93972602739726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125.93972602739726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125.93972602739726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125.93972602739726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125.93972602739726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125.93972602739726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125.93972602739726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125.93972602739726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125.93972602739726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125.93972602739726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125.93972602739726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125.93972602739726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125.93972602739726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125.93972602739726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125.93972602739726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125.93972602739726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125.93972602739726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125.93972602739726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125.93972602739726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125.93972602739726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125.93972602739726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125.93972602739726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125.93972602739726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125.93972602739726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125.93972602739726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125.93972602739726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125.93972602739726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125.93972602739726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125.93972602739726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125.93972602739726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125.93972602739726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125.93972602739726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125.93972602739726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125.93972602739726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125.93972602739726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125.93972602739726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125.93972602739726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125.93972602739726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125.93972602739726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125.93972602739726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125.93972602739726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125.93972602739726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125.93972602739726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125.93972602739726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125.93972602739726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125.93972602739726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125.93972602739726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125.93972602739726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125.93972602739726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125.93972602739726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125.93972602739726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125.93972602739726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125.93972602739726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125.93972602739726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125.93972602739726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125.93972602739726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125.93972602739726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125.93972602739726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125.93972602739726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125.93972602739726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125.93972602739726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125.93972602739726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125.93972602739726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125.93972602739726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125.93972602739726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125.93972602739726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125.93972602739726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125.93972602739726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125.93972602739726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125.93972602739726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125.93972602739726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125.93972602739726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125.93972602739726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125.93972602739726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125.93972602739726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125.93972602739726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125.93972602739726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125.93972602739726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125.93972602739726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125.93972602739726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125.93972602739726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125.93972602739726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125.93972602739726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125.93972602739726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125.93972602739726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125.93972602739726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125.93972602739726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125.93972602739726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125.93972602739726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125.93972602739726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125.93972602739726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125.93972602739726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125.93972602739726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125.93972602739726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125.93972602739726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125.93972602739726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125.93972602739726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125.93972602739726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125.93972602739726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125.93972602739726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125.93972602739726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125.93972602739726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125.93972602739726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125.93972602739726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125.93972602739726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125.93972602739726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125.93972602739726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125.93972602739726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125.93972602739726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125.93972602739726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125.93972602739726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125.93972602739726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125.93972602739726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125.93972602739726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125.93972602739726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125.93972602739726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125.93972602739726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125.93972602739726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125.93972602739726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125.93972602739726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125.93972602739726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125.93972602739726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125.93972602739726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125.93972602739726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125.93972602739726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125.93972602739726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125.93972602739726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125.93972602739726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125.93972602739726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125.93972602739726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125.93972602739726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125.93972602739726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125.93972602739726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125.93972602739726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125.93972602739726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125.93972602739726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125.93972602739726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125.93972602739726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125.93972602739726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125.93972602739726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125.93972602739726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125.93972602739726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125.93972602739726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125.93972602739726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125.93972602739726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125.93972602739726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125.93972602739726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125.93972602739726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125.93972602739726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125.93972602739726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125.93972602739726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125.93972602739726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125.93972602739726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125.93972602739726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125.93972602739726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125.93972602739726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125.93972602739726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125.93972602739726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125.93972602739726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125.93972602739726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125.93972602739726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125.93972602739726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125.93972602739726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125.93972602739726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125.93972602739726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125.93972602739726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125.93972602739726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125.93972602739726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125.93972602739726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125.93972602739726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125.93972602739726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125.93972602739726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125.93972602739726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125.93972602739726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125.93972602739726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125.93972602739726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125.93972602739726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125.93972602739726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125.93972602739726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125.93972602739726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125.93972602739726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125.93972602739726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125.93972602739726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125.93972602739726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125.93972602739726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125.93972602739726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125.93972602739726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125.93972602739726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125.93972602739726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125.93972602739726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125.93972602739726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125.93972602739726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125.93972602739726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125.93972602739726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125.93972602739726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125.93972602739726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125.93972602739726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125.93972602739726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125.93972602739726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125.93972602739726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125.93972602739726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125.93972602739726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125.93972602739726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125.93972602739726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125.93972602739726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125.93972602739726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125.93972602739726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125.93972602739726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125.93972602739726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125.93972602739726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125.93972602739726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125.93972602739726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125.93972602739726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125.93972602739726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125.93972602739726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125.93972602739726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125.93972602739726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125.93972602739726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125.93972602739726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125.93972602739726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125.93972602739726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125.93972602739726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125.93972602739726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125.93972602739726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125.93972602739726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125.93972602739726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125.93972602739726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125.93972602739726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125.93972602739726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125.93972602739726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125.93972602739726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125.93972602739726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125.93972602739726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125.93972602739726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125.93972602739726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125.93972602739726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125.93972602739726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125.93972602739726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125.93972602739726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125.93972602739726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125.93972602739726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125.93972602739726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125.93972602739726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125.93972602739726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125.93972602739726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125.93972602739726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125.93972602739726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125.93972602739726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125.93972602739726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125.93972602739726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125.93972602739726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125.93972602739726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125.93972602739726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125.93972602739726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125.93972602739726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125.93972602739726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125.93972602739726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125.93972602739726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125.93972602739726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125.93972602739726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125.93972602739726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125.93972602739726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125.93972602739726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125.93972602739726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125.93972602739726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125.93972602739726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125.93972602739726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125.93972602739726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125.93972602739726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125.93972602739726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125.93972602739726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125.93972602739726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125.93972602739726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125.93972602739726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125.93972602739726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125.93972602739726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125.93972602739726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125.93972602739726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125.93972602739726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125.93972602739726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125.93972602739726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125.93972602739726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125.93972602739726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125.93972602739726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125.93972602739726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125.93972602739726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125.93972602739726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125.93972602739726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125.93972602739726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125.93972602739726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125.93972602739726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125.93972602739726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125.93972602739726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125.93972602739726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125.93972602739726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125.93972602739726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125.93972602739726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125.93972602739726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125.93972602739726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125.93972602739726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125.93972602739726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125.93972602739726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125.93972602739726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125.93972602739726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125.93972602739726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125.93972602739726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125.93972602739726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125.93972602739726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125.93972602739726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125.93972602739726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125.93972602739726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125.93972602739726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125.93972602739726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125.93972602739726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125.93972602739726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125.93972602739726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125.93972602739726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125.93972602739726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125.93972602739726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125.93972602739726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125.93972602739726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125.93972602739726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125.93972602739726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125.93972602739726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125.93972602739726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125.93972602739726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125.93972602739726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125.93972602739726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125.93972602739726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125.93972602739726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125.93972602739726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125.93972602739726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125.93972602739726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125.93972602739726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125.93972602739726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125.93972602739726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125.93972602739726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125.93972602739726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125.93972602739726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125.93972602739726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125.93972602739726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125.93972602739726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125.93972602739726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125.93972602739726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125.93972602739726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125.93972602739726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125.93972602739726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125.93972602739726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125.93972602739726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125.93972602739726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125.93972602739726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125.93972602739726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125.93972602739726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125.93972602739726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125.93972602739726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125.93972602739726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125.93972602739726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125.93972602739726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125.93972602739726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125.93972602739726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125.93972602739726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125.93972602739726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125.93972602739726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125.93972602739726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125.93972602739726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125.93972602739726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125.93972602739726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125.93972602739726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125.93972602739726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125.93972602739726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125.93972602739726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125.93972602739726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125.93972602739726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125.93972602739726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125.93972602739726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125.93972602739726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125.93972602739726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125.93972602739726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125.93972602739726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125.93972602739726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125.93972602739726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125.93972602739726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125.93972602739726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125.93972602739726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125.93972602739726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125.93972602739726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125.93972602739726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125.93972602739726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125.93972602739726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125.93972602739726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125.93972602739726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125.93972602739726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125.93972602739726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125.93972602739726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125.93972602739726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125.93972602739726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125.93972602739726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125.93972602739726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125.93972602739726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125.93972602739726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125.93972602739726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125.93972602739726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125.93972602739726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125.93972602739726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125.93972602739726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125.93972602739726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125.93972602739726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125.93972602739726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125.93972602739726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125.93972602739726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125.93972602739726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125.93972602739726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125.93972602739726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125.93972602739726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125.93972602739726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125.93972602739726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125.93972602739726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125.93972602739726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125.93972602739726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125.93972602739726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125.93972602739726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125.93972602739726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125.93972602739726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125.93972602739726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125.93972602739726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125.93972602739726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125.93972602739726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125.93972602739726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125.93972602739726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125.93972602739726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125.93972602739726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125.93972602739726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125.93972602739726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125.93972602739726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125.93972602739726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125.93972602739726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125.93972602739726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125.93972602739726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125.93972602739726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125.93972602739726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125.93972602739726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125.93972602739726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125.93972602739726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125.93972602739726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125.93972602739726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125.93972602739726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125.93972602739726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125.93972602739726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125.93972602739726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125.93972602739726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125.93972602739726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125.93972602739726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125.93972602739726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125.93972602739726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125.93972602739726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125.93972602739726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125.93972602739726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125.93972602739726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125.93972602739726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125.93972602739726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125.93972602739726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125.93972602739726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125.93972602739726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125.93972602739726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125.93972602739726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125.93972602739726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125.93972602739726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125.93972602739726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125.93972602739726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125.93972602739726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125.93972602739726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125.93972602739726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125.93972602739726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125.93972602739726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125.93972602739726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125.93972602739726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125.93972602739726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125.93972602739726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125.93972602739726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125.93972602739726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125.93972602739726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125.93972602739726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125.93972602739726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125.93972602739726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125.93972602739726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125.93972602739726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125.93972602739726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125.93972602739726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125.93972602739726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125.93972602739726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125.93972602739726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125.93972602739726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125.93972602739726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125.93972602739726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125.93972602739726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125.93972602739726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125.93972602739726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125.93972602739726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125.93972602739726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125.93972602739726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125.93972602739726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125.93972602739726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125.93972602739726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125.93972602739726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125.93972602739726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125.93972602739726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125.93972602739726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125.93972602739726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125.93972602739726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125.93972602739726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125.93972602739726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125.93972602739726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125.93972602739726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125.93972602739726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125.93972602739726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125.93972602739726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125.93972602739726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125.93972602739726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125.93972602739726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125.93972602739726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125.93972602739726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125.93972602739726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125.93972602739726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125.93972602739726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125.93972602739726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125.93972602739726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125.93972602739726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125.93972602739726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125.93972602739726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125.93972602739726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125.93972602739726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125.93972602739726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125.93972602739726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125.93972602739726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125.93972602739726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125.93972602739726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125.93972602739726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125.93972602739726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125.93972602739726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125.93972602739726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125.93972602739726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125.93972602739726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125.93972602739726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125.93972602739726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125.93972602739726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125.93972602739726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125.93972602739726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125.93972602739726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125.93972602739726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125.93972602739726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125.93972602739726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125.93972602739726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125.93972602739726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125.93972602739726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125.93972602739726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125.93972602739726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125.93972602739726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125.93972602739726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125.93972602739726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125.93972602739726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125.93972602739726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125.93972602739726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125.93972602739726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125.93972602739726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125.93972602739726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125.93972602739726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125.93972602739726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125.93972602739726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125.93972602739726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125.93972602739726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125.93972602739726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125.93972602739726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125.93972602739726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125.93972602739726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125.93972602739726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125.93972602739726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125.93972602739726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125.93972602739726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125.93972602739726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125.93972602739726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125.93972602739726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125.93972602739726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125.93972602739726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125.93972602739726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125.93972602739726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125.93972602739726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125.93972602739726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125.93972602739726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125.93972602739726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125.93972602739726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125.93972602739726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125.93972602739726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125.93972602739726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125.93972602739726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125.93972602739726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125.93972602739726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125.93972602739726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125.93972602739726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125.93972602739726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125.93972602739726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125.93972602739726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125.93972602739726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125.93972602739726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125.93972602739726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125.93972602739726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125.93972602739726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125.93972602739726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125.93972602739726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125.93972602739726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125.93972602739726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125.93972602739726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125.93972602739726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125.93972602739726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125.93972602739726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125.93972602739726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125.93972602739726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125.93972602739726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125.93972602739726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125.93972602739726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125.93972602739726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125.93972602739726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125.93972602739726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125.93972602739726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125.93972602739726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125.93972602739726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125.93972602739726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125.93972602739726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125.93972602739726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125.93972602739726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125.93972602739726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125.93972602739726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125.93972602739726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125.93972602739726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125.93972602739726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125.93972602739726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125.93972602739726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125.93972602739726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125.93972602739726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125.93972602739726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125.93972602739726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125.93972602739726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125.93972602739726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125.93972602739726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125.93972602739726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125.93972602739726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125.93972602739726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125.93972602739726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125.93972602739726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125.93972602739726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125.93972602739726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125.93972602739726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125.93972602739726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125.93972602739726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125.93972602739726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125.93972602739726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125.93972602739726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125.93972602739726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125.93972602739726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125.93972602739726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125.93972602739726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125.93972602739726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125.93972602739726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125.93972602739726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125.93972602739726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125.93972602739726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125.93972602739726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125.93972602739726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125.93972602739726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125.93972602739726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125.93972602739726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125.93972602739726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125.93972602739726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125.93972602739726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125.93972602739726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125.93972602739726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125.93972602739726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125.93972602739726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125.93972602739726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125.93972602739726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125.93972602739726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125.93972602739726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125.93972602739726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125.93972602739726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125.93972602739726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125.93972602739726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125.93972602739726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125.93972602739726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125.93972602739726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125.93972602739726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125.93972602739726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125.93972602739726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125.93972602739726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125.93972602739726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125.93972602739726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125.93972602739726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125.93972602739726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125.93972602739726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125.93972602739726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125.93972602739726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125.93972602739726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125.93972602739726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125.93972602739726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125.93972602739726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125.93972602739726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125.93972602739726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125.93972602739726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125.93972602739726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125.93972602739726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125.93972602739726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125.93972602739726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125.93972602739726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125.93972602739726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125.93972602739726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125.93972602739726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125.93972602739726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125.93972602739726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125.93972602739726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125.93972602739726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125.93972602739726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125.93972602739726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125.93972602739726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125.93972602739726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125.93972602739726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125.93972602739726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125.93972602739726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125.93972602739726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125.93972602739726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125.93972602739726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125.93972602739726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125.93972602739726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125.93972602739726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125.93972602739726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125.93972602739726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125.93972602739726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125.93972602739726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125.93972602739726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125.93972602739726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125.93972602739726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125.93972602739726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125.93972602739726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125.93972602739726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125.93972602739726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125.93972602739726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125.93972602739726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125.93972602739726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125.93972602739726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125.93972602739726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125.93972602739726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125.93972602739726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125.93972602739726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125.93972602739726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125.93972602739726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125.93972602739726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125.93972602739726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125.93972602739726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125.93972602739726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125.93972602739726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125.93972602739726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125.93972602739726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125.93972602739726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125.93972602739726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125.93972602739726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125.93972602739726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125.93972602739726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125.93972602739726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125.93972602739726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125.93972602739726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125.93972602739726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125.93972602739726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125.93972602739726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125.93972602739726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125.93972602739726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125.93972602739726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125.93972602739726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125.93972602739726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125.93972602739726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125.93972602739726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125.93972602739726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125.93972602739726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125.93972602739726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125.93972602739726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125.93972602739726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125.93972602739726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125.93972602739726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125.93972602739726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125.93972602739726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125.93972602739726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125.93972602739726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125.93972602739726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125.93972602739726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125.93972602739726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125.93972602739726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125.93972602739726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125.93972602739726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125.93972602739726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125.93972602739726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125.93972602739726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125.93972602739726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125.93972602739726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125.93972602739726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125.93972602739726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125.93972602739726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125.93972602739726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125.93972602739726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125.93972602739726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125.93972602739726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125.93972602739726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125.93972602739726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125.93972602739726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125.93972602739726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125.93972602739726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125.93972602739726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125.93972602739726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125.93972602739726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125.93972602739726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125.93972602739726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125.93972602739726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125.93972602739726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125.93972602739726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125.93972602739726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125.93972602739726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125.93972602739726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125.93972602739726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125.93972602739726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125.93972602739726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125.93972602739726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125.93972602739726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125.93972602739726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125.93972602739726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125.93972602739726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125.93972602739726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125.93972602739726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125.93972602739726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125.93972602739726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125.93972602739726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125.93972602739726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125.93972602739726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125.93972602739726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125.93972602739726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125.93972602739726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125.93972602739726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125.93972602739726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125.93972602739726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125.93972602739726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125.93972602739726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125.93972602739726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125.93972602739726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125.93972602739726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125.93972602739726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125.93972602739726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125.93972602739726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125.93972602739726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125.93972602739726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125.93972602739726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125.93972602739726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125.93972602739726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125.93972602739726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125.93972602739726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125.93972602739726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125.93972602739726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125.93972602739726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125.93972602739726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125.93972602739726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125.93972602739726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125.93972602739726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125.93972602739726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125.93972602739726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125.93972602739726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125.93972602739726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125.93972602739726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125.93972602739726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125.93972602739726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125.93972602739726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125.93972602739726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125.93972602739726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125.93972602739726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125.93972602739726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125.93972602739726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125.93972602739726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125.93972602739726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125.93972602739726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125.93972602739726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125.93972602739726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125.93972602739726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125.93972602739726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125.93972602739726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125.93972602739726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125.93972602739726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125.93972602739726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125.93972602739726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125.93972602739726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125.93972602739726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125.93972602739726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125.93972602739726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125.93972602739726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125.93972602739726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125.93972602739726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125.93972602739726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125.93972602739726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125.93972602739726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125.93972602739726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125.93972602739726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125.93972602739726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125.93972602739726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125.93972602739726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125.93972602739726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125.93972602739726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125.93972602739726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125.93972602739726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125.93972602739726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125.93972602739726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125.93972602739726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125.93972602739726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125.93972602739726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125.93972602739726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125.93972602739726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125.93972602739726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125.93972602739726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125.93972602739726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125.93972602739726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125.93972602739726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125.93972602739726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125.93972602739726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125.93972602739726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125.93972602739726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125.93972602739726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125.93972602739726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125.93972602739726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125.93972602739726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125.93972602739726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125.93972602739726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125.93972602739726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125.93972602739726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125.93972602739726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125.93972602739726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125.93972602739726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125.93972602739726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125.93972602739726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125.93972602739726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125.93972602739726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125.93972602739726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125.93972602739726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125.93972602739726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125.93972602739726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125.93972602739726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125.93972602739726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125.93972602739726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125.93972602739726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125.93972602739726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125.93972602739726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125.93972602739726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125.93972602739726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125.93972602739726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125.93972602739726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125.93972602739726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125.93972602739726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125.93972602739726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125.93972602739726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125.93972602739726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125.93972602739726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125.93972602739726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125.93972602739726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125.93972602739726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125.93972602739726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125.93972602739726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125.93972602739726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125.93972602739726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125.93972602739726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125.93972602739726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125.93972602739726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125.93972602739726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125.93972602739726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125.93972602739726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125.93972602739726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125.93972602739726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125.93972602739726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125.93972602739726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125.93972602739726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125.93972602739726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125.93972602739726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125.93972602739726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125.93972602739726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125.93972602739726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125.93972602739726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125.93972602739726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125.93972602739726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125.93972602739726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125.93972602739726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125.93972602739726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125.93972602739726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125.93972602739726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125.93972602739726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125.93972602739726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125.93972602739726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125.93972602739726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125.93972602739726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125.93972602739726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125.93972602739726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125.93972602739726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125.93972602739726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125.93972602739726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125.93972602739726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125.93972602739726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125.93972602739726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125.93972602739726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125.93972602739726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125.93972602739726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125.93972602739726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125.93972602739726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125.93972602739726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125.93972602739726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125.93972602739726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125.93972602739726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125.93972602739726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125.93972602739726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125.93972602739726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125.93972602739726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125.93972602739726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125.93972602739726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125.93972602739726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125.93972602739726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125.93972602739726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125.93972602739726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125.93972602739726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125.93972602739726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125.93972602739726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125.93972602739726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125.93972602739726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125.93972602739726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125.93972602739726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125.93972602739726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125.93972602739726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125.93972602739726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125.93972602739726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125.93972602739726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125.93972602739726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125.93972602739726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125.93972602739726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125.93972602739726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125.93972602739726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125.93972602739726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125.93972602739726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125.93972602739726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125.93972602739726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125.93972602739726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125.93972602739726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125.93972602739726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125.93972602739726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125.93972602739726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125.93972602739726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125.93972602739726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125.93972602739726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125.93972602739726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125.93972602739726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125.93972602739726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125.93972602739726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125.93972602739726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125.93972602739726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125.93972602739726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125.93972602739726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125.93972602739726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125.93972602739726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125.93972602739726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125.93972602739726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125.93972602739726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125.93972602739726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125.93972602739726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125.93972602739726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125.93972602739726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125.93972602739726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125.93972602739726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125.93972602739726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125.93972602739726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125.93972602739726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125.93972602739726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125.93972602739726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125.93972602739726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125.93972602739726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125.93972602739726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125.93972602739726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125.93972602739726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125.93972602739726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125.93972602739726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125.93972602739726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125.93972602739726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125.93972602739726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125.93972602739726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125.93972602739726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125.93972602739726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125.93972602739726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125.93972602739726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125.93972602739726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125.93972602739726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125.93972602739726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125.93972602739726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125.93972602739726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125.93972602739726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125.93972602739726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125.93972602739726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125.93972602739726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125.93972602739726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125.93972602739726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125.93972602739726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125.93972602739726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125.93972602739726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125.93972602739726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125.93972602739726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125.93972602739726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125.93972602739726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125.93972602739726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125.93972602739726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125.93972602739726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125.93972602739726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125.93972602739726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125.93972602739726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125.93972602739726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125.93972602739726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125.93972602739726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125.93972602739726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125.93972602739726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125.93972602739726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125.93972602739726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125.93972602739726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125.93972602739726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125.93972602739726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125.93972602739726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125.93972602739726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125.93972602739726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125.93972602739726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125.93972602739726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125.93972602739726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125.93972602739726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125.93972602739726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125.93972602739726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125.93972602739726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125.93972602739726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125.93972602739726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125.93972602739726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125.93972602739726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125.93972602739726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125.93972602739726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125.93972602739726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125.93972602739726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125.93972602739726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125.93972602739726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125.93972602739726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125.93972602739726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125.93972602739726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125.93972602739726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125.93972602739726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125.93972602739726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125.93972602739726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125.93972602739726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125.93972602739726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125.93972602739726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125.93972602739726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125.93972602739726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125.93972602739726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125.93972602739726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125.93972602739726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125.93972602739726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125.93972602739726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125.93972602739726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125.93972602739726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125.93972602739726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125.93972602739726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125.93972602739726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125.93972602739726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125.93972602739726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125.93972602739726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125.93972602739726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125.93972602739726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125.93972602739726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125.93972602739726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125.93972602739726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125.93972602739726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125.93972602739726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125.93972602739726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125.93972602739726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125.93972602739726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125.93972602739726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125.93972602739726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125.93972602739726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125.93972602739726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125.93972602739726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125.93972602739726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125.93972602739726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125.93972602739726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125.93972602739726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125.93972602739726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125.93972602739726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125.93972602739726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125.93972602739726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125.93972602739726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125.93972602739726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125.93972602739726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125.93972602739726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125.93972602739726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125.93972602739726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125.93972602739726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125.93972602739726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125.93972602739726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125.93972602739726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125.93972602739726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125.93972602739726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125.93972602739726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125.93972602739726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125.93972602739726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125.93972602739726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125.93972602739726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125.93972602739726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125.93972602739726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125.93972602739726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125.93972602739726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125.93972602739726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125.93972602739726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125.93972602739726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125.93972602739726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125.93972602739726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125.93972602739726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125.93972602739726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125.93972602739726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125.93972602739726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125.93972602739726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125.93972602739726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125.93972602739726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125.93972602739726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125.93972602739726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125.93972602739726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125.93972602739726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125.93972602739726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125.93972602739726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125.93972602739726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125.93972602739726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125.93972602739726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125.93972602739726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125.93972602739726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125.93972602739726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125.93972602739726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125.93972602739726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125.93972602739726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125.93972602739726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125.93972602739726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125.93972602739726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125.93972602739726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125.93972602739726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125.93972602739726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125.93972602739726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125.93972602739726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125.93972602739726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125.93972602739726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125.93972602739726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125.93972602739726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125.93972602739726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125.93972602739726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125.93972602739726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125.93972602739726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125.93972602739726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125.93972602739726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125.93972602739726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125.93972602739726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125.93972602739726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125.93972602739726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125.93972602739726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125.93972602739726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125.93972602739726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125.93972602739726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125.93972602739726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125.93972602739726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125.93972602739726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125.93972602739726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125.93972602739726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125.93972602739726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125.93972602739726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125.93972602739726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125.93972602739726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125.93972602739726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125.93972602739726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125.93972602739726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125.93972602739726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125.93972602739726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125.93972602739726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125.93972602739726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125.93972602739726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125.93972602739726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125.93972602739726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125.93972602739726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125.93972602739726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125.93972602739726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125.93972602739726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125.93972602739726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125.93972602739726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125.93972602739726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125.93972602739726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125.93972602739726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125.93972602739726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125.93972602739726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125.93972602739726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125.93972602739726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125.93972602739726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125.93972602739726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125.93972602739726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125.93972602739726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125.93972602739726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125.93972602739726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125.93972602739726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125.93972602739726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125.93972602739726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125.93972602739726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125.93972602739726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125.93972602739726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125.93972602739726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125.93972602739726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125.93972602739726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125.93972602739726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125.93972602739726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125.93972602739726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125.93972602739726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125.93972602739726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125.93972602739726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125.93972602739726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125.93972602739726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125.93972602739726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125.93972602739726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125.93972602739726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125.93972602739726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125.93972602739726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125.93972602739726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125.93972602739726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125.93972602739726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125.93972602739726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125.93972602739726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125.93972602739726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125.93972602739726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125.93972602739726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125.93972602739726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125.93972602739726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125.93972602739726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125.93972602739726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125.93972602739726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125.93972602739726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125.93972602739726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125.93972602739726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125.93972602739726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125.93972602739726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125.93972602739726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125.93972602739726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125.93972602739726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125.93972602739726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125.93972602739726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125.93972602739726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125.93972602739726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125.93972602739726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125.93972602739726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125.93972602739726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125.93972602739726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125.93972602739726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125.93972602739726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125.93972602739726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125.93972602739726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125.93972602739726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125.93972602739726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125.93972602739726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125.93972602739726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125.93972602739726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125.93972602739726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125.93972602739726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125.93972602739726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125.93972602739726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125.93972602739726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125.93972602739726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125.93972602739726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125.93972602739726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125.93972602739726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125.93972602739726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125.93972602739726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125.93972602739726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125.93972602739726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125.93972602739726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125.93972602739726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125.93972602739726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125.93972602739726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125.93972602739726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125.93972602739726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125.93972602739726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125.93972602739726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125.93972602739726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125.93972602739726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125.93972602739726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125.93972602739726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125.93972602739726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125.93972602739726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125.93972602739726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125.93972602739726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125.93972602739726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125.93972602739726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125.93972602739726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125.93972602739726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125.93972602739726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125.93972602739726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125.93972602739726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125.93972602739726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125.93972602739726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125.93972602739726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125.93972602739726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125.93972602739726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125.93972602739726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125.93972602739726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125.93972602739726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125.93972602739726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125.93972602739726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125.93972602739726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125.93972602739726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125.93972602739726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125.93972602739726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125.93972602739726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125.93972602739726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125.93972602739726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125.93972602739726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125.93972602739726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125.93972602739726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125.93972602739726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125.93972602739726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125.93972602739726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125.93972602739726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125.93972602739726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125.93972602739726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125.93972602739726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125.93972602739726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125.93972602739726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125.93972602739726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125.93972602739726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125.93972602739726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125.93972602739726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125.93972602739726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125.93972602739726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125.93972602739726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125.93972602739726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125.93972602739726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125.93972602739726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125.93972602739726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125.93972602739726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125.93972602739726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125.93972602739726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125.93972602739726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125.93972602739726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125.93972602739726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125.93972602739726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125.93972602739726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125.93972602739726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125.93972602739726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125.93972602739726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125.93972602739726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125.93972602739726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125.93972602739726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125.93972602739726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125.93972602739726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125.93972602739726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125.93972602739726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125.93972602739726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125.93972602739726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125.93972602739726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125.93972602739726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125.93972602739726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125.93972602739726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125.93972602739726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125.93972602739726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125.93972602739726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125.93972602739726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125.93972602739726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125.93972602739726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125.93972602739726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125.93972602739726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125.93972602739726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125.93972602739726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125.93972602739726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125.93972602739726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125.93972602739726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125.93972602739726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125.93972602739726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125.93972602739726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125.93972602739726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125.93972602739726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125.93972602739726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125.93972602739726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125.93972602739726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125.93972602739726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125.93972602739726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125.93972602739726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125.93972602739726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125.93972602739726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125.93972602739726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125.93972602739726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125.93972602739726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125.93972602739726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125.93972602739726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125.93972602739726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125.93972602739726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125.93972602739726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125.93972602739726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125.93972602739726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125.93972602739726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125.93972602739726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125.93972602739726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125.93972602739726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125.93972602739726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125.93972602739726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125.93972602739726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125.93972602739726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125.93972602739726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125.93972602739726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125.93972602739726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125.93972602739726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125.93972602739726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125.93972602739726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125.93972602739726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125.93972602739726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125.93972602739726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125.93972602739726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125.93972602739726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125.93972602739726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125.93972602739726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125.93972602739726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125.93972602739726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125.93972602739726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125.93972602739726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125.93972602739726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125.93972602739726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125.93972602739726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125.93972602739726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125.93972602739726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125.93972602739726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125.93972602739726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125.93972602739726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125.93972602739726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125.93972602739726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125.93972602739726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125.93972602739726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125.93972602739726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125.93972602739726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125.93972602739726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125.93972602739726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125.93972602739726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125.93972602739726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125.93972602739726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125.93972602739726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125.93972602739726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125.93972602739726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125.93972602739726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125.93972602739726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125.93972602739726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125.93972602739726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125.93972602739726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125.93972602739726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125.93972602739726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125.93972602739726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125.93972602739726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125.93972602739726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125.93972602739726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125.93972602739726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125.93972602739726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125.93972602739726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125.93972602739726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125.93972602739726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125.93972602739726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125.93972602739726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125.93972602739726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125.93972602739726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125.93972602739726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125.93972602739726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125.93972602739726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125.93972602739726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125.93972602739726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125.93972602739726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125.93972602739726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125.93972602739726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125.93972602739726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125.93972602739726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125.93972602739726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125.93972602739726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125.93972602739726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125.93972602739726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125.93972602739726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125.93972602739726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125.93972602739726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125.93972602739726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125.93972602739726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125.93972602739726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125.93972602739726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125.93972602739726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125.93972602739726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125.93972602739726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125.93972602739726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125.93972602739726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125.93972602739726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125.93972602739726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125.93972602739726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125.93972602739726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125.93972602739726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125.93972602739726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125.93972602739726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125.93972602739726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125.93972602739726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125.93972602739726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125.93972602739726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125.93972602739726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125.93972602739726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125.93972602739726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125.93972602739726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125.93972602739726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125.93972602739726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125.93972602739726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125.93972602739726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125.93972602739726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125.93972602739726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125.93972602739726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125.93972602739726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125.93972602739726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125.93972602739726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125.93972602739726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125.93972602739726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125.93972602739726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125.93972602739726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125.93972602739726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125.93972602739726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125.93972602739726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125.93972602739726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125.93972602739726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125.93972602739726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125.93972602739726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125.93972602739726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125.93972602739726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125.93972602739726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125.93972602739726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125.93972602739726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125.93972602739726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125.93972602739726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125.93972602739726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125.93972602739726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125.93972602739726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125.93972602739726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125.93972602739726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125.93972602739726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125.93972602739726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125.93972602739726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125.93972602739726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125.93972602739726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125.93972602739726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125.93972602739726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125.93972602739726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125.93972602739726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125.93972602739726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125.93972602739726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125.93972602739726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125.93972602739726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125.93972602739726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125.93972602739726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125.93972602739726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125.93972602739726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125.93972602739726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125.93972602739726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125.93972602739726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125.93972602739726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125.93972602739726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125.93972602739726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125.93972602739726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125.93972602739726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125.93972602739726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125.93972602739726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125.93972602739726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125.93972602739726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125.93972602739726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125.93972602739726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125.93972602739726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125.93972602739726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125.93972602739726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125.93972602739726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125.93972602739726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125.93972602739726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125.93972602739726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125.93972602739726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125.93972602739726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125.93972602739726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125.93972602739726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125.93972602739726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125.93972602739726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125.93972602739726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125.93972602739726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125.93972602739726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125.93972602739726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125.93972602739726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125.93972602739726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125.93972602739726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125.93972602739726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125.93972602739726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125.93972602739726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125.93972602739726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125.93972602739726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125.93972602739726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125.93972602739726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125.93972602739726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125.93972602739726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125.93972602739726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125.93972602739726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125.93972602739726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125.93972602739726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125.93972602739726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125.93972602739726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125.93972602739726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125.93972602739726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125.93972602739726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125.93972602739726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125.93972602739726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125.93972602739726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125.93972602739726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125.93972602739726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125.93972602739726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125.93972602739726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125.93972602739726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125.93972602739726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125.93972602739726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125.93972602739726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125.93972602739726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125.93972602739726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125.93972602739726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125.93972602739726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125.93972602739726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125.93972602739726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125.93972602739726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125.93972602739726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125.93972602739726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125.93972602739726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125.93972602739726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125.93972602739726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125.93972602739726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125.93972602739726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125.93972602739726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125.93972602739726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125.93972602739726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125.93972602739726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125.93972602739726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125.93972602739726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125.93972602739726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125.93972602739726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125.93972602739726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125.93972602739726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125.93972602739726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125.93972602739726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125.93972602739726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125.93972602739726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125.93972602739726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125.93972602739726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125.93972602739726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125.93972602739726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125.93972602739726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125.93972602739726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125.93972602739726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125.93972602739726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125.93972602739726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125.93972602739726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125.93972602739726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125.93972602739726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125.93972602739726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125.93972602739726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125.93972602739726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125.93972602739726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125.93972602739726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125.93972602739726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125.93972602739726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125.93972602739726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125.93972602739726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125.93972602739726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125.93972602739726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125.93972602739726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125.93972602739726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125.93972602739726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125.93972602739726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125.93972602739726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125.93972602739726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125.93972602739726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125.93972602739726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125.93972602739726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125.93972602739726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125.93972602739726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125.93972602739726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125.93972602739726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125.93972602739726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125.93972602739726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125.93972602739726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125.93972602739726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125.93972602739726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125.93972602739726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125.93972602739726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125.93972602739726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125.93972602739726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125.93972602739726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125.93972602739726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125.93972602739726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125.93972602739726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125.93972602739726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125.93972602739726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125.93972602739726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125.93972602739726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125.93972602739726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125.93972602739726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125.93972602739726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125.93972602739726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125.93972602739726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125.93972602739726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125.93972602739726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125.93972602739726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125.93972602739726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125.93972602739726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125.93972602739726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125.93972602739726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125.93972602739726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125.93972602739726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125.93972602739726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125.93972602739726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125.93972602739726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125.93972602739726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125.93972602739726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125.93972602739726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125.93972602739726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125.93972602739726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125.93972602739726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125.93972602739726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125.93972602739726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125.93972602739726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125.93972602739726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125.93972602739726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125.93972602739726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125.93972602739726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125.93972602739726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125.93972602739726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125.93972602739726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125.93972602739726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125.93972602739726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125.93972602739726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125.93972602739726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125.93972602739726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125.93972602739726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125.93972602739726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125.93972602739726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125.93972602739726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125.93972602739726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125.93972602739726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125.93972602739726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125.93972602739726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125.93972602739726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125.93972602739726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125.93972602739726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125.93972602739726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125.93972602739726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125.93972602739726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125.93972602739726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125.93972602739726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125.93972602739726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125.93972602739726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125.93972602739726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125.93972602739726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125.93972602739726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125.93972602739726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125.93972602739726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125.93972602739726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125.93972602739726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125.93972602739726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125.93972602739726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125.93972602739726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125.93972602739726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125.93972602739726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125.93972602739726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125.93972602739726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125.93972602739726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125.93972602739726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125.93972602739726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125.93972602739726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125.93972602739726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125.93972602739726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125.93972602739726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125.93972602739726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125.93972602739726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125.93972602739726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125.93972602739726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125.93972602739726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125.93972602739726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125.93972602739726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125.93972602739726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125.93972602739726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125.93972602739726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125.93972602739726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125.93972602739726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125.93972602739726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125.93972602739726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125.93972602739726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125.93972602739726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125.93972602739726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125.93972602739726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125.93972602739726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125.93972602739726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125.93972602739726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125.93972602739726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125.93972602739726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125.93972602739726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125.93972602739726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125.93972602739726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125.93972602739726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125.93972602739726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125.93972602739726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125.93972602739726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125.93972602739726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125.93972602739726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125.93972602739726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125.93972602739726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125.93972602739726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125.93972602739726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125.93972602739726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125.93972602739726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125.93972602739726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125.93972602739726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125.93972602739726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125.93972602739726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125.93972602739726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125.93972602739726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125.93972602739726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125.93972602739726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125.93972602739726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125.93972602739726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125.93972602739726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125.93972602739726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125.93972602739726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125.93972602739726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125.93972602739726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125.93972602739726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125.93972602739726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125.93972602739726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125.93972602739726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125.93972602739726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125.93972602739726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125.93972602739726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125.93972602739726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125.93972602739726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125.93972602739726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125.93972602739726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125.93972602739726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125.93972602739726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125.93972602739726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125.93972602739726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125.93972602739726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125.93972602739726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125.93972602739726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125.93972602739726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125.93972602739726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125.93972602739726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125.93972602739726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125.93972602739726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125.93972602739726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125.93972602739726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125.93972602739726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125.93972602739726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125.93972602739726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125.93972602739726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125.93972602739726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125.93972602739726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125.93972602739726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125.93972602739726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125.93972602739726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125.93972602739726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125.93972602739726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125.93972602739726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125.93972602739726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125.93972602739726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125.93972602739726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125.93972602739726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125.93972602739726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125.93972602739726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125.93972602739726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125.93972602739726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125.93972602739726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125.93972602739726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125.93972602739726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125.93972602739726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125.93972602739726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125.93972602739726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125.93972602739726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125.93972602739726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125.93972602739726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125.93972602739726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125.93972602739726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125.93972602739726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125.93972602739726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125.93972602739726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125.93972602739726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125.93972602739726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125.93972602739726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125.93972602739726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125.93972602739726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125.93972602739726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125.93972602739726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125.93972602739726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125.93972602739726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125.93972602739726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125.93972602739726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125.93972602739726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125.93972602739726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125.93972602739726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125.93972602739726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125.93972602739726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125.93972602739726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125.93972602739726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125.93972602739726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125.93972602739726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125.93972602739726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125.93972602739726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125.93972602739726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125.93972602739726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125.93972602739726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125.93972602739726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125.93972602739726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125.93972602739726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125.93972602739726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125.93972602739726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125.93972602739726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125.93972602739726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125.93972602739726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125.93972602739726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125.93972602739726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125.93972602739726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125.93972602739726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125.93972602739726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125.93972602739726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125.93972602739726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125.93972602739726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125.93972602739726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125.93972602739726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125.93972602739726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125.93972602739726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125.93972602739726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125.93972602739726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125.93972602739726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125.93972602739726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125.93972602739726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125.93972602739726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125.93972602739726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125.93972602739726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125.93972602739726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125.93972602739726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125.93972602739726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125.93972602739726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125.93972602739726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125.93972602739726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125.93972602739726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125.93972602739726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125.93972602739726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125.93972602739726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125.93972602739726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125.93972602739726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125.93972602739726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125.93972602739726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125.93972602739726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125.93972602739726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125.93972602739726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125.93972602739726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125.93972602739726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125.93972602739726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125.93972602739726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125.93972602739726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125.93972602739726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125.93972602739726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125.93972602739726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125.93972602739726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125.93972602739726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125.93972602739726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125.93972602739726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125.93972602739726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125.93972602739726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125.93972602739726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125.93972602739726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125.93972602739726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125.93972602739726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125.93972602739726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125.93972602739726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125.93972602739726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125.93972602739726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125.93972602739726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125.93972602739726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125.93972602739726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125.93972602739726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125.93972602739726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125.93972602739726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125.93972602739726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125.93972602739726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125.93972602739726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125.93972602739726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125.93972602739726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125.93972602739726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125.93972602739726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125.93972602739726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125.93972602739726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125.93972602739726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125.93972602739726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125.93972602739726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125.93972602739726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125.93972602739726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125.93972602739726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125.93972602739726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125.93972602739726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125.93972602739726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125.93972602739726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125.93972602739726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125.93972602739726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125.93972602739726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125.93972602739726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125.93972602739726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125.93972602739726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125.93972602739726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125.93972602739726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125.93972602739726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125.93972602739726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125.93972602739726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125.93972602739726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125.93972602739726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125.93972602739726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125.93972602739726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125.93972602739726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125.93972602739726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125.93972602739726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125.93972602739726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125.93972602739726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125.93972602739726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125.93972602739726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125.93972602739726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125.93972602739726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125.93972602739726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125.93972602739726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125.93972602739726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125.93972602739726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125.93972602739726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125.93972602739726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125.93972602739726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125.93972602739726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125.93972602739726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125.93972602739726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125.93972602739726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125.93972602739726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125.93972602739726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125.93972602739726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125.93972602739726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125.93972602739726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125.93972602739726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125.93972602739726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125.93972602739726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125.93972602739726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125.93972602739726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125.93972602739726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125.93972602739726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125.93972602739726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125.93972602739726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125.93972602739726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125.93972602739726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125.93972602739726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125.93972602739726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125.93972602739726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125.93972602739726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125.93972602739726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125.93972602739726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125.93972602739726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125.93972602739726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125.93972602739726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125.93972602739726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125.93972602739726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125.93972602739726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125.93972602739726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125.93972602739726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125.93972602739726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125.93972602739726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125.93972602739726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125.93972602739726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125.93972602739726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125.93972602739726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125.93972602739726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125.93972602739726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125.93972602739726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125.93972602739726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125.93972602739726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125.93972602739726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125.93972602739726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125.93972602739726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125.93972602739726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125.93972602739726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125.93972602739726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125.93972602739726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125.93972602739726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125.93972602739726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125.93972602739726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125.93972602739726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125.93972602739726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125.93972602739726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125.93972602739726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125.93972602739726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125.93972602739726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125.93972602739726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125.93972602739726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125.93972602739726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125.93972602739726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125.93972602739726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125.93972602739726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125.93972602739726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125.93972602739726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125.93972602739726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125.93972602739726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125.93972602739726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125.93972602739726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125.93972602739726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125.93972602739726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125.93972602739726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125.93972602739726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125.93972602739726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125.93972602739726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125.93972602739726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125.93972602739726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125.93972602739726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125.93972602739726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125.93972602739726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125.93972602739726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125.93972602739726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125.93972602739726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125.93972602739726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125.93972602739726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125.93972602739726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125.93972602739726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125.93972602739726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125.93972602739726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125.93972602739726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125.93972602739726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125.93972602739726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125.93972602739726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125.93972602739726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125.93972602739726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125.93972602739726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125.93972602739726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125.93972602739726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125.93972602739726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125.93972602739726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125.93972602739726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125.93972602739726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125.93972602739726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125.93972602739726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125.93972602739726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125.93972602739726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125.93972602739726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125.93972602739726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125.93972602739726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125.93972602739726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125.93972602739726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125.93972602739726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125.93972602739726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125.93972602739726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125.93972602739726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125.93972602739726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125.93972602739726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125.93972602739726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125.93972602739726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125.93972602739726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125.93972602739726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125.93972602739726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125.93972602739726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125.93972602739726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125.93972602739726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125.93972602739726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125.93972602739726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125.93972602739726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125.93972602739726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125.93972602739726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125.93972602739726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125.93972602739726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125.93972602739726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125.93972602739726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125.93972602739726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125.93972602739726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125.93972602739726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125.93972602739726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125.93972602739726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125.93972602739726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125.93972602739726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125.93972602739726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125.93972602739726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125.93972602739726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125.93972602739726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125.93972602739726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125.93972602739726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125.93972602739726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125.93972602739726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125.93972602739726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125.93972602739726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125.93972602739726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125.93972602739726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125.93972602739726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125.93972602739726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125.93972602739726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125.93972602739726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125.93972602739726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125.93972602739726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125.93972602739726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125.93972602739726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125.93972602739726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125.93972602739726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125.93972602739726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125.93972602739726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125.93972602739726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125.93972602739726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125.93972602739726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125.93972602739726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125.93972602739726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125.93972602739726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125.93972602739726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125.93972602739726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125.93972602739726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125.93972602739726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125.93972602739726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125.93972602739726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125.93972602739726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125.93972602739726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125.93972602739726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125.93972602739726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125.93972602739726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125.93972602739726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125.93972602739726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125.93972602739726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125.93972602739726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125.93972602739726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125.93972602739726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125.93972602739726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125.93972602739726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125.93972602739726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125.93972602739726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125.93972602739726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125.93972602739726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125.93972602739726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125.93972602739726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125.93972602739726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125.93972602739726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125.93972602739726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125.93972602739726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125.93972602739726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125.93972602739726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125.93972602739726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125.93972602739726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125.93972602739726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125.93972602739726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125.93972602739726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125.93972602739726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125.93972602739726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125.93972602739726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125.93972602739726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125.93972602739726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125.93972602739726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125.93972602739726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125.93972602739726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125.93972602739726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125.93972602739726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125.93972602739726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125.93972602739726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125.93972602739726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125.93972602739726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125.93972602739726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125.93972602739726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125.93972602739726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125.93972602739726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125.93972602739726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125.93972602739726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125.93972602739726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125.93972602739726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125.93972602739726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125.93972602739726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125.93972602739726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125.93972602739726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125.93972602739726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125.93972602739726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125.93972602739726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125.93972602739726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125.93972602739726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125.93972602739726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125.93972602739726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125.93972602739726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125.93972602739726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125.93972602739726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125.93972602739726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125.93972602739726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125.93972602739726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125.93972602739726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125.93972602739726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125.93972602739726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125.93972602739726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125.93972602739726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125.93972602739726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125.93972602739726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125.93972602739726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125.93972602739726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125.93972602739726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125.93972602739726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125.93972602739726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125.93972602739726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125.93972602739726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125.93972602739726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125.93972602739726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125.93972602739726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125.93972602739726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125.93972602739726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125.93972602739726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125.93972602739726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125.93972602739726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125.93972602739726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125.93972602739726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125.93972602739726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125.93972602739726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125.93972602739726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125.93972602739726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125.93972602739726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125.93972602739726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125.93972602739726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125.93972602739726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125.93972602739726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125.93972602739726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125.93972602739726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125.93972602739726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125.93972602739726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125.93972602739726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125.93972602739726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125.93972602739726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125.93972602739726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125.93972602739726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125.93972602739726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125.93972602739726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125.93972602739726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125.93972602739726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125.93972602739726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125.93972602739726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125.93972602739726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125.93972602739726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125.93972602739726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125.93972602739726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125.93972602739726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125.93972602739726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125.93972602739726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125.93972602739726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125.93972602739726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125.93972602739726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125.93972602739726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125.93972602739726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125.93972602739726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125.93972602739726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125.93972602739726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125.93972602739726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125.93972602739726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125.93972602739726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125.93972602739726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125.93972602739726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125.93972602739726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125.93972602739726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125.93972602739726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125.93972602739726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125.93972602739726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125.93972602739726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125.93972602739726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125.93972602739726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125.93972602739726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125.93972602739726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125.93972602739726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125.93972602739726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125.93972602739726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125.93972602739726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125.93972602739726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125.93972602739726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125.93972602739726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125.93972602739726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125.93972602739726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125.93972602739726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125.93972602739726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125.93972602739726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125.93972602739726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125.93972602739726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125.93972602739726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125.93972602739726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125.93972602739726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125.93972602739726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125.93972602739726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125.93972602739726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125.93972602739726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125.93972602739726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125.93972602739726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125.93972602739726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125.93972602739726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125.93972602739726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125.93972602739726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125.93972602739726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125.93972602739726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125.93972602739726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125.93972602739726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125.93972602739726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125.93972602739726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125.93972602739726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125.93972602739726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125.93972602739726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125.93972602739726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125.93972602739726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125.93972602739726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125.93972602739726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125.93972602739726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125.93972602739726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125.93972602739726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125.93972602739726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125.93972602739726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125.93972602739726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125.93972602739726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125.93972602739726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125.93972602739726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125.93972602739726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125.93972602739726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125.93972602739726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125.93972602739726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125.93972602739726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125.93972602739726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125.93972602739726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125.93972602739726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125.93972602739726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125.93972602739726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125.93972602739726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125.93972602739726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125.93972602739726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125.93972602739726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125.93972602739726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125.93972602739726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125.93972602739726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125.93972602739726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125.93972602739726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125.93972602739726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125.93972602739726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125.93972602739726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125.93972602739726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125.93972602739726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125.93972602739726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125.93972602739726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125.93972602739726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125.93972602739726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125.93972602739726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125.93972602739726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125.93972602739726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125.93972602739726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125.93972602739726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125.93972602739726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125.93972602739726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125.93972602739726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125.93972602739726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125.93972602739726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125.93972602739726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125.93972602739726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125.93972602739726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125.93972602739726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125.93972602739726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125.93972602739726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125.93972602739726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125.93972602739726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125.93972602739726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125.93972602739726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125.93972602739726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125.93972602739726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125.93972602739726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125.93972602739726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125.93972602739726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125.93972602739726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125.93972602739726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125.93972602739726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125.93972602739726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125.93972602739726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125.93972602739726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125.93972602739726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125.93972602739726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125.93972602739726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125.93972602739726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125.93972602739726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125.93972602739726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125.93972602739726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125.93972602739726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125.93972602739726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125.93972602739726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125.93972602739726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125.93972602739726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125.93972602739726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125.93972602739726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125.93972602739726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125.93972602739726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125.93972602739726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125.93972602739726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125.93972602739726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125.93972602739726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125.93972602739726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125.93972602739726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125.93972602739726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125.93972602739726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125.93972602739726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125.93972602739726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125.93972602739726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125.93972602739726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125.93972602739726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125.93972602739726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125.93972602739726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125.93972602739726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125.93972602739726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125.93972602739726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125.93972602739726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125.93972602739726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125.93972602739726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125.93972602739726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125.93972602739726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125.93972602739726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125.93972602739726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125.93972602739726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125.93972602739726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125.93972602739726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125.93972602739726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125.93972602739726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125.93972602739726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125.93972602739726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125.93972602739726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125.93972602739726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125.93972602739726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125.93972602739726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125.93972602739726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125.93972602739726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125.93972602739726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125.93972602739726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125.93972602739726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125.93972602739726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125.93972602739726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125.93972602739726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125.93972602739726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125.93972602739726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125.93972602739726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125.93972602739726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125.93972602739726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125.93972602739726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125.93972602739726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125.93972602739726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125.93972602739726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125.93972602739726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125.93972602739726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125.93972602739726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125.93972602739726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125.93972602739726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125.93972602739726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125.93972602739726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125.93972602739726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125.93972602739726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125.93972602739726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125.93972602739726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125.93972602739726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125.93972602739726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125.93972602739726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125.93972602739726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125.93972602739726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125.93972602739726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125.93972602739726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125.93972602739726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125.93972602739726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125.93972602739726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125.93972602739726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125.93972602739726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125.93972602739726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125.93972602739726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125.93972602739726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125.93972602739726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125.93972602739726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125.93972602739726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125.93972602739726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125.93972602739726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125.93972602739726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125.93972602739726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125.93972602739726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125.93972602739726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125.93972602739726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125.93972602739726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125.93972602739726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125.93972602739726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125.93972602739726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125.93972602739726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125.93972602739726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125.93972602739726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125.93972602739726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125.93972602739726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125.93972602739726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125.93972602739726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125.93972602739726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125.93972602739726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125.93972602739726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125.93972602739726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125.93972602739726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125.93972602739726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125.93972602739726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125.93972602739726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125.93972602739726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125.93972602739726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125.93972602739726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125.93972602739726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125.93972602739726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125.93972602739726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125.93972602739726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125.93972602739726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125.93972602739726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125.93972602739726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125.93972602739726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125.93972602739726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125.93972602739726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125.93972602739726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125.93972602739726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125.93972602739726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125.93972602739726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125.93972602739726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125.93972602739726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125.93972602739726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125.93972602739726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125.93972602739726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125.93972602739726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125.93972602739726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125.93972602739726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125.93972602739726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125.93972602739726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125.93972602739726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125.93972602739726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125.93972602739726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125.93972602739726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125.93972602739726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125.93972602739726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125.93972602739726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125.93972602739726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125.93972602739726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125.93972602739726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125.93972602739726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125.93972602739726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125.93972602739726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125.93972602739726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125.93972602739726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125.93972602739726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125.93972602739726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125.93972602739726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125.93972602739726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125.93972602739726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125.93972602739726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125.93972602739726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125.93972602739726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125.93972602739726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125.93972602739726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125.93972602739726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125.93972602739726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125.93972602739726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125.93972602739726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125.93972602739726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125.93972602739726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125.93972602739726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125.93972602739726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125.93972602739726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125.93972602739726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125.93972602739726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125.93972602739726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125.93972602739726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125.93972602739726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125.93972602739726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125.93972602739726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125.93972602739726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125.93972602739726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125.93972602739726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125.93972602739726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125.93972602739726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125.93972602739726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125.93972602739726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125.93972602739726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125.93972602739726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125.93972602739726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125.93972602739726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125.93972602739726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125.93972602739726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125.93972602739726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125.93972602739726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125.93972602739726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125.93972602739726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125.93972602739726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125.93972602739726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125.93972602739726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125.93972602739726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125.93972602739726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125.93972602739726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125.93972602739726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125.93972602739726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125.93972602739726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125.93972602739726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125.93972602739726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125.93972602739726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125.93972602739726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125.93972602739726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125.93972602739726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125.93972602739726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125.93972602739726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125.93972602739726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125.93972602739726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125.93972602739726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125.93972602739726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125.93972602739726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125.93972602739726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125.93972602739726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125.93972602739726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125.93972602739726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125.93972602739726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125.93972602739726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125.93972602739726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125.93972602739726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125.93972602739726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125.93972602739726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125.93972602739726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125.93972602739726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125.93972602739726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125.93972602739726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125.93972602739726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125.93972602739726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125.93972602739726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125.93972602739726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125.93972602739726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125.93972602739726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125.93972602739726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125.93972602739726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125.93972602739726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125.93972602739726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125.93972602739726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125.93972602739726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125.93972602739726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125.93972602739726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125.93972602739726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125.93972602739726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125.93972602739726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125.93972602739726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125.93972602739726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125.93972602739726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125.93972602739726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125.93972602739726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125.93972602739726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125.93972602739726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125.93972602739726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125.93972602739726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125.93972602739726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125.93972602739726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125.93972602739726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125.93972602739726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125.93972602739726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125.93972602739726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125.93972602739726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125.93972602739726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125.93972602739726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125.93972602739726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125.93972602739726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125.93972602739726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125.93972602739726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125.93972602739726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125.93972602739726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125.93972602739726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125.93972602739726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125.93972602739726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125.93972602739726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125.93972602739726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125.93972602739726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125.93972602739726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125.93972602739726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125.93972602739726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125.93972602739726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125.93972602739726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125.93972602739726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125.93972602739726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125.93972602739726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125.93972602739726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125.93972602739726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125.93972602739726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125.93972602739726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125.93972602739726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125.93972602739726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125.93972602739726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125.93972602739726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125.93972602739726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125.93972602739726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125.93972602739726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125.93972602739726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125.93972602739726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125.93972602739726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125.93972602739726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125.93972602739726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125.93972602739726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125.93972602739726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125.93972602739726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125.93972602739726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125.93972602739726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125.93972602739726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125.93972602739726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125.93972602739726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125.93972602739726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125.93972602739726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125.93972602739726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125.93972602739726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125.93972602739726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125.93972602739726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125.93972602739726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125.93972602739726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125.93972602739726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125.93972602739726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125.93972602739726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125.93972602739726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125.93972602739726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125.93972602739726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125.93972602739726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125.93972602739726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125.93972602739726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125.93972602739726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125.93972602739726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125.93972602739726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125.93972602739726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125.93972602739726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125.93972602739726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125.93972602739726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125.93972602739726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125.93972602739726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125.93972602739726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125.93972602739726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125.93972602739726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125.93972602739726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125.93972602739726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125.93972602739726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125.93972602739726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125.93972602739726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125.93972602739726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125.93972602739726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125.93972602739726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125.93972602739726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125.93972602739726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125.93972602739726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125.93972602739726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125.93972602739726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125.93972602739726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125.93972602739726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125.93972602739726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125.93972602739726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125.93972602739726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125.93972602739726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125.93972602739726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125.93972602739726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125.93972602739726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125.93972602739726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125.93972602739726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125.93972602739726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125.93972602739726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125.93972602739726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125.93972602739726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125.93972602739726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125.93972602739726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125.93972602739726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125.93972602739726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125.93972602739726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125.93972602739726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125.93972602739726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125.93972602739726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125.93972602739726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125.93972602739726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125.93972602739726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125.93972602739726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125.93972602739726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125.93972602739726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125.93972602739726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125.93972602739726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125.93972602739726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125.93972602739726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125.93972602739726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125.93972602739726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125.93972602739726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125.93972602739726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125.93972602739726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125.93972602739726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125.93972602739726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125.93972602739726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125.93972602739726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125.93972602739726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125.93972602739726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125.93972602739726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125.93972602739726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125.93972602739726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125.93972602739726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125.93972602739726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125.93972602739726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125.93972602739726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125.93972602739726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125.93972602739726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125.93972602739726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125.93972602739726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125.93972602739726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125.93972602739726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125.93972602739726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125.93972602739726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125.93972602739726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125.93972602739726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125.93972602739726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125.93972602739726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125.93972602739726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125.93972602739726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125.93972602739726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125.93972602739726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125.93972602739726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125.93972602739726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125.93972602739726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125.93972602739726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125.93972602739726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125.93972602739726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125.93972602739726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125.93972602739726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125.93972602739726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125.93972602739726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125.93972602739726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125.93972602739726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125.93972602739726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125.93972602739726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125.93972602739726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125.93972602739726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125.93972602739726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125.93972602739726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125.93972602739726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125.93972602739726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125.93972602739726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125.93972602739726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125.93972602739726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125.93972602739726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125.93972602739726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125.93972602739726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125.93972602739726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125.93972602739726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125.93972602739726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125.93972602739726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125.93972602739726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125.93972602739726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125.93972602739726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125.93972602739726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125.93972602739726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125.93972602739726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125.93972602739726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125.93972602739726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125.93972602739726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125.93972602739726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125.93972602739726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125.93972602739726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125.93972602739726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125.93972602739726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125.93972602739726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125.93972602739726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125.93972602739726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125.93972602739726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125.93972602739726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125.93972602739726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125.93972602739726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125.93972602739726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125.93972602739726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125.93972602739726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125.93972602739726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125.93972602739726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125.93972602739726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125.93972602739726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125.93972602739726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125.93972602739726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125.93972602739726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125.93972602739726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125.93972602739726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125.93972602739726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125.93972602739726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125.93972602739726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125.93972602739726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125.93972602739726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125.93972602739726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125.93972602739726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125.93972602739726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125.93972602739726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125.93972602739726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125.93972602739726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125.93972602739726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125.93972602739726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125.93972602739726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125.93972602739726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125.93972602739726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125.93972602739726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125.93972602739726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125.93972602739726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125.93972602739726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125.93972602739726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125.93972602739726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125.93972602739726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125.93972602739726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125.93972602739726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125.93972602739726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125.93972602739726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125.93972602739726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125.93972602739726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125.93972602739726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125.93972602739726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125.93972602739726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125.93972602739726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125.93972602739726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125.93972602739726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125.93972602739726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125.93972602739726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125.93972602739726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125.93972602739726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125.93972602739726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125.93972602739726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125.93972602739726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125.93972602739726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125.93972602739726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125.93972602739726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125.93972602739726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125.93972602739726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125.93972602739726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125.93972602739726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125.93972602739726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125.93972602739726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125.93972602739726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125.93972602739726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125.93972602739726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125.93972602739726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125.93972602739726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125.93972602739726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125.93972602739726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125.93972602739726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125.93972602739726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125.93972602739726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125.93972602739726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125.93972602739726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125.93972602739726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125.93972602739726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125.93972602739726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125.93972602739726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125.93972602739726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125.93972602739726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125.93972602739726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125.93972602739726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125.93972602739726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125.93972602739726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125.93972602739726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125.93972602739726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125.93972602739726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125.93972602739726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125.93972602739726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125.93972602739726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125.93972602739726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125.93972602739726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125.93972602739726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125.93972602739726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125.93972602739726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125.93972602739726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125.93972602739726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125.93972602739726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125.93972602739726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125.93972602739726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125.93972602739726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125.93972602739726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125.93972602739726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125.93972602739726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125.93972602739726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125.93972602739726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125.93972602739726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125.93972602739726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125.93972602739726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125.93972602739726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125.93972602739726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125.93972602739726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125.93972602739726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125.93972602739726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125.93972602739726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125.93972602739726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125.93972602739726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125.93972602739726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125.93972602739726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125.93972602739726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125.93972602739726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125.93972602739726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125.93972602739726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125.93972602739726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125.93972602739726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125.93972602739726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125.93972602739726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125.93972602739726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125.93972602739726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125.93972602739726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125.93972602739726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125.93972602739726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125.93972602739726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125.93972602739726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125.93972602739726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125.93972602739726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125.93972602739726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125.93972602739726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125.93972602739726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125.93972602739726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125.93972602739726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125.93972602739726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125.93972602739726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125.93972602739726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125.93972602739726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125.93972602739726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125.93972602739726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125.93972602739726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125.93972602739726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125.93972602739726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125.93972602739726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125.93972602739726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125.93972602739726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125.93972602739726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125.93972602739726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125.93972602739726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125.93972602739726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125.93972602739726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125.93972602739726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125.93972602739726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125.93972602739726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125.93972602739726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125.93972602739726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125.93972602739726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125.93972602739726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125.93972602739726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125.93972602739726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125.93972602739726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125.93972602739726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125.93972602739726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125.93972602739726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125.93972602739726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125.93972602739726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125.93972602739726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125.93972602739726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125.93972602739726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125.93972602739726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125.93972602739726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125.93972602739726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125.93972602739726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125.93972602739726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125.93972602739726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125.93972602739726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125.93972602739726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125.93972602739726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125.93972602739726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125.93972602739726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125.93972602739726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125.93972602739726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125.93972602739726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125.93972602739726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125.93972602739726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125.93972602739726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125.93972602739726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125.93972602739726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125.93972602739726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125.93972602739726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125.93972602739726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125.93972602739726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125.93972602739726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125.93972602739726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125.93972602739726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125.93972602739726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125.93972602739726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125.93972602739726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125.93972602739726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125.93972602739726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125.93972602739726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125.93972602739726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125.93972602739726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125.93972602739726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125.93972602739726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125.93972602739726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125.93972602739726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125.93972602739726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125.93972602739726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125.93972602739726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125.93972602739726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125.93972602739726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125.93972602739726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125.93972602739726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125.93972602739726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125.93972602739726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125.93972602739726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125.93972602739726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125.93972602739726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125.93972602739726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125.93972602739726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125.93972602739726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125.93972602739726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125.93972602739726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125.93972602739726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125.93972602739726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125.93972602739726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125.93972602739726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125.93972602739726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125.93972602739726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125.93972602739726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125.93972602739726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125.93972602739726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125.93972602739726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125.93972602739726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125.93972602739726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125.93972602739726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125.93972602739726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125.93972602739726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125.93972602739726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125.93972602739726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125.93972602739726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125.93972602739726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125.93972602739726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125.93972602739726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125.93972602739726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125.93972602739726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125.93972602739726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125.93972602739726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125.93972602739726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125.93972602739726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125.93972602739726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125.93972602739726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125.93972602739726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125.93972602739726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125.93972602739726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125.93972602739726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125.93972602739726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125.93972602739726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125.93972602739726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125.93972602739726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125.93972602739726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125.93972602739726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125.93972602739726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125.93972602739726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125.93972602739726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125.93972602739726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125.93972602739726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125.93972602739726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125.93972602739726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125.93972602739726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125.93972602739726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125.93972602739726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125.93972602739726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125.93972602739726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125.93972602739726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125.93972602739726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125.93972602739726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125.93972602739726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125.93972602739726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125.93972602739726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125.93972602739726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125.93972602739726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125.93972602739726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125.93972602739726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125.93972602739726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125.93972602739726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125.93972602739726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125.93972602739726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125.93972602739726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125.93972602739726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125.93972602739726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125.93972602739726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125.93972602739726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125.93972602739726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125.93972602739726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125.93972602739726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125.93972602739726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125.93972602739726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125.93972602739726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125.93972602739726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125.93972602739726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125.93972602739726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125.93972602739726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125.93972602739726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125.93972602739726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125.93972602739726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125.93972602739726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125.93972602739726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125.93972602739726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125.93972602739726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125.93972602739726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125.93972602739726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125.93972602739726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125.93972602739726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125.93972602739726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125.93972602739726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125.93972602739726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125.93972602739726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125.93972602739726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125.93972602739726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125.93972602739726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125.93972602739726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125.93972602739726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125.93972602739726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125.93972602739726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125.93972602739726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125.93972602739726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125.93972602739726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125.93972602739726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125.93972602739726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125.93972602739726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125.93972602739726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125.93972602739726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125.93972602739726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125.93972602739726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125.93972602739726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125.93972602739726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125.93972602739726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125.93972602739726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125.93972602739726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125.93972602739726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125.93972602739726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125.93972602739726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125.93972602739726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125.93972602739726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125.93972602739726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125.93972602739726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125.93972602739726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125.93972602739726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125.93972602739726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125.93972602739726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125.93972602739726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125.93972602739726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125.93972602739726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125.93972602739726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125.93972602739726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125.93972602739726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125.93972602739726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125.93972602739726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125.93972602739726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125.93972602739726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125.93972602739726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125.93972602739726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125.93972602739726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125.93972602739726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125.93972602739726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125.93972602739726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125.93972602739726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125.93972602739726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125.93972602739726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125.93972602739726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125.93972602739726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125.93972602739726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125.93972602739726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125.93972602739726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125.93972602739726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125.93972602739726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125.93972602739726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125.93972602739726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125.93972602739726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125.93972602739726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125.93972602739726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125.93972602739726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125.93972602739726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125.93972602739726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125.93972602739726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125.93972602739726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125.93972602739726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125.93972602739726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125.93972602739726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125.93972602739726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125.93972602739726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125.93972602739726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125.93972602739726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125.93972602739726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125.93972602739726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125.93972602739726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125.93972602739726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125.93972602739726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125.93972602739726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125.93972602739726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125.93972602739726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125.93972602739726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125.93972602739726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125.93972602739726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125.93972602739726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125.93972602739726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125.93972602739726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125.93972602739726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125.93972602739726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125.93972602739726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125.93972602739726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125.93972602739726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125.93972602739726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125.93972602739726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125.93972602739726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125.93972602739726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125.93972602739726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125.93972602739726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125.93972602739726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125.93972602739726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125.93972602739726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125.93972602739726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125.93972602739726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125.93972602739726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125.93972602739726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125.93972602739726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125.93972602739726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125.93972602739726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125.93972602739726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125.93972602739726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125.93972602739726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125.93972602739726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125.93972602739726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125.93972602739726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125.93972602739726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125.93972602739726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125.93972602739726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125.93972602739726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125.93972602739726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125.93972602739726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125.93972602739726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125.93972602739726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125.93972602739726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125.93972602739726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125.93972602739726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125.93972602739726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125.93972602739726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125.93972602739726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125.93972602739726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125.93972602739726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125.93972602739726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125.93972602739726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125.93972602739726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125.93972602739726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125.93972602739726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125.93972602739726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125.93972602739726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125.93972602739726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125.93972602739726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125.93972602739726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125.93972602739726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125.93972602739726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125.93972602739726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125.93972602739726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125.93972602739726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125.93972602739726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125.93972602739726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125.93972602739726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125.93972602739726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125.93972602739726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125.93972602739726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125.93972602739726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125.93972602739726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125.93972602739726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125.93972602739726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125.93972602739726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125.93972602739726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125.93972602739726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125.93972602739726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125.93972602739726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125.93972602739726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125.93972602739726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125.93972602739726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125.93972602739726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125.93972602739726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125.93972602739726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125.93972602739726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125.93972602739726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125.93972602739726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125.93972602739726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125.93972602739726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125.93972602739726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125.93972602739726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125.93972602739726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125.93972602739726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125.93972602739726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125.93972602739726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125.93972602739726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125.93972602739726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125.93972602739726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125.93972602739726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125.93972602739726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125.93972602739726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125.93972602739726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125.93972602739726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125.93972602739726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125.93972602739726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125.93972602739726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125.93972602739726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125.93972602739726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125.93972602739726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125.93972602739726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125.93972602739726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125.93972602739726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125.93972602739726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125.93972602739726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125.93972602739726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125.93972602739726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125.93972602739726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125.93972602739726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125.93972602739726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125.93972602739726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125.93972602739726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125.93972602739726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125.93972602739726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125.93972602739726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125.93972602739726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125.93972602739726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125.93972602739726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125.93972602739726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125.93972602739726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125.93972602739726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125.93972602739726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125.93972602739726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125.93972602739726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125.93972602739726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125.93972602739726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125.93972602739726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125.93972602739726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125.93972602739726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125.93972602739726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125.93972602739726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125.93972602739726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125.93972602739726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125.93972602739726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125.93972602739726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125.93972602739726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125.93972602739726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125.93972602739726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125.93972602739726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125.93972602739726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125.93972602739726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125.93972602739726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125.93972602739726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125.93972602739726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125.93972602739726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125.93972602739726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125.93972602739726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125.93972602739726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125.93972602739726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125.93972602739726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125.93972602739726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125.93972602739726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125.93972602739726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125.93972602739726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125.93972602739726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125.93972602739726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125.93972602739726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125.93972602739726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125.93972602739726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125.93972602739726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125.93972602739726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125.93972602739726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125.93972602739726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125.93972602739726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125.93972602739726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125.93972602739726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125.93972602739726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125.93972602739726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125.93972602739726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125.93972602739726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125.93972602739726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125.93972602739726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125.93972602739726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125.93972602739726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125.93972602739726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125.93972602739726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125.93972602739726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125.93972602739726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125.93972602739726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125.93972602739726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125.93972602739726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125.93972602739726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125.93972602739726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125.93972602739726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125.93972602739726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125.93972602739726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125.93972602739726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125.93972602739726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125.93972602739726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125.93972602739726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125.93972602739726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125.93972602739726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125.93972602739726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125.93972602739726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125.93972602739726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125.93972602739726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125.93972602739726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125.93972602739726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125.93972602739726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125.93972602739726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125.93972602739726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125.93972602739726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125.93972602739726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125.93972602739726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125.93972602739726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125.93972602739726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125.93972602739726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125.93972602739726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125.93972602739726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125.93972602739726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125.93972602739726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125.93972602739726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125.93972602739726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125.93972602739726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125.93972602739726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125.93972602739726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125.93972602739726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125.93972602739726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125.93972602739726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125.93972602739726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125.93972602739726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125.93972602739726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125.93972602739726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125.93972602739726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125.93972602739726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125.93972602739726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125.93972602739726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125.93972602739726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125.93972602739726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125.93972602739726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125.93972602739726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125.93972602739726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125.93972602739726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125.93972602739726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125.93972602739726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125.93972602739726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125.93972602739726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125.93972602739726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125.93972602739726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125.93972602739726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125.93972602739726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125.93972602739726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125.93972602739726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125.93972602739726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125.93972602739726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125.93972602739726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125.93972602739726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125.93972602739726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125.93972602739726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125.93972602739726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125.93972602739726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125.93972602739726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125.93972602739726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125.93972602739726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125.93972602739726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125.93972602739726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125.93972602739726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125.93972602739726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125.93972602739726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125.93972602739726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125.93972602739726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125.93972602739726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125.93972602739726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125.93972602739726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125.93972602739726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125.93972602739726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125.93972602739726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125.93972602739726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125.93972602739726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125.93972602739726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125.93972602739726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125.93972602739726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125.93972602739726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125.93972602739726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125.93972602739726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125.93972602739726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125.93972602739726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125.93972602739726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125.93972602739726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125.93972602739726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125.93972602739726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125.93972602739726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125.93972602739726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125.93972602739726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125.93972602739726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125.93972602739726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125.93972602739726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125.93972602739726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125.93972602739726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125.93972602739726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125.93972602739726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125.93972602739726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125.93972602739726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125.93972602739726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125.93972602739726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125.93972602739726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125.93972602739726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125.93972602739726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125.93972602739726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125.93972602739726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125.93972602739726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125.93972602739726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125.93972602739726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125.93972602739726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125.93972602739726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125.93972602739726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125.93972602739726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125.93972602739726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125.93972602739726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125.93972602739726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125.93972602739726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125.93972602739726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125.93972602739726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125.93972602739726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125.93972602739726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125.93972602739726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125.93972602739726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125.93972602739726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125.93972602739726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125.93972602739726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125.93972602739726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125.93972602739726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125.93972602739726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125.93972602739726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125.93972602739726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125.93972602739726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125.93972602739726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125.93972602739726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125.93972602739726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125.93972602739726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125.93972602739726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125.93972602739726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125.93972602739726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125.93972602739726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125.93972602739726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125.93972602739726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125.93972602739726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125.93972602739726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125.93972602739726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125.93972602739726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125.93972602739726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125.93972602739726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125.93972602739726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125.93972602739726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125.93972602739726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125.93972602739726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125.93972602739726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125.93972602739726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125.93972602739726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125.93972602739726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125.93972602739726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125.93972602739726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125.93972602739726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125.93972602739726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125.93972602739726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125.93972602739726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125.93972602739726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125.93972602739726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125.93972602739726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125.93972602739726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125.93972602739726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125.93972602739726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125.93972602739726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125.93972602739726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125.93972602739726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125.93972602739726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125.93972602739726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125.93972602739726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125.93972602739726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125.93972602739726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125.93972602739726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125.93972602739726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125.93972602739726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125.93972602739726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125.93972602739726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125.93972602739726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125.93972602739726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125.93972602739726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125.93972602739726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125.93972602739726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125.93972602739726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125.93972602739726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125.93972602739726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125.93972602739726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125.93972602739726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125.93972602739726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125.93972602739726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125.93972602739726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125.93972602739726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125.93972602739726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125.93972602739726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125.93972602739726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125.93972602739726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125.93972602739726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125.93972602739726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125.93972602739726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125.93972602739726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125.93972602739726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125.93972602739726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125.93972602739726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125.93972602739726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125.93972602739726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125.93972602739726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125.93972602739726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125.93972602739726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125.93972602739726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125.93972602739726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125.93972602739726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125.93972602739726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125.93972602739726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125.93972602739726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125.93972602739726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125.93972602739726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125.93972602739726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125.93972602739726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125.93972602739726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125.93972602739726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125.93972602739726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125.93972602739726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125.93972602739726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125.93972602739726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125.93972602739726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125.93972602739726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125.93972602739726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125.93972602739726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125.93972602739726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125.93972602739726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125.93972602739726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125.93972602739726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125.93972602739726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125.93972602739726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125.93972602739726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125.93972602739726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125.93972602739726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125.93972602739726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125.93972602739726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125.93972602739726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125.93972602739726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125.93972602739726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125.93972602739726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125.93972602739726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125.93972602739726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125.93972602739726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125.93972602739726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125.93972602739726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125.93972602739726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125.93972602739726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125.93972602739726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125.93972602739726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125.93972602739726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125.93972602739726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125.93972602739726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125.93972602739726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125.93972602739726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125.93972602739726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125.93972602739726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125.93972602739726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125.93972602739726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125.93972602739726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125.93972602739726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125.93972602739726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125.93972602739726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125.93972602739726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125.93972602739726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125.93972602739726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125.93972602739726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125.93972602739726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125.93972602739726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125.93972602739726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125.93972602739726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125.93972602739726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125.93972602739726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125.93972602739726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125.93972602739726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125.93972602739726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125.93972602739726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125.93972602739726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125.93972602739726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125.93972602739726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125.93972602739726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125.93972602739726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125.93972602739726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125.93972602739726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125.93972602739726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125.93972602739726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125.93972602739726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125.93972602739726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125.93972602739726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125.93972602739726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125.93972602739726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125.93972602739726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125.93972602739726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125.93972602739726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125.93972602739726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125.93972602739726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125.93972602739726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125.93972602739726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125.93972602739726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125.93972602739726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125.93972602739726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125.93972602739726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125.93972602739726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125.93972602739726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125.93972602739726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125.93972602739726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125.93972602739726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125.93972602739726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125.93972602739726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125.93972602739726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125.93972602739726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125.93972602739726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125.93972602739726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125.93972602739726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125.93972602739726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125.93972602739726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125.93972602739726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125.93972602739726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125.93972602739726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125.93972602739726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125.93972602739726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125.93972602739726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125.93972602739726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125.93972602739726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125.93972602739726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125.93972602739726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125.93972602739726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125.93972602739726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125.93972602739726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125.93972602739726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125.93972602739726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125.93972602739726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125.93972602739726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125.93972602739726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125.93972602739726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125.93972602739726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125.93972602739726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125.93972602739726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125.93972602739726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125.93972602739726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125.93972602739726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125.93972602739726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125.93972602739726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125.93972602739726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125.93972602739726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125.93972602739726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125.93972602739726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125.93972602739726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125.93972602739726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125.93972602739726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125.93972602739726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125.93972602739726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125.93972602739726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125.93972602739726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125.93972602739726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125.93972602739726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125.93972602739726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125.93972602739726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125.93972602739726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125.93972602739726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125.93972602739726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125.93972602739726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125.93972602739726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125.93972602739726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125.93972602739726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125.93972602739726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125.93972602739726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125.93972602739726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125.93972602739726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125.93972602739726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125.93972602739726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125.93972602739726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125.93972602739726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125.93972602739726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125.93972602739726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125.93972602739726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125.93972602739726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125.93972602739726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125.93972602739726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125.93972602739726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125.93972602739726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125.93972602739726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125.93972602739726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125.93972602739726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125.93972602739726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125.93972602739726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125.93972602739726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125.93972602739726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125.93972602739726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125.93972602739726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125.93972602739726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125.93972602739726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125.93972602739726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125.93972602739726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125.93972602739726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125.93972602739726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125.93972602739726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125.93972602739726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125.93972602739726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125.93972602739726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125.93972602739726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125.93972602739726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125.93972602739726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125.93972602739726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125.93972602739726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125.93972602739726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125.93972602739726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125.93972602739726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125.93972602739726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125.93972602739726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125.93972602739726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125.93972602739726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125.93972602739726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125.93972602739726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125.93972602739726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125.93972602739726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125.93972602739726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125.93972602739726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125.93972602739726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125.93972602739726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125.93972602739726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125.93972602739726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125.93972602739726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125.93972602739726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125.93972602739726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125.93972602739726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125.93972602739726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125.93972602739726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125.93972602739726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125.93972602739726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125.93972602739726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125.93972602739726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125.93972602739726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125.93972602739726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125.93972602739726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125.93972602739726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125.93972602739726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125.93972602739726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125.93972602739726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125.93972602739726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125.93972602739726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125.93972602739726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125.93972602739726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125.93972602739726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125.93972602739726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125.93972602739726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125.93972602739726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125.93972602739726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125.93972602739726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125.93972602739726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125.93972602739726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125.93972602739726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125.93972602739726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125.93972602739726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125.93972602739726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125.93972602739726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125.93972602739726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125.93972602739726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125.93972602739726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125.93972602739726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125.93972602739726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125.93972602739726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125.93972602739726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125.93972602739726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125.93972602739726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125.93972602739726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125.93972602739726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125.93972602739726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125.93972602739726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125.93972602739726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125.93972602739726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125.93972602739726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125.93972602739726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125.93972602739726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125.93972602739726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125.93972602739726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125.93972602739726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125.93972602739726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125.93972602739726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125.93972602739726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125.93972602739726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125.93972602739726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125.93972602739726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125.93972602739726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125.93972602739726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125.93972602739726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125.93972602739726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125.93972602739726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125.93972602739726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125.93972602739726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125.93972602739726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125.93972602739726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125.93972602739726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125.93972602739726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125.93972602739726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125.93972602739726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125.93972602739726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125.93972602739726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125.93972602739726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125.93972602739726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125.93972602739726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125.93972602739726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125.93972602739726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125.93972602739726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125.93972602739726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125.93972602739726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125.93972602739726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125.93972602739726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125.93972602739726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125.93972602739726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125.93972602739726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125.93972602739726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125.93972602739726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125.93972602739726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125.93972602739726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125.93972602739726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125.93972602739726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125.93972602739726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125.93972602739726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125.93972602739726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125.93972602739726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125.93972602739726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125.93972602739726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125.93972602739726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125.93972602739726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125.93972602739726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125.93972602739726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125.93972602739726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125.93972602739726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125.93972602739726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125.93972602739726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125.93972602739726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125.93972602739726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125.93972602739726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125.93972602739726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125.93972602739726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125.93972602739726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125.93972602739726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125.93972602739726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125.93972602739726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125.93972602739726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125.93972602739726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125.93972602739726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125.93972602739726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125.93972602739726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125.93972602739726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125.93972602739726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125.93972602739726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125.93972602739726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125.93972602739726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125.93972602739726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125.93972602739726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125.93972602739726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125.93972602739726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125.93972602739726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125.93972602739726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125.93972602739726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125.93972602739726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125.93972602739726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125.93972602739726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125.93972602739726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125.93972602739726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125.93972602739726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125.93972602739726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125.93972602739726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125.93972602739726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125.93972602739726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125.93972602739726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125.93972602739726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125.93972602739726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125.93972602739726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125.93972602739726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125.93972602739726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125.93972602739726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125.93972602739726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125.93972602739726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125.93972602739726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125.93972602739726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125.93972602739726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125.93972602739726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125.93972602739726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125.93972602739726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125.93972602739726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125.93972602739726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125.93972602739726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125.93972602739726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125.93972602739726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125.93972602739726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125.93972602739726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125.93972602739726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125.93972602739726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125.93972602739726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125.93972602739726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125.93972602739726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125.93972602739726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125.93972602739726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125.93972602739726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125.93972602739726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125.93972602739726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125.93972602739726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125.93972602739726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125.93972602739726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125.93972602739726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125.93972602739726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125.93972602739726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125.93972602739726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125.93972602739726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125.93972602739726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125.93972602739726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125.93972602739726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125.93972602739726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125.93972602739726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125.93972602739726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125.93972602739726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125.93972602739726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125.93972602739726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125.93972602739726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125.93972602739726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125.93972602739726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125.93972602739726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125.93972602739726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125.93972602739726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125.93972602739726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125.93972602739726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125.93972602739726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125.93972602739726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125.93972602739726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125.93972602739726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125.93972602739726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125.93972602739726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125.93972602739726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125.93972602739726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125.93972602739726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125.93972602739726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125.93972602739726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125.93972602739726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125.93972602739726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125.93972602739726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125.93972602739726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125.93972602739726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125.93972602739726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125.93972602739726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125.93972602739726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125.93972602739726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125.93972602739726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125.93972602739726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125.93972602739726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125.93972602739726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125.93972602739726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125.93972602739726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125.93972602739726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125.93972602739726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125.93972602739726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125.93972602739726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125.93972602739726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125.93972602739726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125.93972602739726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125.93972602739726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125.93972602739726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125.93972602739726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125.93972602739726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125.93972602739726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125.93972602739726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125.93972602739726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125.93972602739726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125.93972602739726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125.93972602739726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125.93972602739726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125.93972602739726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125.93972602739726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125.93972602739726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125.93972602739726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125.93972602739726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125.93972602739726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125.93972602739726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125.93972602739726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125.93972602739726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125.93972602739726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125.93972602739726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125.93972602739726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125.93972602739726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125.93972602739726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125.93972602739726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125.93972602739726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125.93972602739726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125.93972602739726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125.93972602739726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125.93972602739726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125.93972602739726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125.93972602739726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125.93972602739726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125.93972602739726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125.93972602739726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125.93972602739726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125.93972602739726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125.93972602739726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125.93972602739726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125.93972602739726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125.93972602739726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125.93972602739726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125.93972602739726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125.93972602739726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125.93972602739726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125.93972602739726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125.93972602739726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125.93972602739726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125.93972602739726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125.93972602739726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125.93972602739726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125.93972602739726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125.93972602739726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125.93972602739726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125.93972602739726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125.93972602739726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125.93972602739726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125.93972602739726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125.93972602739726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125.93972602739726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125.93972602739726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125.93972602739726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125.93972602739726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125.93972602739726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125.93972602739726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125.93972602739726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125.93972602739726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125.93972602739726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125.93972602739726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125.93972602739726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125.93972602739726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125.93972602739726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125.93972602739726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125.93972602739726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125.93972602739726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125.93972602739726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125.93972602739726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125.93972602739726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125.93972602739726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125.93972602739726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125.93972602739726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125.93972602739726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125.93972602739726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125.93972602739726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125.93972602739726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125.93972602739726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125.93972602739726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125.93972602739726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125.93972602739726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125.93972602739726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125.93972602739726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125.93972602739726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125.93972602739726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125.93972602739726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125.93972602739726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125.93972602739726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125.93972602739726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125.93972602739726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125.93972602739726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125.93972602739726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125.93972602739726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125.93972602739726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125.93972602739726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125.93972602739726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125.93972602739726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125.93972602739726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125.93972602739726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125.93972602739726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125.93972602739726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125.93972602739726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125.93972602739726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125.93972602739726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125.93972602739726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125.93972602739726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125.93972602739726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125.93972602739726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125.93972602739726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125.93972602739726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125.93972602739726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125.93972602739726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125.93972602739726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125.93972602739726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125.93972602739726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125.93972602739726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125.93972602739726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125.93972602739726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125.93972602739726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125.93972602739726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125.93972602739726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125.93972602739726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125.93972602739726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125.93972602739726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125.93972602739726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125.93972602739726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125.93972602739726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125.93972602739726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125.93972602739726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125.93972602739726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125.93972602739726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125.93972602739726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125.93972602739726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125.93972602739726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125.93972602739726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125.93972602739726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125.93972602739726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125.93972602739726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125.93972602739726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125.93972602739726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125.93972602739726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125.93972602739726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125.93972602739726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125.93972602739726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125.93972602739726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125.93972602739726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125.93972602739726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125.93972602739726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125.93972602739726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125.93972602739726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125.93972602739726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125.93972602739726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125.93972602739726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125.93972602739726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125.93972602739726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125.93972602739726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125.93972602739726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125.93972602739726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125.93972602739726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125.93972602739726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125.93972602739726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125.93972602739726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125.93972602739726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125.93972602739726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125.93972602739726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125.93972602739726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125.93972602739726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125.93972602739726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125.93972602739726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125.93972602739726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125.93972602739726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125.93972602739726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125.93972602739726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125.93972602739726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125.93972602739726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125.93972602739726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125.93972602739726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125.93972602739726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125.93972602739726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125.93972602739726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125.93972602739726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125.93972602739726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125.93972602739726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125.93972602739726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125.93972602739726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125.93972602739726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125.93972602739726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125.93972602739726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125.93972602739726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125.93972602739726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125.93972602739726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125.93972602739726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125.93972602739726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125.93972602739726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125.93972602739726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125.93972602739726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125.93972602739726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125.93972602739726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125.93972602739726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125.93972602739726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125.93972602739726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125.93972602739726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125.93972602739726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125.93972602739726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125.93972602739726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125.93972602739726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125.93972602739726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125.93972602739726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125.93972602739726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125.93972602739726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125.93972602739726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125.93972602739726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125.93972602739726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125.93972602739726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125.93972602739726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125.93972602739726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125.93972602739726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125.93972602739726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125.93972602739726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125.93972602739726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125.93972602739726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125.93972602739726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125.93972602739726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125.93972602739726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125.93972602739726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125.93972602739726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125.93972602739726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125.93972602739726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125.93972602739726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125.93972602739726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125.93972602739726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125.93972602739726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125.93972602739726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125.93972602739726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125.93972602739726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125.93972602739726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125.93972602739726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125.93972602739726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125.93972602739726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125.93972602739726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125.93972602739726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125.93972602739726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125.93972602739726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125.93972602739726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125.93972602739726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125.93972602739726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125.93972602739726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125.93972602739726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125.93972602739726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125.93972602739726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125.93972602739726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125.93972602739726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125.93972602739726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125.93972602739726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125.93972602739726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125.93972602739726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125.93972602739726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125.93972602739726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125.93972602739726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125.93972602739726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125.93972602739726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125.93972602739726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125.93972602739726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125.93972602739726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125.93972602739726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125.93972602739726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125.93972602739726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125.93972602739726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125.93972602739726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125.93972602739726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125.93972602739726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125.93972602739726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125.93972602739726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125.93972602739726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125.93972602739726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125.93972602739726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125.93972602739726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125.93972602739726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125.93972602739726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125.93972602739726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125.93972602739726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125.93972602739726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125.93972602739726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125.93972602739726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125.93972602739726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125.93972602739726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125.93972602739726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125.93972602739726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125.93972602739726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125.93972602739726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125.93972602739726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125.93972602739726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125.93972602739726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125.93972602739726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125.93972602739726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125.93972602739726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125.93972602739726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125.93972602739726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125.93972602739726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125.93972602739726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125.93972602739726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125.93972602739726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125.93972602739726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125.93972602739726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125.93972602739726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125.93972602739726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125.93972602739726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125.93972602739726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125.93972602739726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125.93972602739726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125.93972602739726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125.93972602739726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125.93972602739726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125.93972602739726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125.93972602739726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125.93972602739726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125.93972602739726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125.93972602739726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125.93972602739726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125.93972602739726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125.93972602739726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125.93972602739726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125.93972602739726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125.93972602739726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125.93972602739726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125.93972602739726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125.93972602739726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125.93972602739726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125.93972602739726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125.93972602739726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125.93972602739726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125.93972602739726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125.93972602739726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125.93972602739726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125.93972602739726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125.93972602739726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125.93972602739726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125.93972602739726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125.93972602739726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125.93972602739726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125.93972602739726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125.93972602739726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125.93972602739726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125.93972602739726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125.93972602739726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125.93972602739726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125.93972602739726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125.93972602739726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125.93972602739726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125.93972602739726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125.93972602739726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125.93972602739726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125.93972602739726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125.93972602739726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125.93972602739726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125.93972602739726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125.93972602739726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125.93972602739726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125.93972602739726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125.93972602739726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125.93972602739726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125.93972602739726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125.93972602739726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125.93972602739726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125.93972602739726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125.93972602739726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125.93972602739726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125.93972602739726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125.93972602739726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125.93972602739726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125.93972602739726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125.93972602739726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125.93972602739726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125.93972602739726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125.93972602739726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125.93972602739726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125.93972602739726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125.93972602739726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125.93972602739726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125.93972602739726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125.93972602739726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125.93972602739726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125.93972602739726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125.93972602739726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125.93972602739726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125.93972602739726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125.93972602739726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125.93972602739726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125.93972602739726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125.93972602739726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125.93972602739726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125.93972602739726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125.93972602739726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125.93972602739726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125.93972602739726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125.93972602739726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125.93972602739726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125.93972602739726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125.93972602739726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125.93972602739726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125.93972602739726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125.93972602739726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125.93972602739726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125.93972602739726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125.93972602739726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125.93972602739726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125.93972602739726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125.93972602739726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125.93972602739726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125.93972602739726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125.93972602739726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125.93972602739726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125.93972602739726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125.93972602739726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125.93972602739726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125.93972602739726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125.93972602739726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125.93972602739726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125.93972602739726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125.93972602739726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125.93972602739726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125.93972602739726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125.93972602739726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125.93972602739726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125.93972602739726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125.93972602739726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125.93972602739726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125.93972602739726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125.93972602739726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125.93972602739726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125.93972602739726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125.93972602739726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125.93972602739726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125.93972602739726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125.93972602739726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125.93972602739726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125.93972602739726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125.93972602739726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125.93972602739726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125.93972602739726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125.93972602739726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125.93972602739726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125.93972602739726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125.93972602739726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125.93972602739726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125.93972602739726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125.93972602739726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125.93972602739726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125.93972602739726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125.93972602739726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125.93972602739726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125.93972602739726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125.93972602739726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125.93972602739726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125.93972602739726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125.93972602739726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125.93972602739726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125.93972602739726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125.93972602739726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125.93972602739726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125.93972602739726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125.93972602739726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125.93972602739726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125.93972602739726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125.93972602739726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125.93972602739726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125.93972602739726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125.93972602739726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125.93972602739726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125.93972602739726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125.93972602739726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125.93972602739726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125.93972602739726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125.93972602739726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125.93972602739726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125.93972602739726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125.93972602739726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125.93972602739726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125.93972602739726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125.93972602739726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125.93972602739726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125.93972602739726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125.93972602739726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125.93972602739726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125.93972602739726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125.93972602739726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125.93972602739726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125.93972602739726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125.93972602739726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125.93972602739726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125.93972602739726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125.93972602739726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125.93972602739726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125.93972602739726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125.93972602739726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125.93972602739726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125.93972602739726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125.93972602739726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125.93972602739726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125.93972602739726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125.93972602739726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125.93972602739726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125.93972602739726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125.93972602739726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125.93972602739726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125.93972602739726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125.93972602739726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125.93972602739726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125.93972602739726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125.93972602739726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125.93972602739726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125.93972602739726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125.93972602739726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125.93972602739726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125.93972602739726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125.93972602739726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125.93972602739726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125.93972602739726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125.93972602739726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125.93972602739726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125.93972602739726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125.93972602739726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125.93972602739726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125.93972602739726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125.93972602739726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125.93972602739726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125.93972602739726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125.93972602739726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125.93972602739726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125.93972602739726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125.93972602739726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125.93972602739726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125.93972602739726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125.93972602739726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125.93972602739726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125.93972602739726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125.93972602739726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125.93972602739726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125.93972602739726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125.93972602739726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125.93972602739726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125.93972602739726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125.93972602739726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125.93972602739726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125.93972602739726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125.93972602739726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125.93972602739726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125.93972602739726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125.93972602739726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125.93972602739726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125.93972602739726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125.93972602739726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125.93972602739726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125.93972602739726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125.93972602739726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125.93972602739726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125.93972602739726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125.93972602739726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125.93972602739726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125.93972602739726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125.93972602739726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125.93972602739726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125.93972602739726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125.93972602739726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125.93972602739726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125.93972602739726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125.93972602739726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125.93972602739726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125.93972602739726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125.93972602739726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125.93972602739726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125.93972602739726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125.93972602739726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125.93972602739726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125.93972602739726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125.93972602739726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125.93972602739726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125.93972602739726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125.93972602739726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125.93972602739726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125.93972602739726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125.93972602739726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125.93972602739726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125.93972602739726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125.93972602739726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125.93972602739726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125.93972602739726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125.93972602739726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125.93972602739726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125.93972602739726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125.93972602739726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125.93972602739726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125.93972602739726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125.93972602739726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125.93972602739726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125.93972602739726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125.93972602739726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125.93972602739726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125.93972602739726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125.93972602739726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125.93972602739726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125.93972602739726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125.93972602739726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125.93972602739726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125.93972602739726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125.93972602739726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125.93972602739726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125.93972602739726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125.93972602739726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125.93972602739726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125.93972602739726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125.93972602739726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125.93972602739726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125.93972602739726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125.93972602739726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125.93972602739726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125.93972602739726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125.93972602739726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125.93972602739726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125.93972602739726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125.93972602739726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125.93972602739726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125.93972602739726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125.93972602739726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125.93972602739726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125.93972602739726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125.93972602739726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125.93972602739726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125.93972602739726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125.93972602739726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125.93972602739726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125.93972602739726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125.93972602739726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125.93972602739726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125.93972602739726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125.93972602739726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125.93972602739726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125.93972602739726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125.93972602739726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125.93972602739726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125.93972602739726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125.93972602739726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125.93972602739726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125.93972602739726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125.93972602739726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125.93972602739726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125.93972602739726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125.93972602739726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125.93972602739726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125.93972602739726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125.93972602739726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125.93972602739726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125.93972602739726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125.93972602739726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125.93972602739726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125.93972602739726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125.93972602739726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125.93972602739726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125.93972602739726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125.93972602739726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125.93972602739726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125.93972602739726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125.93972602739726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125.93972602739726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125.93972602739726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125.93972602739726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125.93972602739726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125.93972602739726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125.93972602739726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125.93972602739726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125.93972602739726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125.93972602739726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125.93972602739726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125.93972602739726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125.93972602739726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125.93972602739726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125.93972602739726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125.93972602739726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125.93972602739726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125.93972602739726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125.93972602739726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125.93972602739726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125.93972602739726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125.93972602739726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125.93972602739726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125.93972602739726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125.93972602739726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125.93972602739726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125.93972602739726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125.93972602739726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125.93972602739726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125.93972602739726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125.93972602739726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125.93972602739726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125.93972602739726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125.93972602739726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125.93972602739726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125.93972602739726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125.93972602739726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125.93972602739726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125.93972602739726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125.93972602739726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125.93972602739726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125.93972602739726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125.93972602739726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125.93972602739726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125.93972602739726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125.93972602739726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125.93972602739726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125.93972602739726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125.93972602739726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125.93972602739726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125.93972602739726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125.93972602739726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125.93972602739726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125.93972602739726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125.93972602739726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125.93972602739726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125.93972602739726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125.93972602739726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125.93972602739726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125.93972602739726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125.93972602739726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125.93972602739726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125.93972602739726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125.93972602739726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125.93972602739726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125.93972602739726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125.93972602739726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125.93972602739726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125.93972602739726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125.93972602739726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125.93972602739726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125.93972602739726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125.93972602739726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125.93972602739726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125.93972602739726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125.93972602739726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125.93972602739726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125.93972602739726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125.93972602739726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125.93972602739726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125.93972602739726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125.93972602739726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125.93972602739726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125.93972602739726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125.93972602739726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125.93972602739726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125.93972602739726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125.93972602739726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125.93972602739726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125.93972602739726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125.93972602739726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125.93972602739726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125.93972602739726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125.93972602739726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125.93972602739726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125.93972602739726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125.93972602739726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125.93972602739726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125.93972602739726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125.93972602739726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125.93972602739726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125.93972602739726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125.93972602739726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125.93972602739726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125.93972602739726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125.93972602739726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125.93972602739726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125.93972602739726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125.93972602739726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125.93972602739726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125.93972602739726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125.93972602739726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125.93972602739726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125.93972602739726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125.93972602739726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125.93972602739726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125.93972602739726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125.93972602739726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125.93972602739726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125.93972602739726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125.93972602739726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125.93972602739726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125.93972602739726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125.93972602739726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125.93972602739726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125.93972602739726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125.93972602739726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125.93972602739726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125.93972602739726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125.93972602739726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125.93972602739726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125.93972602739726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125.93972602739726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125.93972602739726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125.93972602739726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125.93972602739726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125.93972602739726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125.93972602739726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125.93972602739726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125.93972602739726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125.93972602739726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125.93972602739726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125.93972602739726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125.93972602739726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125.93972602739726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125.93972602739726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125.93972602739726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125.93972602739726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125.93972602739726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125.93972602739726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125.93972602739726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125.93972602739726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125.93972602739726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125.93972602739726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125.93972602739726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125.93972602739726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125.93972602739726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125.93972602739726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125.93972602739726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125.93972602739726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125.93972602739726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125.93972602739726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125.93972602739726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125.93972602739726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125.93972602739726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125.93972602739726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125.93972602739726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125.93972602739726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125.93972602739726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125.93972602739726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125.93972602739726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125.93972602739726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125.93972602739726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125.93972602739726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125.93972602739726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125.93972602739726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125.93972602739726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125.93972602739726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125.93972602739726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125.93972602739726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125.93972602739726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125.93972602739726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125.93972602739726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125.93972602739726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125.93972602739726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125.93972602739726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125.93972602739726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125.93972602739726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125.93972602739726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125.93972602739726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125.93972602739726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125.93972602739726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125.93972602739726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125.93972602739726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125.93972602739726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125.93972602739726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125.93972602739726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125.93972602739726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125.93972602739726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125.93972602739726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125.93972602739726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125.93972602739726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125.93972602739726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125.93972602739726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125.93972602739726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125.93972602739726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125.93972602739726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125.93972602739726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125.93972602739726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125.93972602739726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125.93972602739726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125.93972602739726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125.93972602739726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125.93972602739726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125.93972602739726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125.93972602739726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125.93972602739726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125.93972602739726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125.93972602739726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125.93972602739726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125.93972602739726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125.93972602739726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125.93972602739726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125.93972602739726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125.93972602739726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125.93972602739726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125.93972602739726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125.93972602739726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125.93972602739726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125.93972602739726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125.93972602739726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125.93972602739726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125.93972602739726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125.93972602739726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125.93972602739726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125.93972602739726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125.93972602739726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125.93972602739726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125.93972602739726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125.93972602739726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125.93972602739726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125.93972602739726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125.93972602739726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125.93972602739726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125.93972602739726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125.93972602739726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125.93972602739726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125.93972602739726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125.93972602739726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125.93972602739726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125.93972602739726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125.93972602739726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125.93972602739726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125.93972602739726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125.93972602739726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125.93972602739726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125.93972602739726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125.93972602739726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125.93972602739726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125.93972602739726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125.93972602739726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125.93972602739726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125.93972602739726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125.93972602739726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125.93972602739726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125.93972602739726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125.93972602739726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125.93972602739726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125.93972602739726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125.93972602739726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125.93972602739726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125.93972602739726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125.93972602739726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125.93972602739726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125.93972602739726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125.93972602739726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125.93972602739726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125.93972602739726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125.93972602739726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125.93972602739726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125.93972602739726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125.93972602739726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125.93972602739726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125.93972602739726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125.93972602739726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125.93972602739726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125.93972602739726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125.93972602739726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125.93972602739726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125.93972602739726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125.93972602739726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125.93972602739726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125.93972602739726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125.93972602739726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125.93972602739726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125.93972602739726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125.93972602739726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125.93972602739726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125.93972602739726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125.93972602739726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125.93972602739726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125.93972602739726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125.93972602739726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125.93972602739726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125.93972602739726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125.93972602739726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125.93972602739726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125.93972602739726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125.93972602739726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125.93972602739726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125.93972602739726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125.93972602739726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125.93972602739726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125.93972602739726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125.93972602739726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125.93972602739726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125.93972602739726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125.93972602739726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125.93972602739726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125.93972602739726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125.93972602739726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125.93972602739726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125.93972602739726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125.93972602739726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125.93972602739726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125.93972602739726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125.93972602739726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125.93972602739726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125.93972602739726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125.93972602739726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125.93972602739726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125.93972602739726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125.93972602739726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125.93972602739726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125.93972602739726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125.93972602739726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125.93972602739726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125.93972602739726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125.93972602739726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125.93972602739726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125.93972602739726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125.93972602739726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125.93972602739726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125.93972602739726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125.93972602739726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125.93972602739726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125.93972602739726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125.93972602739726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125.93972602739726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125.93972602739726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125.93972602739726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125.93972602739726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125.93972602739726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125.93972602739726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125.93972602739726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125.93972602739726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125.93972602739726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125.93972602739726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125.93972602739726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125.93972602739726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125.93972602739726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125.93972602739726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125.93972602739726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125.93972602739726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125.93972602739726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125.93972602739726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125.93972602739726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125.93972602739726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125.93972602739726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125.93972602739726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125.93972602739726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125.93972602739726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125.93972602739726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125.93972602739726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125.93972602739726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125.93972602739726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125.93972602739726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125.93972602739726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125.93972602739726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125.93972602739726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125.93972602739726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125.93972602739726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125.93972602739726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125.93972602739726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125.93972602739726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125.93972602739726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125.93972602739726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125.93972602739726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125.93972602739726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125.93972602739726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125.93972602739726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125.93972602739726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125.93972602739726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125.93972602739726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125.93972602739726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125.93972602739726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125.93972602739726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125.93972602739726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125.93972602739726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125.93972602739726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125.93972602739726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125.93972602739726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125.93972602739726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125.93972602739726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125.93972602739726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125.93972602739726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125.93972602739726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125.93972602739726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125.93972602739726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125.93972602739726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125.93972602739726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125.93972602739726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125.93972602739726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125.93972602739726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125.93972602739726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125.93972602739726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125.93972602739726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125.93972602739726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125.93972602739726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125.93972602739726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125.93972602739726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125.93972602739726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125.93972602739726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125.93972602739726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125.93972602739726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125.93972602739726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125.93972602739726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125.93972602739726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125.93972602739726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125.93972602739726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125.93972602739726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125.93972602739726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125.93972602739726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125.93972602739726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125.93972602739726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125.93972602739726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125.93972602739726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125.93972602739726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125.93972602739726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125.93972602739726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125.93972602739726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125.93972602739726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125.93972602739726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125.93972602739726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125.93972602739726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125.93972602739726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125.93972602739726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125.93972602739726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125.93972602739726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125.93972602739726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125.93972602739726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125.93972602739726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125.93972602739726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125.93972602739726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125.93972602739726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125.93972602739726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125.93972602739726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125.93972602739726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125.93972602739726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125.93972602739726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125.93972602739726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125.93972602739726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125.93972602739726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125.93972602739726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125.93972602739726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125.93972602739726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125.93972602739726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125.93972602739726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125.93972602739726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125.93972602739726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125.93972602739726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125.93972602739726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125.93972602739726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125.93972602739726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125.93972602739726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125.93972602739726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125.93972602739726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125.93972602739726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125.93972602739726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125.93972602739726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125.93972602739726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125.93972602739726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125.93972602739726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125.93972602739726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125.93972602739726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125.93972602739726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125.93972602739726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125.93972602739726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125.93972602739726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125.93972602739726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125.93972602739726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125.93972602739726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125.93972602739726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125.93972602739726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125.93972602739726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125.93972602739726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125.93972602739726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125.93972602739726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125.93972602739726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125.93972602739726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125.93972602739726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125.93972602739726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125.93972602739726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125.93972602739726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125.93972602739726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125.93972602739726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125.93972602739726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125.93972602739726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125.93972602739726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125.93972602739726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125.93972602739726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125.93972602739726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125.93972602739726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125.93972602739726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125.93972602739726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125.93972602739726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125.93972602739726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125.93972602739726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125.93972602739726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125.93972602739726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125.93972602739726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125.93972602739726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125.93972602739726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125.93972602739726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125.93972602739726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125.93972602739726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125.93972602739726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125.93972602739726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125.93972602739726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125.93972602739726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125.93972602739726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125.93972602739726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125.93972602739726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125.93972602739726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125.93972602739726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125.93972602739726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125.93972602739726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125.93972602739726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125.93972602739726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125.93972602739726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125.93972602739726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125.93972602739726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125.93972602739726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125.93972602739726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125.93972602739726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125.93972602739726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125.93972602739726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125.93972602739726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125.93972602739726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125.93972602739726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125.93972602739726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125.93972602739726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125.93972602739726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125.93972602739726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125.93972602739726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125.93972602739726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125.93972602739726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125.93972602739726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125.93972602739726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125.93972602739726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125.93972602739726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125.93972602739726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125.93972602739726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125.93972602739726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125.93972602739726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125.93972602739726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125.93972602739726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125.93972602739726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125.93972602739726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125.93972602739726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125.93972602739726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125.93972602739726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125.93972602739726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125.93972602739726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125.93972602739726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125.93972602739726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125.93972602739726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125.93972602739726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125.93972602739726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125.93972602739726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125.93972602739726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125.93972602739726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125.93972602739726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125.93972602739726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125.93972602739726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125.93972602739726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125.93972602739726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125.93972602739726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125.93972602739726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125.93972602739726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125.93972602739726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125.93972602739726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125.93972602739726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125.93972602739726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125.93972602739726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125.93972602739726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125.93972602739726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125.93972602739726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125.93972602739726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125.93972602739726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125.93972602739726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125.93972602739726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125.93972602739726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125.93972602739726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125.93972602739726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125.93972602739726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125.93972602739726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125.93972602739726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125.93972602739726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125.93972602739726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125.93972602739726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125.93972602739726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125.93972602739726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125.93972602739726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125.93972602739726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125.93972602739726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125.93972602739726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125.93972602739726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125.93972602739726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125.93972602739726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125.93972602739726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125.93972602739726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125.93972602739726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125.93972602739726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125.93972602739726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125.93972602739726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125.93972602739726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125.93972602739726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125.93972602739726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125.93972602739726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125.93972602739726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125.93972602739726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125.93972602739726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125.93972602739726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125.93972602739726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125.93972602739726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125.93972602739726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125.93972602739726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125.93972602739726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125.93972602739726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125.93972602739726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125.93972602739726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125.93972602739726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125.93972602739726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125.93972602739726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125.93972602739726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125.93972602739726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125.93972602739726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125.93972602739726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125.93972602739726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125.93972602739726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125.93972602739726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125.93972602739726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125.93972602739726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125.93972602739726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125.93972602739726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125.93972602739726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125.93972602739726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125.93972602739726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125.93972602739726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125.93972602739726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125.93972602739726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125.93972602739726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125.93972602739726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125.93972602739726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125.93972602739726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125.93972602739726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125.93972602739726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125.93972602739726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125.93972602739726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125.93972602739726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125.93972602739726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125.93972602739726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125.93972602739726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125.93972602739726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125.93972602739726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125.93972602739726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125.93972602739726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125.93972602739726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125.93972602739726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125.93972602739726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125.93972602739726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125.93972602739726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125.93972602739726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125.93972602739726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125.93972602739726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125.93972602739726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125.93972602739726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125.93972602739726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125.93972602739726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125.93972602739726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125.93972602739726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125.93972602739726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125.93972602739726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125.93972602739726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125.93972602739726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125.93972602739726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125.93972602739726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125.93972602739726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125.93972602739726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125.93972602739726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125.93972602739726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125.93972602739726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125.93972602739726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125.93972602739726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125.93972602739726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125.93972602739726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125.93972602739726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125.93972602739726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125.93972602739726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125.93972602739726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125.93972602739726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125.93972602739726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125.93972602739726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125.93972602739726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125.93972602739726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125.93972602739726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125.93972602739726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125.93972602739726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125.93972602739726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125.93972602739726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125.93972602739726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125.93972602739726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125.93972602739726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125.93972602739726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125.93972602739726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125.93972602739726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125.93972602739726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125.93972602739726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125.93972602739726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125.93972602739726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125.93972602739726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125.93972602739726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125.93972602739726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125.93972602739726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125.93972602739726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125.93972602739726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125.93972602739726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125.93972602739726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125.93972602739726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125.93972602739726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125.93972602739726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125.93972602739726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125.93972602739726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125.93972602739726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125.93972602739726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125.93972602739726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125.93972602739726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125.93972602739726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125.93972602739726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125.93972602739726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125.93972602739726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125.93972602739726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125.93972602739726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125.93972602739726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125.93972602739726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125.93972602739726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125.93972602739726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125.93972602739726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125.93972602739726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125.93972602739726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125.93972602739726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125.93972602739726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125.93972602739726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125.93972602739726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125.93972602739726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125.93972602739726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125.93972602739726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125.93972602739726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125.93972602739726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125.93972602739726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125.93972602739726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125.93972602739726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125.93972602739726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125.93972602739726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125.93972602739726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125.93972602739726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125.93972602739726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125.93972602739726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125.93972602739726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125.93972602739726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125.93972602739726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125.93972602739726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125.93972602739726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125.93972602739726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125.93972602739726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125.93972602739726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125.93972602739726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125.93972602739726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125.93972602739726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125.93972602739726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125.93972602739726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125.93972602739726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125.93972602739726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125.93972602739726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125.93972602739726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125.93972602739726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125.93972602739726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125.93972602739726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125.93972602739726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125.93972602739726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125.93972602739726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125.93972602739726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125.93972602739726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125.93972602739726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125.93972602739726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125.93972602739726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125.93972602739726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125.93972602739726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125.93972602739726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125.93972602739726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125.93972602739726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125.93972602739726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125.93972602739726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125.93972602739726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125.93972602739726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125.93972602739726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125.93972602739726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125.93972602739726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125.93972602739726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125.93972602739726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125.93972602739726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125.93972602739726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125.93972602739726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125.93972602739726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125.93972602739726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125.93972602739726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125.93972602739726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125.93972602739726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125.93972602739726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125.93972602739726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125.93972602739726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125.93972602739726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125.93972602739726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125.93972602739726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125.93972602739726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125.93972602739726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125.93972602739726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125.93972602739726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125.93972602739726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125.93972602739726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125.93972602739726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125.93972602739726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125.93972602739726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125.93972602739726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125.93972602739726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125.93972602739726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125.93972602739726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125.93972602739726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125.93972602739726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125.93972602739726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125.93972602739726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125.93972602739726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125.93972602739726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125.93972602739726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125.93972602739726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125.93972602739726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125.93972602739726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125.93972602739726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125.93972602739726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125.93972602739726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125.93972602739726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125.93972602739726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125.93972602739726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125.93972602739726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125.93972602739726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125.93972602739726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125.93972602739726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125.93972602739726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125.93972602739726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125.93972602739726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125.93972602739726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125.93972602739726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125.93972602739726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125.93972602739726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125.93972602739726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125.93972602739726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125.93972602739726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125.93972602739726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125.93972602739726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125.93972602739726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125.93972602739726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125.93972602739726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125.93972602739726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125.93972602739726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125.93972602739726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125.93972602739726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125.93972602739726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125.93972602739726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125.93972602739726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125.93972602739726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125.93972602739726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125.93972602739726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125.93972602739726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125.93972602739726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125.93972602739726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125.93972602739726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125.93972602739726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125.93972602739726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125.93972602739726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125.93972602739726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125.93972602739726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125.93972602739726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125.93972602739726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125.93972602739726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125.93972602739726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125.93972602739726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125.93972602739726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125.93972602739726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125.93972602739726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125.93972602739726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125.93972602739726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125.93972602739726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125.93972602739726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125.93972602739726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125.93972602739726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125.93972602739726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125.93972602739726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125.93972602739726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125.93972602739726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125.93972602739726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125.93972602739726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125.93972602739726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125.93972602739726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125.93972602739726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125.93972602739726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125.93972602739726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125.93972602739726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125.93972602739726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125.93972602739726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125.93972602739726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125.93972602739726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125.93972602739726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125.93972602739726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125.93972602739726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125.93972602739726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125.93972602739726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125.93972602739726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125.93972602739726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125.93972602739726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125.93972602739726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125.93972602739726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125.93972602739726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125.93972602739726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125.93972602739726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125.93972602739726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125.93972602739726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125.93972602739726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125.93972602739726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125.93972602739726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125.93972602739726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125.93972602739726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125.93972602739726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125.93972602739726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125.93972602739726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125.93972602739726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125.93972602739726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125.93972602739726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125.93972602739726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125.93972602739726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125.93972602739726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125.93972602739726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125.93972602739726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125.93972602739726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125.93972602739726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125.93972602739726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125.93972602739726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125.93972602739726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125.93972602739726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125.93972602739726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125.93972602739726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125.93972602739726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125.93972602739726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125.93972602739726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125.93972602739726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125.93972602739726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125.93972602739726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125.93972602739726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125.93972602739726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125.93972602739726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125.93972602739726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125.93972602739726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125.93972602739726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125.93972602739726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125.93972602739726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125.93972602739726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125.93972602739726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125.93972602739726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125.93972602739726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125.93972602739726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125.93972602739726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125.93972602739726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125.93972602739726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125.93972602739726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125.93972602739726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125.93972602739726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125.93972602739726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125.93972602739726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125.93972602739726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125.93972602739726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125.93972602739726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125.93972602739726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125.93972602739726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125.93972602739726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125.93972602739726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125.93972602739726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125.93972602739726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125.93972602739726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125.93972602739726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125.93972602739726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125.93972602739726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125.93972602739726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125.93972602739726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125.93972602739726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125.93972602739726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125.93972602739726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125.93972602739726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125.93972602739726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125.93972602739726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125.93972602739726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125.93972602739726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125.93972602739726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125.93972602739726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125.93972602739726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125.93972602739726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125.93972602739726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125.93972602739726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125.93972602739726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125.93972602739726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125.93972602739726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125.93972602739726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125.93972602739726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125.93972602739726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125.93972602739726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125.93972602739726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125.93972602739726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125.93972602739726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125.93972602739726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125.93972602739726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125.93972602739726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125.93972602739726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125.93972602739726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125.93972602739726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125.93972602739726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125.93972602739726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125.93972602739726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125.93972602739726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125.93972602739726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125.93972602739726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125.93972602739726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125.93972602739726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125.93972602739726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125.93972602739726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125.93972602739726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125.93972602739726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125.93972602739726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125.93972602739726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125.93972602739726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125.93972602739726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125.93972602739726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125.93972602739726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125.93972602739726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125.93972602739726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125.93972602739726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125.93972602739726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125.93972602739726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125.93972602739726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125.93972602739726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125.93972602739726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125.93972602739726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125.93972602739726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125.93972602739726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125.93972602739726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125.93972602739726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125.93972602739726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125.93972602739726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125.93972602739726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125.93972602739726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125.93972602739726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125.93972602739726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125.93972602739726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125.93972602739726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125.93972602739726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125.93972602739726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125.93972602739726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125.93972602739726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125.93972602739726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125.93972602739726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125.93972602739726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125.93972602739726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125.93972602739726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125.93972602739726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125.93972602739726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125.93972602739726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125.93972602739726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125.93972602739726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125.93972602739726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125.93972602739726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125.93972602739726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125.93972602739726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125.93972602739726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125.93972602739726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125.93972602739726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125.93972602739726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125.93972602739726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125.93972602739726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125.93972602739726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125.93972602739726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125.93972602739726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125.93972602739726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125.93972602739726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125.93972602739726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125.93972602739726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125.93972602739726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125.93972602739726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125.93972602739726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125.93972602739726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125.93972602739726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125.93972602739726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125.93972602739726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125.93972602739726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125.93972602739726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125.93972602739726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125.93972602739726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125.93972602739726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125.93972602739726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125.93972602739726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125.93972602739726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125.93972602739726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125.93972602739726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125.93972602739726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125.93972602739726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125.93972602739726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125.93972602739726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125.93972602739726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125.93972602739726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125.93972602739726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125.93972602739726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125.93972602739726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125.93972602739726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125.93972602739726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125.93972602739726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125.93972602739726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125.93972602739726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125.93972602739726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125.93972602739726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125.93972602739726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125.93972602739726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125.93972602739726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125.93972602739726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125.93972602739726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125.93972602739726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125.93972602739726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125.93972602739726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125.93972602739726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125.93972602739726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125.93972602739726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125.93972602739726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125.93972602739726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125.93972602739726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125.93972602739726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125.93972602739726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125.93972602739726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125.93972602739726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125.93972602739726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125.93972602739726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125.93972602739726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125.93972602739726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125.93972602739726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125.93972602739726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125.93972602739726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125.93972602739726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125.93972602739726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125.93972602739726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125.93972602739726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125.93972602739726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125.93972602739726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125.93972602739726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125.93972602739726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125.93972602739726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125.93972602739726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125.93972602739726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125.93972602739726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125.93972602739726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125.93972602739726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125.93972602739726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125.93972602739726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125.93972602739726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125.93972602739726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125.93972602739726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125.93972602739726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125.93972602739726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125.93972602739726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125.93972602739726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125.93972602739726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125.93972602739726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125.93972602739726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125.93972602739726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125.93972602739726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125.93972602739726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125.93972602739726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125.93972602739726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125.93972602739726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125.93972602739726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125.93972602739726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125.93972602739726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125.93972602739726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125.93972602739726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125.93972602739726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125.93972602739726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125.93972602739726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125.93972602739726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125.93972602739726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125.93972602739726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125.93972602739726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125.93972602739726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125.93972602739726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125.93972602739726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125.93972602739726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125.93972602739726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125.93972602739726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125.93972602739726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125.93972602739726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125.93972602739726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125.93972602739726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125.93972602739726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125.93972602739726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125.93972602739726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125.93972602739726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125.93972602739726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125.93972602739726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125.93972602739726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125.93972602739726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125.93972602739726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125.93972602739726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125.93972602739726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125.93972602739726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125.93972602739726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125.93972602739726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125.93972602739726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125.93972602739726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125.93972602739726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125.93972602739726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125.93972602739726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125.93972602739726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125.93972602739726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125.93972602739726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125.93972602739726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125.93972602739726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125.93972602739726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125.93972602739726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125.93972602739726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125.93972602739726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125.93972602739726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125.93972602739726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125.93972602739726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125.93972602739726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125.93972602739726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125.93972602739726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125.93972602739726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125.93972602739726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125.93972602739726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125.93972602739726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125.93972602739726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125.93972602739726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125.93972602739726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125.93972602739726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125.93972602739726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125.93972602739726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125.93972602739726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125.93972602739726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125.93972602739726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125.93972602739726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125.93972602739726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125.93972602739726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125.93972602739726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125.93972602739726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125.93972602739726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125.93972602739726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125.93972602739726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125.93972602739726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125.93972602739726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125.93972602739726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125.93972602739726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125.93972602739726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125.93972602739726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125.93972602739726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125.93972602739726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125.93972602739726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125.93972602739726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125.93972602739726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125.93972602739726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125.93972602739726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125.93972602739726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125.93972602739726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125.93972602739726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125.93972602739726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125.93972602739726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125.93972602739726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125.93972602739726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125.93972602739726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125.93972602739726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125.93972602739726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125.93972602739726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125.93972602739726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125.93972602739726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125.93972602739726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125.93972602739726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125.93972602739726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125.93972602739726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125.93972602739726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125.93972602739726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125.93972602739726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125.93972602739726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125.93972602739726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125.93972602739726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125.93972602739726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125.93972602739726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125.93972602739726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125.93972602739726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125.93972602739726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125.93972602739726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125.93972602739726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125.93972602739726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125.93972602739726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125.93972602739726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125.93972602739726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125.93972602739726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125.93972602739726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125.93972602739726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125.93972602739726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125.93972602739726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125.93972602739726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125.93972602739726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125.93972602739726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125.93972602739726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125.93972602739726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125.93972602739726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125.93972602739726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125.93972602739726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125.93972602739726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125.93972602739726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125.93972602739726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125.93972602739726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125.93972602739726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125.93972602739726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125.93972602739726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125.93972602739726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125.93972602739726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125.93972602739726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125.93972602739726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125.93972602739726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125.93972602739726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125.93972602739726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125.93972602739726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125.93972602739726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125.93972602739726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125.93972602739726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125.93972602739726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125.93972602739726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125.93972602739726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125.93972602739726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125.93972602739726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125.93972602739726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125.93972602739726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125.93972602739726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125.93972602739726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125.93972602739726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125.93972602739726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125.93972602739726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125.93972602739726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125.93972602739726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125.93972602739726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125.93972602739726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125.93972602739726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125.93972602739726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125.93972602739726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125.93972602739726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125.93972602739726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125.93972602739726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125.93972602739726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125.93972602739726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427" zoomScale="80" zoomScaleNormal="80" workbookViewId="0">
      <selection activeCell="H2462" sqref="H2462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ADULTO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ADULTO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ADOLECENTE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ADOLECENTE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NIÑO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ADOLECENTE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ADOLECENTE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 t="str">
        <f t="shared" si="110"/>
        <v/>
      </c>
      <c r="C2463" s="122"/>
      <c r="D2463" s="122">
        <f>YEAR(REGISTROS[[#This Row],[FECHA]])</f>
        <v>1900</v>
      </c>
      <c r="E2463" s="112">
        <f>MONTH(REGISTROS[[#This Row],[FECHA]])</f>
        <v>1</v>
      </c>
      <c r="F2463" s="10"/>
      <c r="G2463" s="11" t="e">
        <f>VLOOKUP(EXAMENES!F2463,PACIENTE[[APELLIDO / NOMBRE]:[GRUPO ETARIO]],4,0)</f>
        <v>#N/A</v>
      </c>
      <c r="H2463" s="10"/>
      <c r="I2463" s="10"/>
      <c r="J2463" s="46" t="e">
        <f>VLOOKUP(REGISTROS[[#This Row],[TIPO DE EXAMEN ]],SERVICIOS[],2,0)</f>
        <v>#N/A</v>
      </c>
      <c r="K2463" s="10" t="s">
        <v>67</v>
      </c>
      <c r="L2463" s="10"/>
      <c r="M2463" s="10"/>
      <c r="N2463" s="10"/>
    </row>
    <row r="2464" spans="1:14" x14ac:dyDescent="0.25">
      <c r="A2464" s="110">
        <f t="shared" si="110"/>
        <v>2454</v>
      </c>
      <c r="B2464" s="45" t="str">
        <f t="shared" si="110"/>
        <v/>
      </c>
      <c r="C2464" s="122"/>
      <c r="D2464" s="122">
        <f>YEAR(REGISTROS[[#This Row],[FECHA]])</f>
        <v>1900</v>
      </c>
      <c r="E2464" s="112">
        <f>MONTH(REGISTROS[[#This Row],[FECHA]])</f>
        <v>1</v>
      </c>
      <c r="F2464" s="10"/>
      <c r="G2464" s="11" t="e">
        <f>VLOOKUP(EXAMENES!F2464,PACIENTE[[APELLIDO / NOMBRE]:[GRUPO ETARIO]],4,0)</f>
        <v>#N/A</v>
      </c>
      <c r="H2464" s="10"/>
      <c r="I2464" s="10"/>
      <c r="J2464" s="46" t="e">
        <f>VLOOKUP(REGISTROS[[#This Row],[TIPO DE EXAMEN ]],SERVICIOS[],2,0)</f>
        <v>#N/A</v>
      </c>
      <c r="K2464" s="10" t="s">
        <v>67</v>
      </c>
      <c r="L2464" s="10"/>
      <c r="M2464" s="10"/>
      <c r="N2464" s="10"/>
    </row>
    <row r="2465" spans="1:14" x14ac:dyDescent="0.25">
      <c r="A2465" s="110">
        <f t="shared" si="110"/>
        <v>2455</v>
      </c>
      <c r="B2465" s="45" t="str">
        <f t="shared" si="110"/>
        <v/>
      </c>
      <c r="C2465" s="122"/>
      <c r="D2465" s="122">
        <f>YEAR(REGISTROS[[#This Row],[FECHA]])</f>
        <v>1900</v>
      </c>
      <c r="E2465" s="112">
        <f>MONTH(REGISTROS[[#This Row],[FECHA]])</f>
        <v>1</v>
      </c>
      <c r="F2465" s="10"/>
      <c r="G2465" s="11" t="e">
        <f>VLOOKUP(EXAMENES!F2465,PACIENTE[[APELLIDO / NOMBRE]:[GRUPO ETARIO]],4,0)</f>
        <v>#N/A</v>
      </c>
      <c r="H2465" s="10"/>
      <c r="I2465" s="10"/>
      <c r="J2465" s="46" t="e">
        <f>VLOOKUP(REGISTROS[[#This Row],[TIPO DE EXAMEN ]],SERVICIOS[],2,0)</f>
        <v>#N/A</v>
      </c>
      <c r="K2465" s="10" t="s">
        <v>67</v>
      </c>
      <c r="L2465" s="10"/>
      <c r="M2465" s="10"/>
      <c r="N2465" s="10"/>
    </row>
    <row r="2466" spans="1:14" x14ac:dyDescent="0.25">
      <c r="A2466" s="110">
        <f t="shared" si="110"/>
        <v>2456</v>
      </c>
      <c r="B2466" s="45" t="str">
        <f t="shared" si="110"/>
        <v/>
      </c>
      <c r="C2466" s="122"/>
      <c r="D2466" s="122">
        <f>YEAR(REGISTROS[[#This Row],[FECHA]])</f>
        <v>1900</v>
      </c>
      <c r="E2466" s="112">
        <f>MONTH(REGISTROS[[#This Row],[FECHA]])</f>
        <v>1</v>
      </c>
      <c r="F2466" s="10"/>
      <c r="G2466" s="11" t="e">
        <f>VLOOKUP(EXAMENES!F2466,PACIENTE[[APELLIDO / NOMBRE]:[GRUPO ETARIO]],4,0)</f>
        <v>#N/A</v>
      </c>
      <c r="H2466" s="10"/>
      <c r="I2466" s="10"/>
      <c r="J2466" s="46" t="e">
        <f>VLOOKUP(REGISTROS[[#This Row],[TIPO DE EXAMEN ]],SERVICIOS[],2,0)</f>
        <v>#N/A</v>
      </c>
      <c r="K2466" s="10" t="s">
        <v>67</v>
      </c>
      <c r="L2466" s="10"/>
      <c r="M2466" s="10"/>
      <c r="N2466" s="10"/>
    </row>
    <row r="2467" spans="1:14" x14ac:dyDescent="0.25">
      <c r="A2467" s="110">
        <f t="shared" si="110"/>
        <v>2457</v>
      </c>
      <c r="B2467" s="45" t="str">
        <f t="shared" si="110"/>
        <v/>
      </c>
      <c r="C2467" s="122"/>
      <c r="D2467" s="122">
        <f>YEAR(REGISTROS[[#This Row],[FECHA]])</f>
        <v>1900</v>
      </c>
      <c r="E2467" s="112">
        <f>MONTH(REGISTROS[[#This Row],[FECHA]])</f>
        <v>1</v>
      </c>
      <c r="F2467" s="10"/>
      <c r="G2467" s="11" t="e">
        <f>VLOOKUP(EXAMENES!F2467,PACIENTE[[APELLIDO / NOMBRE]:[GRUPO ETARIO]],4,0)</f>
        <v>#N/A</v>
      </c>
      <c r="H2467" s="10"/>
      <c r="I2467" s="10"/>
      <c r="J2467" s="46" t="e">
        <f>VLOOKUP(REGISTROS[[#This Row],[TIPO DE EXAMEN ]],SERVICIOS[],2,0)</f>
        <v>#N/A</v>
      </c>
      <c r="K2467" s="10" t="s">
        <v>67</v>
      </c>
      <c r="L2467" s="10"/>
      <c r="M2467" s="10"/>
      <c r="N2467" s="10"/>
    </row>
    <row r="2468" spans="1:14" x14ac:dyDescent="0.25">
      <c r="A2468" s="110">
        <f t="shared" si="110"/>
        <v>2458</v>
      </c>
      <c r="B2468" s="45" t="str">
        <f t="shared" si="110"/>
        <v/>
      </c>
      <c r="C2468" s="122"/>
      <c r="D2468" s="122">
        <f>YEAR(REGISTROS[[#This Row],[FECHA]])</f>
        <v>1900</v>
      </c>
      <c r="E2468" s="112">
        <f>MONTH(REGISTROS[[#This Row],[FECHA]])</f>
        <v>1</v>
      </c>
      <c r="F2468" s="10"/>
      <c r="G2468" s="11" t="e">
        <f>VLOOKUP(EXAMENES!F2468,PACIENTE[[APELLIDO / NOMBRE]:[GRUPO ETARIO]],4,0)</f>
        <v>#N/A</v>
      </c>
      <c r="H2468" s="10"/>
      <c r="I2468" s="10"/>
      <c r="J2468" s="46" t="e">
        <f>VLOOKUP(REGISTROS[[#This Row],[TIPO DE EXAMEN ]],SERVICIOS[],2,0)</f>
        <v>#N/A</v>
      </c>
      <c r="K2468" s="10" t="s">
        <v>67</v>
      </c>
      <c r="L2468" s="10"/>
      <c r="M2468" s="10"/>
      <c r="N2468" s="10"/>
    </row>
    <row r="2469" spans="1:14" x14ac:dyDescent="0.25">
      <c r="A2469" s="110">
        <f t="shared" si="110"/>
        <v>2459</v>
      </c>
      <c r="B2469" s="45" t="str">
        <f t="shared" si="110"/>
        <v/>
      </c>
      <c r="C2469" s="122"/>
      <c r="D2469" s="122">
        <f>YEAR(REGISTROS[[#This Row],[FECHA]])</f>
        <v>1900</v>
      </c>
      <c r="E2469" s="112">
        <f>MONTH(REGISTROS[[#This Row],[FECHA]])</f>
        <v>1</v>
      </c>
      <c r="F2469" s="10"/>
      <c r="G2469" s="11" t="e">
        <f>VLOOKUP(EXAMENES!F2469,PACIENTE[[APELLIDO / NOMBRE]:[GRUPO ETARIO]],4,0)</f>
        <v>#N/A</v>
      </c>
      <c r="H2469" s="10"/>
      <c r="I2469" s="10"/>
      <c r="J2469" s="46" t="e">
        <f>VLOOKUP(REGISTROS[[#This Row],[TIPO DE EXAMEN ]],SERVICIOS[],2,0)</f>
        <v>#N/A</v>
      </c>
      <c r="K2469" s="10" t="s">
        <v>67</v>
      </c>
      <c r="L2469" s="10"/>
      <c r="M2469" s="10"/>
      <c r="N2469" s="10"/>
    </row>
    <row r="2470" spans="1:14" x14ac:dyDescent="0.25">
      <c r="A2470" s="110">
        <f t="shared" si="110"/>
        <v>2460</v>
      </c>
      <c r="B2470" s="45" t="str">
        <f t="shared" si="110"/>
        <v/>
      </c>
      <c r="C2470" s="122"/>
      <c r="D2470" s="122">
        <f>YEAR(REGISTROS[[#This Row],[FECHA]])</f>
        <v>1900</v>
      </c>
      <c r="E2470" s="112">
        <f>MONTH(REGISTROS[[#This Row],[FECHA]])</f>
        <v>1</v>
      </c>
      <c r="F2470" s="10"/>
      <c r="G2470" s="11" t="e">
        <f>VLOOKUP(EXAMENES!F2470,PACIENTE[[APELLIDO / NOMBRE]:[GRUPO ETARIO]],4,0)</f>
        <v>#N/A</v>
      </c>
      <c r="H2470" s="10"/>
      <c r="I2470" s="10"/>
      <c r="J2470" s="46" t="e">
        <f>VLOOKUP(REGISTROS[[#This Row],[TIPO DE EXAMEN ]],SERVICIOS[],2,0)</f>
        <v>#N/A</v>
      </c>
      <c r="K2470" s="10" t="s">
        <v>67</v>
      </c>
      <c r="L2470" s="10"/>
      <c r="M2470" s="10"/>
      <c r="N2470" s="10"/>
    </row>
    <row r="2471" spans="1:14" x14ac:dyDescent="0.25">
      <c r="A2471" s="110">
        <f t="shared" si="110"/>
        <v>2461</v>
      </c>
      <c r="B2471" s="45" t="str">
        <f t="shared" si="110"/>
        <v/>
      </c>
      <c r="C2471" s="122"/>
      <c r="D2471" s="122">
        <f>YEAR(REGISTROS[[#This Row],[FECHA]])</f>
        <v>1900</v>
      </c>
      <c r="E2471" s="112">
        <f>MONTH(REGISTROS[[#This Row],[FECHA]])</f>
        <v>1</v>
      </c>
      <c r="F2471" s="10"/>
      <c r="G2471" s="11" t="e">
        <f>VLOOKUP(EXAMENES!F2471,PACIENTE[[APELLIDO / NOMBRE]:[GRUPO ETARIO]],4,0)</f>
        <v>#N/A</v>
      </c>
      <c r="H2471" s="10"/>
      <c r="I2471" s="10"/>
      <c r="J2471" s="46" t="e">
        <f>VLOOKUP(REGISTROS[[#This Row],[TIPO DE EXAMEN ]],SERVICIOS[],2,0)</f>
        <v>#N/A</v>
      </c>
      <c r="K2471" s="10" t="s">
        <v>67</v>
      </c>
      <c r="L2471" s="10"/>
      <c r="M2471" s="10"/>
      <c r="N2471" s="10"/>
    </row>
    <row r="2472" spans="1:14" x14ac:dyDescent="0.25">
      <c r="A2472" s="110">
        <f t="shared" si="110"/>
        <v>2462</v>
      </c>
      <c r="B2472" s="45" t="str">
        <f t="shared" si="110"/>
        <v/>
      </c>
      <c r="C2472" s="122"/>
      <c r="D2472" s="122">
        <f>YEAR(REGISTROS[[#This Row],[FECHA]])</f>
        <v>1900</v>
      </c>
      <c r="E2472" s="112">
        <f>MONTH(REGISTROS[[#This Row],[FECHA]])</f>
        <v>1</v>
      </c>
      <c r="F2472" s="10"/>
      <c r="G2472" s="11" t="e">
        <f>VLOOKUP(EXAMENES!F2472,PACIENTE[[APELLIDO / NOMBRE]:[GRUPO ETARIO]],4,0)</f>
        <v>#N/A</v>
      </c>
      <c r="H2472" s="10"/>
      <c r="I2472" s="10"/>
      <c r="J2472" s="46" t="e">
        <f>VLOOKUP(REGISTROS[[#This Row],[TIPO DE EXAMEN ]],SERVICIOS[],2,0)</f>
        <v>#N/A</v>
      </c>
      <c r="K2472" s="10" t="s">
        <v>67</v>
      </c>
      <c r="L2472" s="10"/>
      <c r="M2472" s="10"/>
      <c r="N2472" s="10"/>
    </row>
    <row r="2473" spans="1:14" x14ac:dyDescent="0.25">
      <c r="A2473" s="110">
        <f t="shared" si="110"/>
        <v>2463</v>
      </c>
      <c r="B2473" s="45" t="str">
        <f t="shared" si="110"/>
        <v/>
      </c>
      <c r="C2473" s="122"/>
      <c r="D2473" s="122">
        <f>YEAR(REGISTROS[[#This Row],[FECHA]])</f>
        <v>1900</v>
      </c>
      <c r="E2473" s="112">
        <f>MONTH(REGISTROS[[#This Row],[FECHA]])</f>
        <v>1</v>
      </c>
      <c r="F2473" s="10"/>
      <c r="G2473" s="11" t="e">
        <f>VLOOKUP(EXAMENES!F2473,PACIENTE[[APELLIDO / NOMBRE]:[GRUPO ETARIO]],4,0)</f>
        <v>#N/A</v>
      </c>
      <c r="H2473" s="10"/>
      <c r="I2473" s="10"/>
      <c r="J2473" s="46" t="e">
        <f>VLOOKUP(REGISTROS[[#This Row],[TIPO DE EXAMEN ]],SERVICIOS[],2,0)</f>
        <v>#N/A</v>
      </c>
      <c r="K2473" s="10" t="s">
        <v>67</v>
      </c>
      <c r="L2473" s="10"/>
      <c r="M2473" s="10"/>
      <c r="N2473" s="10"/>
    </row>
    <row r="2474" spans="1:14" x14ac:dyDescent="0.25">
      <c r="A2474" s="110">
        <f t="shared" si="110"/>
        <v>2464</v>
      </c>
      <c r="B2474" s="45" t="str">
        <f t="shared" si="110"/>
        <v/>
      </c>
      <c r="C2474" s="122"/>
      <c r="D2474" s="122">
        <f>YEAR(REGISTROS[[#This Row],[FECHA]])</f>
        <v>1900</v>
      </c>
      <c r="E2474" s="112">
        <f>MONTH(REGISTROS[[#This Row],[FECHA]])</f>
        <v>1</v>
      </c>
      <c r="F2474" s="10"/>
      <c r="G2474" s="11" t="e">
        <f>VLOOKUP(EXAMENES!F2474,PACIENTE[[APELLIDO / NOMBRE]:[GRUPO ETARIO]],4,0)</f>
        <v>#N/A</v>
      </c>
      <c r="H2474" s="10"/>
      <c r="I2474" s="10"/>
      <c r="J2474" s="46" t="e">
        <f>VLOOKUP(REGISTROS[[#This Row],[TIPO DE EXAMEN ]],SERVICIOS[],2,0)</f>
        <v>#N/A</v>
      </c>
      <c r="K2474" s="10" t="s">
        <v>67</v>
      </c>
      <c r="L2474" s="10"/>
      <c r="M2474" s="10"/>
      <c r="N2474" s="10"/>
    </row>
    <row r="2475" spans="1:14" x14ac:dyDescent="0.25">
      <c r="A2475" s="110">
        <f t="shared" si="110"/>
        <v>2465</v>
      </c>
      <c r="B2475" s="45" t="str">
        <f t="shared" si="110"/>
        <v/>
      </c>
      <c r="C2475" s="122"/>
      <c r="D2475" s="122">
        <f>YEAR(REGISTROS[[#This Row],[FECHA]])</f>
        <v>1900</v>
      </c>
      <c r="E2475" s="112">
        <f>MONTH(REGISTROS[[#This Row],[FECHA]])</f>
        <v>1</v>
      </c>
      <c r="F2475" s="10"/>
      <c r="G2475" s="11" t="e">
        <f>VLOOKUP(EXAMENES!F2475,PACIENTE[[APELLIDO / NOMBRE]:[GRUPO ETARIO]],4,0)</f>
        <v>#N/A</v>
      </c>
      <c r="H2475" s="10"/>
      <c r="I2475" s="10"/>
      <c r="J2475" s="46" t="e">
        <f>VLOOKUP(REGISTROS[[#This Row],[TIPO DE EXAMEN ]],SERVICIOS[],2,0)</f>
        <v>#N/A</v>
      </c>
      <c r="K2475" s="10" t="s">
        <v>67</v>
      </c>
      <c r="L2475" s="10"/>
      <c r="M2475" s="10"/>
      <c r="N2475" s="10"/>
    </row>
    <row r="2476" spans="1:14" x14ac:dyDescent="0.25">
      <c r="A2476" s="110">
        <f t="shared" si="110"/>
        <v>2466</v>
      </c>
      <c r="B2476" s="45" t="str">
        <f t="shared" si="110"/>
        <v/>
      </c>
      <c r="C2476" s="122"/>
      <c r="D2476" s="122">
        <f>YEAR(REGISTROS[[#This Row],[FECHA]])</f>
        <v>1900</v>
      </c>
      <c r="E2476" s="112">
        <f>MONTH(REGISTROS[[#This Row],[FECHA]])</f>
        <v>1</v>
      </c>
      <c r="F2476" s="10"/>
      <c r="G2476" s="11" t="e">
        <f>VLOOKUP(EXAMENES!F2476,PACIENTE[[APELLIDO / NOMBRE]:[GRUPO ETARIO]],4,0)</f>
        <v>#N/A</v>
      </c>
      <c r="H2476" s="10"/>
      <c r="I2476" s="10"/>
      <c r="J2476" s="46" t="e">
        <f>VLOOKUP(REGISTROS[[#This Row],[TIPO DE EXAMEN ]],SERVICIOS[],2,0)</f>
        <v>#N/A</v>
      </c>
      <c r="K2476" s="10" t="s">
        <v>67</v>
      </c>
      <c r="L2476" s="10"/>
      <c r="M2476" s="10"/>
      <c r="N2476" s="10"/>
    </row>
    <row r="2477" spans="1:14" x14ac:dyDescent="0.25">
      <c r="A2477" s="110">
        <f t="shared" si="110"/>
        <v>2467</v>
      </c>
      <c r="B2477" s="45" t="str">
        <f t="shared" si="110"/>
        <v/>
      </c>
      <c r="C2477" s="122"/>
      <c r="D2477" s="122">
        <f>YEAR(REGISTROS[[#This Row],[FECHA]])</f>
        <v>1900</v>
      </c>
      <c r="E2477" s="112">
        <f>MONTH(REGISTROS[[#This Row],[FECHA]])</f>
        <v>1</v>
      </c>
      <c r="F2477" s="10"/>
      <c r="G2477" s="11" t="e">
        <f>VLOOKUP(EXAMENES!F2477,PACIENTE[[APELLIDO / NOMBRE]:[GRUPO ETARIO]],4,0)</f>
        <v>#N/A</v>
      </c>
      <c r="H2477" s="10"/>
      <c r="I2477" s="10"/>
      <c r="J2477" s="46" t="e">
        <f>VLOOKUP(REGISTROS[[#This Row],[TIPO DE EXAMEN ]],SERVICIOS[],2,0)</f>
        <v>#N/A</v>
      </c>
      <c r="K2477" s="10" t="s">
        <v>67</v>
      </c>
      <c r="L2477" s="10"/>
      <c r="M2477" s="10"/>
      <c r="N2477" s="10"/>
    </row>
    <row r="2478" spans="1:14" x14ac:dyDescent="0.25">
      <c r="A2478" s="110">
        <f t="shared" si="110"/>
        <v>2468</v>
      </c>
      <c r="B2478" s="45" t="str">
        <f t="shared" si="110"/>
        <v/>
      </c>
      <c r="C2478" s="122"/>
      <c r="D2478" s="122">
        <f>YEAR(REGISTROS[[#This Row],[FECHA]])</f>
        <v>1900</v>
      </c>
      <c r="E2478" s="112">
        <f>MONTH(REGISTROS[[#This Row],[FECHA]])</f>
        <v>1</v>
      </c>
      <c r="F2478" s="10"/>
      <c r="G2478" s="11" t="e">
        <f>VLOOKUP(EXAMENES!F2478,PACIENTE[[APELLIDO / NOMBRE]:[GRUPO ETARIO]],4,0)</f>
        <v>#N/A</v>
      </c>
      <c r="H2478" s="10"/>
      <c r="I2478" s="10"/>
      <c r="J2478" s="46" t="e">
        <f>VLOOKUP(REGISTROS[[#This Row],[TIPO DE EXAMEN ]],SERVICIOS[],2,0)</f>
        <v>#N/A</v>
      </c>
      <c r="K2478" s="10" t="s">
        <v>67</v>
      </c>
      <c r="L2478" s="10"/>
      <c r="M2478" s="10"/>
      <c r="N2478" s="10"/>
    </row>
    <row r="2479" spans="1:14" x14ac:dyDescent="0.25">
      <c r="A2479" s="110">
        <f t="shared" si="110"/>
        <v>2469</v>
      </c>
      <c r="B2479" s="45" t="str">
        <f t="shared" si="110"/>
        <v/>
      </c>
      <c r="C2479" s="122"/>
      <c r="D2479" s="122">
        <f>YEAR(REGISTROS[[#This Row],[FECHA]])</f>
        <v>1900</v>
      </c>
      <c r="E2479" s="112">
        <f>MONTH(REGISTROS[[#This Row],[FECHA]])</f>
        <v>1</v>
      </c>
      <c r="F2479" s="10"/>
      <c r="G2479" s="11" t="e">
        <f>VLOOKUP(EXAMENES!F2479,PACIENTE[[APELLIDO / NOMBRE]:[GRUPO ETARIO]],4,0)</f>
        <v>#N/A</v>
      </c>
      <c r="H2479" s="10"/>
      <c r="I2479" s="10"/>
      <c r="J2479" s="46" t="e">
        <f>VLOOKUP(REGISTROS[[#This Row],[TIPO DE EXAMEN ]],SERVICIOS[],2,0)</f>
        <v>#N/A</v>
      </c>
      <c r="K2479" s="10" t="s">
        <v>67</v>
      </c>
      <c r="L2479" s="10"/>
      <c r="M2479" s="10"/>
      <c r="N2479" s="10"/>
    </row>
    <row r="2480" spans="1:14" x14ac:dyDescent="0.25">
      <c r="A2480" s="110">
        <f t="shared" si="110"/>
        <v>2470</v>
      </c>
      <c r="B2480" s="45" t="str">
        <f t="shared" si="110"/>
        <v/>
      </c>
      <c r="C2480" s="122"/>
      <c r="D2480" s="122">
        <f>YEAR(REGISTROS[[#This Row],[FECHA]])</f>
        <v>1900</v>
      </c>
      <c r="E2480" s="112">
        <f>MONTH(REGISTROS[[#This Row],[FECHA]])</f>
        <v>1</v>
      </c>
      <c r="F2480" s="10"/>
      <c r="G2480" s="11" t="e">
        <f>VLOOKUP(EXAMENES!F2480,PACIENTE[[APELLIDO / NOMBRE]:[GRUPO ETARIO]],4,0)</f>
        <v>#N/A</v>
      </c>
      <c r="H2480" s="10"/>
      <c r="I2480" s="10"/>
      <c r="J2480" s="46" t="e">
        <f>VLOOKUP(REGISTROS[[#This Row],[TIPO DE EXAMEN ]],SERVICIOS[],2,0)</f>
        <v>#N/A</v>
      </c>
      <c r="K2480" s="10" t="s">
        <v>67</v>
      </c>
      <c r="L2480" s="10"/>
      <c r="M2480" s="10"/>
      <c r="N2480" s="10"/>
    </row>
    <row r="2481" spans="1:14" x14ac:dyDescent="0.25">
      <c r="A2481" s="110">
        <f t="shared" si="110"/>
        <v>2471</v>
      </c>
      <c r="B2481" s="45" t="str">
        <f t="shared" si="110"/>
        <v/>
      </c>
      <c r="C2481" s="122"/>
      <c r="D2481" s="122">
        <f>YEAR(REGISTROS[[#This Row],[FECHA]])</f>
        <v>1900</v>
      </c>
      <c r="E2481" s="112">
        <f>MONTH(REGISTROS[[#This Row],[FECHA]])</f>
        <v>1</v>
      </c>
      <c r="F2481" s="10"/>
      <c r="G2481" s="11" t="e">
        <f>VLOOKUP(EXAMENES!F2481,PACIENTE[[APELLIDO / NOMBRE]:[GRUPO ETARIO]],4,0)</f>
        <v>#N/A</v>
      </c>
      <c r="H2481" s="10"/>
      <c r="I2481" s="10"/>
      <c r="J2481" s="46" t="e">
        <f>VLOOKUP(REGISTROS[[#This Row],[TIPO DE EXAMEN ]],SERVICIOS[],2,0)</f>
        <v>#N/A</v>
      </c>
      <c r="K2481" s="10" t="s">
        <v>67</v>
      </c>
      <c r="L2481" s="10"/>
      <c r="M2481" s="10"/>
      <c r="N2481" s="10"/>
    </row>
    <row r="2482" spans="1:14" x14ac:dyDescent="0.25">
      <c r="A2482" s="110">
        <f t="shared" si="110"/>
        <v>2472</v>
      </c>
      <c r="B2482" s="45" t="str">
        <f t="shared" si="110"/>
        <v/>
      </c>
      <c r="C2482" s="122"/>
      <c r="D2482" s="122">
        <f>YEAR(REGISTROS[[#This Row],[FECHA]])</f>
        <v>1900</v>
      </c>
      <c r="E2482" s="112">
        <f>MONTH(REGISTROS[[#This Row],[FECHA]])</f>
        <v>1</v>
      </c>
      <c r="F2482" s="10"/>
      <c r="G2482" s="11" t="e">
        <f>VLOOKUP(EXAMENES!F2482,PACIENTE[[APELLIDO / NOMBRE]:[GRUPO ETARIO]],4,0)</f>
        <v>#N/A</v>
      </c>
      <c r="H2482" s="10"/>
      <c r="I2482" s="10"/>
      <c r="J2482" s="46" t="e">
        <f>VLOOKUP(REGISTROS[[#This Row],[TIPO DE EXAMEN ]],SERVICIOS[],2,0)</f>
        <v>#N/A</v>
      </c>
      <c r="K2482" s="10" t="s">
        <v>67</v>
      </c>
      <c r="L2482" s="10"/>
      <c r="M2482" s="10"/>
      <c r="N2482" s="10"/>
    </row>
    <row r="2483" spans="1:14" x14ac:dyDescent="0.25">
      <c r="A2483" s="110">
        <f t="shared" si="110"/>
        <v>2473</v>
      </c>
      <c r="B2483" s="45" t="str">
        <f t="shared" si="110"/>
        <v/>
      </c>
      <c r="C2483" s="122"/>
      <c r="D2483" s="122">
        <f>YEAR(REGISTROS[[#This Row],[FECHA]])</f>
        <v>1900</v>
      </c>
      <c r="E2483" s="112">
        <f>MONTH(REGISTROS[[#This Row],[FECHA]])</f>
        <v>1</v>
      </c>
      <c r="F2483" s="10"/>
      <c r="G2483" s="11" t="e">
        <f>VLOOKUP(EXAMENES!F2483,PACIENTE[[APELLIDO / NOMBRE]:[GRUPO ETARIO]],4,0)</f>
        <v>#N/A</v>
      </c>
      <c r="H2483" s="10"/>
      <c r="I2483" s="10"/>
      <c r="J2483" s="46" t="e">
        <f>VLOOKUP(REGISTROS[[#This Row],[TIPO DE EXAMEN ]],SERVICIOS[],2,0)</f>
        <v>#N/A</v>
      </c>
      <c r="K2483" s="10" t="s">
        <v>67</v>
      </c>
      <c r="L2483" s="10"/>
      <c r="M2483" s="10"/>
      <c r="N2483" s="10"/>
    </row>
    <row r="2484" spans="1:14" x14ac:dyDescent="0.25">
      <c r="A2484" s="110">
        <f t="shared" si="110"/>
        <v>2474</v>
      </c>
      <c r="B2484" s="45" t="str">
        <f t="shared" si="110"/>
        <v/>
      </c>
      <c r="C2484" s="122"/>
      <c r="D2484" s="122">
        <f>YEAR(REGISTROS[[#This Row],[FECHA]])</f>
        <v>1900</v>
      </c>
      <c r="E2484" s="112">
        <f>MONTH(REGISTROS[[#This Row],[FECHA]])</f>
        <v>1</v>
      </c>
      <c r="F2484" s="10"/>
      <c r="G2484" s="11" t="e">
        <f>VLOOKUP(EXAMENES!F2484,PACIENTE[[APELLIDO / NOMBRE]:[GRUPO ETARIO]],4,0)</f>
        <v>#N/A</v>
      </c>
      <c r="H2484" s="10"/>
      <c r="I2484" s="10"/>
      <c r="J2484" s="46" t="e">
        <f>VLOOKUP(REGISTROS[[#This Row],[TIPO DE EXAMEN ]],SERVICIOS[],2,0)</f>
        <v>#N/A</v>
      </c>
      <c r="K2484" s="10" t="s">
        <v>67</v>
      </c>
      <c r="L2484" s="10"/>
      <c r="M2484" s="10"/>
      <c r="N2484" s="10"/>
    </row>
    <row r="2485" spans="1:14" x14ac:dyDescent="0.25">
      <c r="A2485" s="110">
        <f t="shared" si="110"/>
        <v>2475</v>
      </c>
      <c r="B2485" s="45" t="str">
        <f t="shared" si="110"/>
        <v/>
      </c>
      <c r="C2485" s="122"/>
      <c r="D2485" s="122">
        <f>YEAR(REGISTROS[[#This Row],[FECHA]])</f>
        <v>1900</v>
      </c>
      <c r="E2485" s="112">
        <f>MONTH(REGISTROS[[#This Row],[FECHA]])</f>
        <v>1</v>
      </c>
      <c r="F2485" s="10"/>
      <c r="G2485" s="11" t="e">
        <f>VLOOKUP(EXAMENES!F2485,PACIENTE[[APELLIDO / NOMBRE]:[GRUPO ETARIO]],4,0)</f>
        <v>#N/A</v>
      </c>
      <c r="H2485" s="10"/>
      <c r="I2485" s="10"/>
      <c r="J2485" s="46" t="e">
        <f>VLOOKUP(REGISTROS[[#This Row],[TIPO DE EXAMEN ]],SERVICIOS[],2,0)</f>
        <v>#N/A</v>
      </c>
      <c r="K2485" s="10" t="s">
        <v>67</v>
      </c>
      <c r="L2485" s="10"/>
      <c r="M2485" s="10"/>
      <c r="N2485" s="10"/>
    </row>
    <row r="2486" spans="1:14" x14ac:dyDescent="0.25">
      <c r="A2486" s="110">
        <f t="shared" si="110"/>
        <v>2476</v>
      </c>
      <c r="B2486" s="45" t="str">
        <f t="shared" si="110"/>
        <v/>
      </c>
      <c r="C2486" s="122"/>
      <c r="D2486" s="122">
        <f>YEAR(REGISTROS[[#This Row],[FECHA]])</f>
        <v>1900</v>
      </c>
      <c r="E2486" s="112">
        <f>MONTH(REGISTROS[[#This Row],[FECHA]])</f>
        <v>1</v>
      </c>
      <c r="F2486" s="10"/>
      <c r="G2486" s="11" t="e">
        <f>VLOOKUP(EXAMENES!F2486,PACIENTE[[APELLIDO / NOMBRE]:[GRUPO ETARIO]],4,0)</f>
        <v>#N/A</v>
      </c>
      <c r="H2486" s="10"/>
      <c r="I2486" s="10"/>
      <c r="J2486" s="46" t="e">
        <f>VLOOKUP(REGISTROS[[#This Row],[TIPO DE EXAMEN ]],SERVICIOS[],2,0)</f>
        <v>#N/A</v>
      </c>
      <c r="K2486" s="10" t="s">
        <v>67</v>
      </c>
      <c r="L2486" s="10"/>
      <c r="M2486" s="10"/>
      <c r="N2486" s="10"/>
    </row>
    <row r="2487" spans="1:14" x14ac:dyDescent="0.25">
      <c r="A2487" s="110">
        <f t="shared" si="110"/>
        <v>2477</v>
      </c>
      <c r="B2487" s="45" t="str">
        <f t="shared" si="110"/>
        <v/>
      </c>
      <c r="C2487" s="122"/>
      <c r="D2487" s="122">
        <f>YEAR(REGISTROS[[#This Row],[FECHA]])</f>
        <v>1900</v>
      </c>
      <c r="E2487" s="112">
        <f>MONTH(REGISTROS[[#This Row],[FECHA]])</f>
        <v>1</v>
      </c>
      <c r="F2487" s="10"/>
      <c r="G2487" s="11" t="e">
        <f>VLOOKUP(EXAMENES!F2487,PACIENTE[[APELLIDO / NOMBRE]:[GRUPO ETARIO]],4,0)</f>
        <v>#N/A</v>
      </c>
      <c r="H2487" s="10"/>
      <c r="I2487" s="10"/>
      <c r="J2487" s="46" t="e">
        <f>VLOOKUP(REGISTROS[[#This Row],[TIPO DE EXAMEN ]],SERVICIOS[],2,0)</f>
        <v>#N/A</v>
      </c>
      <c r="K2487" s="10" t="s">
        <v>67</v>
      </c>
      <c r="L2487" s="10"/>
      <c r="M2487" s="10"/>
      <c r="N2487" s="10"/>
    </row>
    <row r="2488" spans="1:14" x14ac:dyDescent="0.25">
      <c r="A2488" s="110">
        <f t="shared" si="110"/>
        <v>2478</v>
      </c>
      <c r="B2488" s="45" t="str">
        <f t="shared" si="110"/>
        <v/>
      </c>
      <c r="C2488" s="122"/>
      <c r="D2488" s="122">
        <f>YEAR(REGISTROS[[#This Row],[FECHA]])</f>
        <v>1900</v>
      </c>
      <c r="E2488" s="112">
        <f>MONTH(REGISTROS[[#This Row],[FECHA]])</f>
        <v>1</v>
      </c>
      <c r="F2488" s="10"/>
      <c r="G2488" s="11" t="e">
        <f>VLOOKUP(EXAMENES!F2488,PACIENTE[[APELLIDO / NOMBRE]:[GRUPO ETARIO]],4,0)</f>
        <v>#N/A</v>
      </c>
      <c r="H2488" s="10"/>
      <c r="I2488" s="10"/>
      <c r="J2488" s="46" t="e">
        <f>VLOOKUP(REGISTROS[[#This Row],[TIPO DE EXAMEN ]],SERVICIOS[],2,0)</f>
        <v>#N/A</v>
      </c>
      <c r="K2488" s="10" t="s">
        <v>67</v>
      </c>
      <c r="L2488" s="10"/>
      <c r="M2488" s="10"/>
      <c r="N2488" s="10"/>
    </row>
    <row r="2489" spans="1:14" x14ac:dyDescent="0.25">
      <c r="A2489" s="110">
        <f t="shared" si="110"/>
        <v>2479</v>
      </c>
      <c r="B2489" s="45" t="str">
        <f t="shared" si="110"/>
        <v/>
      </c>
      <c r="C2489" s="122"/>
      <c r="D2489" s="122">
        <f>YEAR(REGISTROS[[#This Row],[FECHA]])</f>
        <v>1900</v>
      </c>
      <c r="E2489" s="112">
        <f>MONTH(REGISTROS[[#This Row],[FECHA]])</f>
        <v>1</v>
      </c>
      <c r="F2489" s="10"/>
      <c r="G2489" s="11" t="e">
        <f>VLOOKUP(EXAMENES!F2489,PACIENTE[[APELLIDO / NOMBRE]:[GRUPO ETARIO]],4,0)</f>
        <v>#N/A</v>
      </c>
      <c r="H2489" s="10"/>
      <c r="I2489" s="10"/>
      <c r="J2489" s="46" t="e">
        <f>VLOOKUP(REGISTROS[[#This Row],[TIPO DE EXAMEN ]],SERVICIOS[],2,0)</f>
        <v>#N/A</v>
      </c>
      <c r="K2489" s="10" t="s">
        <v>67</v>
      </c>
      <c r="L2489" s="10"/>
      <c r="M2489" s="10"/>
      <c r="N2489" s="10"/>
    </row>
    <row r="2490" spans="1:14" x14ac:dyDescent="0.25">
      <c r="A2490" s="110">
        <f t="shared" si="110"/>
        <v>2480</v>
      </c>
      <c r="B2490" s="45" t="str">
        <f t="shared" si="110"/>
        <v/>
      </c>
      <c r="C2490" s="122"/>
      <c r="D2490" s="122">
        <f>YEAR(REGISTROS[[#This Row],[FECHA]])</f>
        <v>1900</v>
      </c>
      <c r="E2490" s="112">
        <f>MONTH(REGISTROS[[#This Row],[FECHA]])</f>
        <v>1</v>
      </c>
      <c r="F2490" s="10"/>
      <c r="G2490" s="11" t="e">
        <f>VLOOKUP(EXAMENES!F2490,PACIENTE[[APELLIDO / NOMBRE]:[GRUPO ETARIO]],4,0)</f>
        <v>#N/A</v>
      </c>
      <c r="H2490" s="10"/>
      <c r="I2490" s="10"/>
      <c r="J2490" s="46" t="e">
        <f>VLOOKUP(REGISTROS[[#This Row],[TIPO DE EXAMEN ]],SERVICIOS[],2,0)</f>
        <v>#N/A</v>
      </c>
      <c r="K2490" s="10" t="s">
        <v>67</v>
      </c>
      <c r="L2490" s="10"/>
      <c r="M2490" s="10"/>
      <c r="N2490" s="10"/>
    </row>
    <row r="2491" spans="1:14" x14ac:dyDescent="0.25">
      <c r="A2491" s="110">
        <f t="shared" si="110"/>
        <v>2481</v>
      </c>
      <c r="B2491" s="45" t="str">
        <f t="shared" si="110"/>
        <v/>
      </c>
      <c r="C2491" s="122"/>
      <c r="D2491" s="122">
        <f>YEAR(REGISTROS[[#This Row],[FECHA]])</f>
        <v>1900</v>
      </c>
      <c r="E2491" s="112">
        <f>MONTH(REGISTROS[[#This Row],[FECHA]])</f>
        <v>1</v>
      </c>
      <c r="F2491" s="10"/>
      <c r="G2491" s="11" t="e">
        <f>VLOOKUP(EXAMENES!F2491,PACIENTE[[APELLIDO / NOMBRE]:[GRUPO ETARIO]],4,0)</f>
        <v>#N/A</v>
      </c>
      <c r="H2491" s="10"/>
      <c r="I2491" s="10"/>
      <c r="J2491" s="46" t="e">
        <f>VLOOKUP(REGISTROS[[#This Row],[TIPO DE EXAMEN ]],SERVICIOS[],2,0)</f>
        <v>#N/A</v>
      </c>
      <c r="K2491" s="10" t="s">
        <v>67</v>
      </c>
      <c r="L2491" s="10"/>
      <c r="M2491" s="10"/>
      <c r="N2491" s="10"/>
    </row>
    <row r="2492" spans="1:14" x14ac:dyDescent="0.25">
      <c r="A2492" s="110">
        <f t="shared" si="110"/>
        <v>2482</v>
      </c>
      <c r="B2492" s="45" t="str">
        <f t="shared" si="110"/>
        <v/>
      </c>
      <c r="C2492" s="122"/>
      <c r="D2492" s="122">
        <f>YEAR(REGISTROS[[#This Row],[FECHA]])</f>
        <v>1900</v>
      </c>
      <c r="E2492" s="112">
        <f>MONTH(REGISTROS[[#This Row],[FECHA]])</f>
        <v>1</v>
      </c>
      <c r="F2492" s="10"/>
      <c r="G2492" s="11" t="e">
        <f>VLOOKUP(EXAMENES!F2492,PACIENTE[[APELLIDO / NOMBRE]:[GRUPO ETARIO]],4,0)</f>
        <v>#N/A</v>
      </c>
      <c r="H2492" s="10"/>
      <c r="I2492" s="10"/>
      <c r="J2492" s="46" t="e">
        <f>VLOOKUP(REGISTROS[[#This Row],[TIPO DE EXAMEN ]],SERVICIOS[],2,0)</f>
        <v>#N/A</v>
      </c>
      <c r="K2492" s="10" t="s">
        <v>67</v>
      </c>
      <c r="L2492" s="10"/>
      <c r="M2492" s="10"/>
      <c r="N2492" s="10"/>
    </row>
    <row r="2493" spans="1:14" x14ac:dyDescent="0.25">
      <c r="A2493" s="110">
        <f t="shared" si="110"/>
        <v>2483</v>
      </c>
      <c r="B2493" s="45" t="str">
        <f t="shared" si="110"/>
        <v/>
      </c>
      <c r="C2493" s="122"/>
      <c r="D2493" s="122">
        <f>YEAR(REGISTROS[[#This Row],[FECHA]])</f>
        <v>1900</v>
      </c>
      <c r="E2493" s="112">
        <f>MONTH(REGISTROS[[#This Row],[FECHA]])</f>
        <v>1</v>
      </c>
      <c r="F2493" s="10"/>
      <c r="G2493" s="11" t="e">
        <f>VLOOKUP(EXAMENES!F2493,PACIENTE[[APELLIDO / NOMBRE]:[GRUPO ETARIO]],4,0)</f>
        <v>#N/A</v>
      </c>
      <c r="H2493" s="10"/>
      <c r="I2493" s="10"/>
      <c r="J2493" s="46" t="e">
        <f>VLOOKUP(REGISTROS[[#This Row],[TIPO DE EXAMEN ]],SERVICIOS[],2,0)</f>
        <v>#N/A</v>
      </c>
      <c r="K2493" s="10" t="s">
        <v>67</v>
      </c>
      <c r="L2493" s="10"/>
      <c r="M2493" s="10"/>
      <c r="N2493" s="10"/>
    </row>
    <row r="2494" spans="1:14" x14ac:dyDescent="0.25">
      <c r="A2494" s="110">
        <f t="shared" si="110"/>
        <v>2484</v>
      </c>
      <c r="B2494" s="45" t="str">
        <f t="shared" si="110"/>
        <v/>
      </c>
      <c r="C2494" s="122"/>
      <c r="D2494" s="122">
        <f>YEAR(REGISTROS[[#This Row],[FECHA]])</f>
        <v>1900</v>
      </c>
      <c r="E2494" s="112">
        <f>MONTH(REGISTROS[[#This Row],[FECHA]])</f>
        <v>1</v>
      </c>
      <c r="F2494" s="10"/>
      <c r="G2494" s="11" t="e">
        <f>VLOOKUP(EXAMENES!F2494,PACIENTE[[APELLIDO / NOMBRE]:[GRUPO ETARIO]],4,0)</f>
        <v>#N/A</v>
      </c>
      <c r="H2494" s="10"/>
      <c r="I2494" s="10"/>
      <c r="J2494" s="46" t="e">
        <f>VLOOKUP(REGISTROS[[#This Row],[TIPO DE EXAMEN ]],SERVICIOS[],2,0)</f>
        <v>#N/A</v>
      </c>
      <c r="K2494" s="10" t="s">
        <v>67</v>
      </c>
      <c r="L2494" s="10"/>
      <c r="M2494" s="10"/>
      <c r="N2494" s="10"/>
    </row>
    <row r="2495" spans="1:14" x14ac:dyDescent="0.25">
      <c r="A2495" s="110">
        <f t="shared" si="110"/>
        <v>2485</v>
      </c>
      <c r="B2495" s="45" t="str">
        <f t="shared" si="110"/>
        <v/>
      </c>
      <c r="C2495" s="122"/>
      <c r="D2495" s="122">
        <f>YEAR(REGISTROS[[#This Row],[FECHA]])</f>
        <v>1900</v>
      </c>
      <c r="E2495" s="112">
        <f>MONTH(REGISTROS[[#This Row],[FECHA]])</f>
        <v>1</v>
      </c>
      <c r="F2495" s="10"/>
      <c r="G2495" s="11" t="e">
        <f>VLOOKUP(EXAMENES!F2495,PACIENTE[[APELLIDO / NOMBRE]:[GRUPO ETARIO]],4,0)</f>
        <v>#N/A</v>
      </c>
      <c r="H2495" s="10"/>
      <c r="I2495" s="10"/>
      <c r="J2495" s="46" t="e">
        <f>VLOOKUP(REGISTROS[[#This Row],[TIPO DE EXAMEN ]],SERVICIOS[],2,0)</f>
        <v>#N/A</v>
      </c>
      <c r="K2495" s="10" t="s">
        <v>67</v>
      </c>
      <c r="L2495" s="10"/>
      <c r="M2495" s="10"/>
      <c r="N2495" s="10"/>
    </row>
    <row r="2496" spans="1:14" x14ac:dyDescent="0.25">
      <c r="A2496" s="110">
        <f t="shared" si="110"/>
        <v>2486</v>
      </c>
      <c r="B2496" s="45" t="str">
        <f t="shared" si="110"/>
        <v/>
      </c>
      <c r="C2496" s="122"/>
      <c r="D2496" s="122">
        <f>YEAR(REGISTROS[[#This Row],[FECHA]])</f>
        <v>1900</v>
      </c>
      <c r="E2496" s="112">
        <f>MONTH(REGISTROS[[#This Row],[FECHA]])</f>
        <v>1</v>
      </c>
      <c r="F2496" s="10"/>
      <c r="G2496" s="11" t="e">
        <f>VLOOKUP(EXAMENES!F2496,PACIENTE[[APELLIDO / NOMBRE]:[GRUPO ETARIO]],4,0)</f>
        <v>#N/A</v>
      </c>
      <c r="H2496" s="10"/>
      <c r="I2496" s="10"/>
      <c r="J2496" s="46" t="e">
        <f>VLOOKUP(REGISTROS[[#This Row],[TIPO DE EXAMEN ]],SERVICIOS[],2,0)</f>
        <v>#N/A</v>
      </c>
      <c r="K2496" s="10" t="s">
        <v>67</v>
      </c>
      <c r="L2496" s="10"/>
      <c r="M2496" s="10"/>
      <c r="N2496" s="10"/>
    </row>
    <row r="2497" spans="1:14" x14ac:dyDescent="0.25">
      <c r="A2497" s="110">
        <f t="shared" si="110"/>
        <v>2487</v>
      </c>
      <c r="B2497" s="45" t="str">
        <f t="shared" si="110"/>
        <v/>
      </c>
      <c r="C2497" s="122"/>
      <c r="D2497" s="122">
        <f>YEAR(REGISTROS[[#This Row],[FECHA]])</f>
        <v>1900</v>
      </c>
      <c r="E2497" s="112">
        <f>MONTH(REGISTROS[[#This Row],[FECHA]])</f>
        <v>1</v>
      </c>
      <c r="F2497" s="10"/>
      <c r="G2497" s="11" t="e">
        <f>VLOOKUP(EXAMENES!F2497,PACIENTE[[APELLIDO / NOMBRE]:[GRUPO ETARIO]],4,0)</f>
        <v>#N/A</v>
      </c>
      <c r="H2497" s="10"/>
      <c r="I2497" s="10"/>
      <c r="J2497" s="46" t="e">
        <f>VLOOKUP(REGISTROS[[#This Row],[TIPO DE EXAMEN ]],SERVICIOS[],2,0)</f>
        <v>#N/A</v>
      </c>
      <c r="K2497" s="10" t="s">
        <v>67</v>
      </c>
      <c r="L2497" s="10"/>
      <c r="M2497" s="10"/>
      <c r="N2497" s="10"/>
    </row>
    <row r="2498" spans="1:14" x14ac:dyDescent="0.25">
      <c r="A2498" s="110">
        <f t="shared" si="110"/>
        <v>2488</v>
      </c>
      <c r="B2498" s="45" t="str">
        <f t="shared" si="110"/>
        <v/>
      </c>
      <c r="C2498" s="122"/>
      <c r="D2498" s="122">
        <f>YEAR(REGISTROS[[#This Row],[FECHA]])</f>
        <v>1900</v>
      </c>
      <c r="E2498" s="112">
        <f>MONTH(REGISTROS[[#This Row],[FECHA]])</f>
        <v>1</v>
      </c>
      <c r="F2498" s="10"/>
      <c r="G2498" s="11" t="e">
        <f>VLOOKUP(EXAMENES!F2498,PACIENTE[[APELLIDO / NOMBRE]:[GRUPO ETARIO]],4,0)</f>
        <v>#N/A</v>
      </c>
      <c r="H2498" s="10"/>
      <c r="I2498" s="10"/>
      <c r="J2498" s="46" t="e">
        <f>VLOOKUP(REGISTROS[[#This Row],[TIPO DE EXAMEN ]],SERVICIOS[],2,0)</f>
        <v>#N/A</v>
      </c>
      <c r="K2498" s="10" t="s">
        <v>67</v>
      </c>
      <c r="L2498" s="10"/>
      <c r="M2498" s="10"/>
      <c r="N2498" s="10"/>
    </row>
    <row r="2499" spans="1:14" x14ac:dyDescent="0.25">
      <c r="A2499" s="110">
        <f t="shared" si="110"/>
        <v>2489</v>
      </c>
      <c r="B2499" s="45" t="str">
        <f t="shared" si="110"/>
        <v/>
      </c>
      <c r="C2499" s="122"/>
      <c r="D2499" s="122">
        <f>YEAR(REGISTROS[[#This Row],[FECHA]])</f>
        <v>1900</v>
      </c>
      <c r="E2499" s="112">
        <f>MONTH(REGISTROS[[#This Row],[FECHA]])</f>
        <v>1</v>
      </c>
      <c r="F2499" s="10"/>
      <c r="G2499" s="11" t="e">
        <f>VLOOKUP(EXAMENES!F2499,PACIENTE[[APELLIDO / NOMBRE]:[GRUPO ETARIO]],4,0)</f>
        <v>#N/A</v>
      </c>
      <c r="H2499" s="10"/>
      <c r="I2499" s="10"/>
      <c r="J2499" s="46" t="e">
        <f>VLOOKUP(REGISTROS[[#This Row],[TIPO DE EXAMEN ]],SERVICIOS[],2,0)</f>
        <v>#N/A</v>
      </c>
      <c r="K2499" s="10" t="s">
        <v>67</v>
      </c>
      <c r="L2499" s="10"/>
      <c r="M2499" s="10"/>
      <c r="N2499" s="10"/>
    </row>
    <row r="2500" spans="1:14" x14ac:dyDescent="0.25">
      <c r="A2500" s="110">
        <f t="shared" si="110"/>
        <v>2490</v>
      </c>
      <c r="B2500" s="45" t="str">
        <f t="shared" si="110"/>
        <v/>
      </c>
      <c r="C2500" s="122"/>
      <c r="D2500" s="122">
        <f>YEAR(REGISTROS[[#This Row],[FECHA]])</f>
        <v>1900</v>
      </c>
      <c r="E2500" s="112">
        <f>MONTH(REGISTROS[[#This Row],[FECHA]])</f>
        <v>1</v>
      </c>
      <c r="F2500" s="10"/>
      <c r="G2500" s="11" t="e">
        <f>VLOOKUP(EXAMENES!F2500,PACIENTE[[APELLIDO / NOMBRE]:[GRUPO ETARIO]],4,0)</f>
        <v>#N/A</v>
      </c>
      <c r="H2500" s="10"/>
      <c r="I2500" s="10"/>
      <c r="J2500" s="46" t="e">
        <f>VLOOKUP(REGISTROS[[#This Row],[TIPO DE EXAMEN ]],SERVICIOS[],2,0)</f>
        <v>#N/A</v>
      </c>
      <c r="K2500" s="10" t="s">
        <v>67</v>
      </c>
      <c r="L2500" s="10"/>
      <c r="M2500" s="10"/>
      <c r="N2500" s="10"/>
    </row>
    <row r="2501" spans="1:14" x14ac:dyDescent="0.25">
      <c r="A2501" s="110">
        <f t="shared" si="110"/>
        <v>2491</v>
      </c>
      <c r="B2501" s="45" t="str">
        <f t="shared" si="110"/>
        <v/>
      </c>
      <c r="C2501" s="122"/>
      <c r="D2501" s="122">
        <f>YEAR(REGISTROS[[#This Row],[FECHA]])</f>
        <v>1900</v>
      </c>
      <c r="E2501" s="112">
        <f>MONTH(REGISTROS[[#This Row],[FECHA]])</f>
        <v>1</v>
      </c>
      <c r="F2501" s="10"/>
      <c r="G2501" s="11" t="e">
        <f>VLOOKUP(EXAMENES!F2501,PACIENTE[[APELLIDO / NOMBRE]:[GRUPO ETARIO]],4,0)</f>
        <v>#N/A</v>
      </c>
      <c r="H2501" s="10"/>
      <c r="I2501" s="10"/>
      <c r="J2501" s="46" t="e">
        <f>VLOOKUP(REGISTROS[[#This Row],[TIPO DE EXAMEN ]],SERVICIOS[],2,0)</f>
        <v>#N/A</v>
      </c>
      <c r="K2501" s="10" t="s">
        <v>67</v>
      </c>
      <c r="L2501" s="10"/>
      <c r="M2501" s="10"/>
      <c r="N2501" s="10"/>
    </row>
    <row r="2502" spans="1:14" x14ac:dyDescent="0.25">
      <c r="A2502" s="110">
        <f t="shared" si="110"/>
        <v>2492</v>
      </c>
      <c r="B2502" s="45" t="str">
        <f t="shared" si="110"/>
        <v/>
      </c>
      <c r="C2502" s="122"/>
      <c r="D2502" s="122">
        <f>YEAR(REGISTROS[[#This Row],[FECHA]])</f>
        <v>1900</v>
      </c>
      <c r="E2502" s="112">
        <f>MONTH(REGISTROS[[#This Row],[FECHA]])</f>
        <v>1</v>
      </c>
      <c r="F2502" s="10"/>
      <c r="G2502" s="11" t="e">
        <f>VLOOKUP(EXAMENES!F2502,PACIENTE[[APELLIDO / NOMBRE]:[GRUPO ETARIO]],4,0)</f>
        <v>#N/A</v>
      </c>
      <c r="H2502" s="10"/>
      <c r="I2502" s="10"/>
      <c r="J2502" s="46" t="e">
        <f>VLOOKUP(REGISTROS[[#This Row],[TIPO DE EXAMEN ]],SERVICIOS[],2,0)</f>
        <v>#N/A</v>
      </c>
      <c r="K2502" s="10" t="s">
        <v>67</v>
      </c>
      <c r="L2502" s="10"/>
      <c r="M2502" s="10"/>
      <c r="N2502" s="10"/>
    </row>
    <row r="2503" spans="1:14" x14ac:dyDescent="0.25">
      <c r="A2503" s="110">
        <f t="shared" si="110"/>
        <v>2493</v>
      </c>
      <c r="B2503" s="45" t="str">
        <f t="shared" si="110"/>
        <v/>
      </c>
      <c r="C2503" s="122"/>
      <c r="D2503" s="122">
        <f>YEAR(REGISTROS[[#This Row],[FECHA]])</f>
        <v>1900</v>
      </c>
      <c r="E2503" s="112">
        <f>MONTH(REGISTROS[[#This Row],[FECHA]])</f>
        <v>1</v>
      </c>
      <c r="F2503" s="10"/>
      <c r="G2503" s="11" t="e">
        <f>VLOOKUP(EXAMENES!F2503,PACIENTE[[APELLIDO / NOMBRE]:[GRUPO ETARIO]],4,0)</f>
        <v>#N/A</v>
      </c>
      <c r="H2503" s="10"/>
      <c r="I2503" s="10"/>
      <c r="J2503" s="46" t="e">
        <f>VLOOKUP(REGISTROS[[#This Row],[TIPO DE EXAMEN ]],SERVICIOS[],2,0)</f>
        <v>#N/A</v>
      </c>
      <c r="K2503" s="10" t="s">
        <v>67</v>
      </c>
      <c r="L2503" s="10"/>
      <c r="M2503" s="10"/>
      <c r="N2503" s="10"/>
    </row>
    <row r="2504" spans="1:14" x14ac:dyDescent="0.25">
      <c r="A2504" s="110">
        <f t="shared" si="110"/>
        <v>2494</v>
      </c>
      <c r="B2504" s="45" t="str">
        <f t="shared" si="110"/>
        <v/>
      </c>
      <c r="C2504" s="122"/>
      <c r="D2504" s="122">
        <f>YEAR(REGISTROS[[#This Row],[FECHA]])</f>
        <v>1900</v>
      </c>
      <c r="E2504" s="112">
        <f>MONTH(REGISTROS[[#This Row],[FECHA]])</f>
        <v>1</v>
      </c>
      <c r="F2504" s="10"/>
      <c r="G2504" s="11" t="e">
        <f>VLOOKUP(EXAMENES!F2504,PACIENTE[[APELLIDO / NOMBRE]:[GRUPO ETARIO]],4,0)</f>
        <v>#N/A</v>
      </c>
      <c r="H2504" s="10"/>
      <c r="I2504" s="10"/>
      <c r="J2504" s="46" t="e">
        <f>VLOOKUP(REGISTROS[[#This Row],[TIPO DE EXAMEN ]],SERVICIOS[],2,0)</f>
        <v>#N/A</v>
      </c>
      <c r="K2504" s="10" t="s">
        <v>67</v>
      </c>
      <c r="L2504" s="10"/>
      <c r="M2504" s="10"/>
      <c r="N2504" s="10"/>
    </row>
    <row r="2505" spans="1:14" x14ac:dyDescent="0.25">
      <c r="A2505" s="110">
        <f t="shared" si="110"/>
        <v>2495</v>
      </c>
      <c r="B2505" s="45" t="str">
        <f t="shared" si="110"/>
        <v/>
      </c>
      <c r="C2505" s="122"/>
      <c r="D2505" s="122">
        <f>YEAR(REGISTROS[[#This Row],[FECHA]])</f>
        <v>1900</v>
      </c>
      <c r="E2505" s="112">
        <f>MONTH(REGISTROS[[#This Row],[FECHA]])</f>
        <v>1</v>
      </c>
      <c r="F2505" s="10"/>
      <c r="G2505" s="11" t="e">
        <f>VLOOKUP(EXAMENES!F2505,PACIENTE[[APELLIDO / NOMBRE]:[GRUPO ETARIO]],4,0)</f>
        <v>#N/A</v>
      </c>
      <c r="H2505" s="10"/>
      <c r="I2505" s="10"/>
      <c r="J2505" s="46" t="e">
        <f>VLOOKUP(REGISTROS[[#This Row],[TIPO DE EXAMEN ]],SERVICIOS[],2,0)</f>
        <v>#N/A</v>
      </c>
      <c r="K2505" s="10" t="s">
        <v>67</v>
      </c>
      <c r="L2505" s="10"/>
      <c r="M2505" s="10"/>
      <c r="N2505" s="10"/>
    </row>
    <row r="2506" spans="1:14" x14ac:dyDescent="0.25">
      <c r="A2506" s="110">
        <f t="shared" si="110"/>
        <v>2496</v>
      </c>
      <c r="B2506" s="45" t="str">
        <f t="shared" si="110"/>
        <v/>
      </c>
      <c r="C2506" s="122"/>
      <c r="D2506" s="122">
        <f>YEAR(REGISTROS[[#This Row],[FECHA]])</f>
        <v>1900</v>
      </c>
      <c r="E2506" s="112">
        <f>MONTH(REGISTROS[[#This Row],[FECHA]])</f>
        <v>1</v>
      </c>
      <c r="F2506" s="10"/>
      <c r="G2506" s="11" t="e">
        <f>VLOOKUP(EXAMENES!F2506,PACIENTE[[APELLIDO / NOMBRE]:[GRUPO ETARIO]],4,0)</f>
        <v>#N/A</v>
      </c>
      <c r="H2506" s="10"/>
      <c r="I2506" s="10"/>
      <c r="J2506" s="46" t="e">
        <f>VLOOKUP(REGISTROS[[#This Row],[TIPO DE EXAMEN ]],SERVICIOS[],2,0)</f>
        <v>#N/A</v>
      </c>
      <c r="K2506" s="10" t="s">
        <v>67</v>
      </c>
      <c r="L2506" s="10"/>
      <c r="M2506" s="10"/>
      <c r="N2506" s="10"/>
    </row>
    <row r="2507" spans="1:14" x14ac:dyDescent="0.25">
      <c r="A2507" s="110">
        <f t="shared" si="110"/>
        <v>2497</v>
      </c>
      <c r="B2507" s="45" t="str">
        <f t="shared" si="110"/>
        <v/>
      </c>
      <c r="C2507" s="122"/>
      <c r="D2507" s="122">
        <f>YEAR(REGISTROS[[#This Row],[FECHA]])</f>
        <v>1900</v>
      </c>
      <c r="E2507" s="112">
        <f>MONTH(REGISTROS[[#This Row],[FECHA]])</f>
        <v>1</v>
      </c>
      <c r="F2507" s="10"/>
      <c r="G2507" s="11" t="e">
        <f>VLOOKUP(EXAMENES!F2507,PACIENTE[[APELLIDO / NOMBRE]:[GRUPO ETARIO]],4,0)</f>
        <v>#N/A</v>
      </c>
      <c r="H2507" s="10"/>
      <c r="I2507" s="10"/>
      <c r="J2507" s="46" t="e">
        <f>VLOOKUP(REGISTROS[[#This Row],[TIPO DE EXAMEN ]],SERVICIOS[],2,0)</f>
        <v>#N/A</v>
      </c>
      <c r="K2507" s="10" t="s">
        <v>67</v>
      </c>
      <c r="L2507" s="10"/>
      <c r="M2507" s="10"/>
      <c r="N2507" s="10"/>
    </row>
    <row r="2508" spans="1:14" x14ac:dyDescent="0.25">
      <c r="A2508" s="110">
        <f t="shared" si="110"/>
        <v>2498</v>
      </c>
      <c r="B2508" s="45" t="str">
        <f t="shared" si="110"/>
        <v/>
      </c>
      <c r="C2508" s="122"/>
      <c r="D2508" s="122">
        <f>YEAR(REGISTROS[[#This Row],[FECHA]])</f>
        <v>1900</v>
      </c>
      <c r="E2508" s="112">
        <f>MONTH(REGISTROS[[#This Row],[FECHA]])</f>
        <v>1</v>
      </c>
      <c r="F2508" s="10"/>
      <c r="G2508" s="11" t="e">
        <f>VLOOKUP(EXAMENES!F2508,PACIENTE[[APELLIDO / NOMBRE]:[GRUPO ETARIO]],4,0)</f>
        <v>#N/A</v>
      </c>
      <c r="H2508" s="10"/>
      <c r="I2508" s="10"/>
      <c r="J2508" s="46" t="e">
        <f>VLOOKUP(REGISTROS[[#This Row],[TIPO DE EXAMEN ]],SERVICIOS[],2,0)</f>
        <v>#N/A</v>
      </c>
      <c r="K2508" s="10" t="s">
        <v>67</v>
      </c>
      <c r="L2508" s="10"/>
      <c r="M2508" s="10"/>
      <c r="N2508" s="10"/>
    </row>
    <row r="2509" spans="1:14" x14ac:dyDescent="0.25">
      <c r="A2509" s="110">
        <f t="shared" si="110"/>
        <v>2499</v>
      </c>
      <c r="B2509" s="45" t="str">
        <f t="shared" si="110"/>
        <v/>
      </c>
      <c r="C2509" s="122"/>
      <c r="D2509" s="122">
        <f>YEAR(REGISTROS[[#This Row],[FECHA]])</f>
        <v>1900</v>
      </c>
      <c r="E2509" s="112">
        <f>MONTH(REGISTROS[[#This Row],[FECHA]])</f>
        <v>1</v>
      </c>
      <c r="F2509" s="10"/>
      <c r="G2509" s="11" t="e">
        <f>VLOOKUP(EXAMENES!F2509,PACIENTE[[APELLIDO / NOMBRE]:[GRUPO ETARIO]],4,0)</f>
        <v>#N/A</v>
      </c>
      <c r="H2509" s="10"/>
      <c r="I2509" s="10"/>
      <c r="J2509" s="46" t="e">
        <f>VLOOKUP(REGISTROS[[#This Row],[TIPO DE EXAMEN ]],SERVICIOS[],2,0)</f>
        <v>#N/A</v>
      </c>
      <c r="K2509" s="10" t="s">
        <v>67</v>
      </c>
      <c r="L2509" s="10"/>
      <c r="M2509" s="10"/>
      <c r="N2509" s="10"/>
    </row>
    <row r="2510" spans="1:14" x14ac:dyDescent="0.25">
      <c r="A2510" s="110">
        <f t="shared" si="110"/>
        <v>2500</v>
      </c>
      <c r="B2510" s="45" t="str">
        <f t="shared" si="110"/>
        <v/>
      </c>
      <c r="C2510" s="122"/>
      <c r="D2510" s="122">
        <f>YEAR(REGISTROS[[#This Row],[FECHA]])</f>
        <v>1900</v>
      </c>
      <c r="E2510" s="112">
        <f>MONTH(REGISTROS[[#This Row],[FECHA]])</f>
        <v>1</v>
      </c>
      <c r="F2510" s="10"/>
      <c r="G2510" s="11" t="e">
        <f>VLOOKUP(EXAMENES!F2510,PACIENTE[[APELLIDO / NOMBRE]:[GRUPO ETARIO]],4,0)</f>
        <v>#N/A</v>
      </c>
      <c r="H2510" s="10"/>
      <c r="I2510" s="10"/>
      <c r="J2510" s="46" t="e">
        <f>VLOOKUP(REGISTROS[[#This Row],[TIPO DE EXAMEN ]],SERVICIOS[],2,0)</f>
        <v>#N/A</v>
      </c>
      <c r="K2510" s="10" t="s">
        <v>67</v>
      </c>
      <c r="L2510" s="10"/>
      <c r="M2510" s="10"/>
      <c r="N2510" s="10"/>
    </row>
    <row r="2511" spans="1:14" x14ac:dyDescent="0.25">
      <c r="A2511" s="110">
        <f t="shared" si="110"/>
        <v>2501</v>
      </c>
      <c r="B2511" s="45" t="str">
        <f t="shared" si="110"/>
        <v/>
      </c>
      <c r="C2511" s="122"/>
      <c r="D2511" s="122">
        <f>YEAR(REGISTROS[[#This Row],[FECHA]])</f>
        <v>1900</v>
      </c>
      <c r="E2511" s="112">
        <f>MONTH(REGISTROS[[#This Row],[FECHA]])</f>
        <v>1</v>
      </c>
      <c r="F2511" s="10"/>
      <c r="G2511" s="11" t="e">
        <f>VLOOKUP(EXAMENES!F2511,PACIENTE[[APELLIDO / NOMBRE]:[GRUPO ETARIO]],4,0)</f>
        <v>#N/A</v>
      </c>
      <c r="H2511" s="10"/>
      <c r="I2511" s="10"/>
      <c r="J2511" s="46" t="e">
        <f>VLOOKUP(REGISTROS[[#This Row],[TIPO DE EXAMEN ]],SERVICIOS[],2,0)</f>
        <v>#N/A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 t="str">
        <f t="shared" si="110"/>
        <v/>
      </c>
      <c r="C2512" s="122"/>
      <c r="D2512" s="122">
        <f>YEAR(REGISTROS[[#This Row],[FECHA]])</f>
        <v>1900</v>
      </c>
      <c r="E2512" s="112">
        <f>MONTH(REGISTROS[[#This Row],[FECHA]])</f>
        <v>1</v>
      </c>
      <c r="F2512" s="10"/>
      <c r="G2512" s="11" t="e">
        <f>VLOOKUP(EXAMENES!F2512,PACIENTE[[APELLIDO / NOMBRE]:[GRUPO ETARIO]],4,0)</f>
        <v>#N/A</v>
      </c>
      <c r="H2512" s="10"/>
      <c r="I2512" s="10"/>
      <c r="J2512" s="46" t="e">
        <f>VLOOKUP(REGISTROS[[#This Row],[TIPO DE EXAMEN ]],SERVICIOS[],2,0)</f>
        <v>#N/A</v>
      </c>
      <c r="K2512" s="10" t="s">
        <v>67</v>
      </c>
      <c r="L2512" s="10"/>
      <c r="M2512" s="10"/>
      <c r="N2512" s="10"/>
    </row>
    <row r="2513" spans="1:14" x14ac:dyDescent="0.25">
      <c r="A2513" s="110">
        <f t="shared" si="110"/>
        <v>2503</v>
      </c>
      <c r="B2513" s="45" t="str">
        <f t="shared" si="110"/>
        <v/>
      </c>
      <c r="C2513" s="122"/>
      <c r="D2513" s="122">
        <f>YEAR(REGISTROS[[#This Row],[FECHA]])</f>
        <v>1900</v>
      </c>
      <c r="E2513" s="112">
        <f>MONTH(REGISTROS[[#This Row],[FECHA]])</f>
        <v>1</v>
      </c>
      <c r="F2513" s="10"/>
      <c r="G2513" s="11" t="e">
        <f>VLOOKUP(EXAMENES!F2513,PACIENTE[[APELLIDO / NOMBRE]:[GRUPO ETARIO]],4,0)</f>
        <v>#N/A</v>
      </c>
      <c r="H2513" s="10"/>
      <c r="I2513" s="10"/>
      <c r="J2513" s="46" t="e">
        <f>VLOOKUP(REGISTROS[[#This Row],[TIPO DE EXAMEN ]],SERVICIOS[],2,0)</f>
        <v>#N/A</v>
      </c>
      <c r="K2513" s="10" t="s">
        <v>67</v>
      </c>
      <c r="L2513" s="10"/>
      <c r="M2513" s="10"/>
      <c r="N2513" s="10"/>
    </row>
    <row r="2514" spans="1:14" x14ac:dyDescent="0.25">
      <c r="A2514" s="110">
        <f t="shared" si="110"/>
        <v>2504</v>
      </c>
      <c r="B2514" s="45" t="str">
        <f t="shared" si="110"/>
        <v/>
      </c>
      <c r="C2514" s="122"/>
      <c r="D2514" s="122">
        <f>YEAR(REGISTROS[[#This Row],[FECHA]])</f>
        <v>1900</v>
      </c>
      <c r="E2514" s="112">
        <f>MONTH(REGISTROS[[#This Row],[FECHA]])</f>
        <v>1</v>
      </c>
      <c r="F2514" s="10"/>
      <c r="G2514" s="11" t="e">
        <f>VLOOKUP(EXAMENES!F2514,PACIENTE[[APELLIDO / NOMBRE]:[GRUPO ETARIO]],4,0)</f>
        <v>#N/A</v>
      </c>
      <c r="H2514" s="10"/>
      <c r="I2514" s="10"/>
      <c r="J2514" s="46" t="e">
        <f>VLOOKUP(REGISTROS[[#This Row],[TIPO DE EXAMEN ]],SERVICIOS[],2,0)</f>
        <v>#N/A</v>
      </c>
      <c r="K2514" s="10" t="s">
        <v>67</v>
      </c>
      <c r="L2514" s="10"/>
      <c r="M2514" s="10"/>
      <c r="N2514" s="10"/>
    </row>
    <row r="2515" spans="1:14" x14ac:dyDescent="0.25">
      <c r="A2515" s="110">
        <f t="shared" si="110"/>
        <v>2505</v>
      </c>
      <c r="B2515" s="45" t="str">
        <f t="shared" si="110"/>
        <v/>
      </c>
      <c r="C2515" s="122"/>
      <c r="D2515" s="122">
        <f>YEAR(REGISTROS[[#This Row],[FECHA]])</f>
        <v>1900</v>
      </c>
      <c r="E2515" s="112">
        <f>MONTH(REGISTROS[[#This Row],[FECHA]])</f>
        <v>1</v>
      </c>
      <c r="F2515" s="10"/>
      <c r="G2515" s="11" t="e">
        <f>VLOOKUP(EXAMENES!F2515,PACIENTE[[APELLIDO / NOMBRE]:[GRUPO ETARIO]],4,0)</f>
        <v>#N/A</v>
      </c>
      <c r="H2515" s="10"/>
      <c r="I2515" s="10"/>
      <c r="J2515" s="46" t="e">
        <f>VLOOKUP(REGISTROS[[#This Row],[TIPO DE EXAMEN ]],SERVICIOS[],2,0)</f>
        <v>#N/A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 t="str">
        <f t="shared" si="110"/>
        <v/>
      </c>
      <c r="C2516" s="122"/>
      <c r="D2516" s="122">
        <f>YEAR(REGISTROS[[#This Row],[FECHA]])</f>
        <v>1900</v>
      </c>
      <c r="E2516" s="112">
        <f>MONTH(REGISTROS[[#This Row],[FECHA]])</f>
        <v>1</v>
      </c>
      <c r="F2516" s="10"/>
      <c r="G2516" s="11" t="e">
        <f>VLOOKUP(EXAMENES!F2516,PACIENTE[[APELLIDO / NOMBRE]:[GRUPO ETARIO]],4,0)</f>
        <v>#N/A</v>
      </c>
      <c r="H2516" s="10"/>
      <c r="I2516" s="10"/>
      <c r="J2516" s="46" t="e">
        <f>VLOOKUP(REGISTROS[[#This Row],[TIPO DE EXAMEN ]],SERVICIOS[],2,0)</f>
        <v>#N/A</v>
      </c>
      <c r="K2516" s="10" t="s">
        <v>67</v>
      </c>
      <c r="L2516" s="10"/>
      <c r="M2516" s="10"/>
      <c r="N2516" s="10"/>
    </row>
    <row r="2517" spans="1:14" x14ac:dyDescent="0.25">
      <c r="A2517" s="110">
        <f t="shared" si="110"/>
        <v>2507</v>
      </c>
      <c r="B2517" s="45" t="str">
        <f t="shared" si="110"/>
        <v/>
      </c>
      <c r="C2517" s="122"/>
      <c r="D2517" s="122">
        <f>YEAR(REGISTROS[[#This Row],[FECHA]])</f>
        <v>1900</v>
      </c>
      <c r="E2517" s="112">
        <f>MONTH(REGISTROS[[#This Row],[FECHA]])</f>
        <v>1</v>
      </c>
      <c r="F2517" s="10"/>
      <c r="G2517" s="11" t="e">
        <f>VLOOKUP(EXAMENES!F2517,PACIENTE[[APELLIDO / NOMBRE]:[GRUPO ETARIO]],4,0)</f>
        <v>#N/A</v>
      </c>
      <c r="H2517" s="10"/>
      <c r="I2517" s="10"/>
      <c r="J2517" s="46" t="e">
        <f>VLOOKUP(REGISTROS[[#This Row],[TIPO DE EXAMEN ]],SERVICIOS[],2,0)</f>
        <v>#N/A</v>
      </c>
      <c r="K2517" s="10" t="s">
        <v>67</v>
      </c>
      <c r="L2517" s="10"/>
      <c r="M2517" s="10"/>
      <c r="N2517" s="10"/>
    </row>
    <row r="2518" spans="1:14" x14ac:dyDescent="0.25">
      <c r="A2518" s="110">
        <f t="shared" si="110"/>
        <v>2508</v>
      </c>
      <c r="B2518" s="45" t="str">
        <f t="shared" si="110"/>
        <v/>
      </c>
      <c r="C2518" s="122"/>
      <c r="D2518" s="122">
        <f>YEAR(REGISTROS[[#This Row],[FECHA]])</f>
        <v>1900</v>
      </c>
      <c r="E2518" s="112">
        <f>MONTH(REGISTROS[[#This Row],[FECHA]])</f>
        <v>1</v>
      </c>
      <c r="F2518" s="10"/>
      <c r="G2518" s="11" t="e">
        <f>VLOOKUP(EXAMENES!F2518,PACIENTE[[APELLIDO / NOMBRE]:[GRUPO ETARIO]],4,0)</f>
        <v>#N/A</v>
      </c>
      <c r="H2518" s="10"/>
      <c r="I2518" s="10"/>
      <c r="J2518" s="46" t="e">
        <f>VLOOKUP(REGISTROS[[#This Row],[TIPO DE EXAMEN ]],SERVICIOS[],2,0)</f>
        <v>#N/A</v>
      </c>
      <c r="K2518" s="10" t="s">
        <v>67</v>
      </c>
      <c r="L2518" s="10"/>
      <c r="M2518" s="10"/>
      <c r="N2518" s="10"/>
    </row>
    <row r="2519" spans="1:14" x14ac:dyDescent="0.25">
      <c r="A2519" s="110">
        <f t="shared" si="110"/>
        <v>2509</v>
      </c>
      <c r="B2519" s="45" t="str">
        <f t="shared" si="110"/>
        <v/>
      </c>
      <c r="C2519" s="122"/>
      <c r="D2519" s="122">
        <f>YEAR(REGISTROS[[#This Row],[FECHA]])</f>
        <v>1900</v>
      </c>
      <c r="E2519" s="112">
        <f>MONTH(REGISTROS[[#This Row],[FECHA]])</f>
        <v>1</v>
      </c>
      <c r="F2519" s="10"/>
      <c r="G2519" s="11" t="e">
        <f>VLOOKUP(EXAMENES!F2519,PACIENTE[[APELLIDO / NOMBRE]:[GRUPO ETARIO]],4,0)</f>
        <v>#N/A</v>
      </c>
      <c r="H2519" s="10"/>
      <c r="I2519" s="10"/>
      <c r="J2519" s="46" t="e">
        <f>VLOOKUP(REGISTROS[[#This Row],[TIPO DE EXAMEN ]],SERVICIOS[],2,0)</f>
        <v>#N/A</v>
      </c>
      <c r="K2519" s="10" t="s">
        <v>67</v>
      </c>
      <c r="L2519" s="10"/>
      <c r="M2519" s="10"/>
      <c r="N2519" s="10"/>
    </row>
    <row r="2520" spans="1:14" x14ac:dyDescent="0.25">
      <c r="A2520" s="110">
        <f t="shared" si="110"/>
        <v>2510</v>
      </c>
      <c r="B2520" s="45" t="str">
        <f t="shared" si="110"/>
        <v/>
      </c>
      <c r="C2520" s="122"/>
      <c r="D2520" s="122">
        <f>YEAR(REGISTROS[[#This Row],[FECHA]])</f>
        <v>1900</v>
      </c>
      <c r="E2520" s="112">
        <f>MONTH(REGISTROS[[#This Row],[FECHA]])</f>
        <v>1</v>
      </c>
      <c r="F2520" s="10"/>
      <c r="G2520" s="11" t="e">
        <f>VLOOKUP(EXAMENES!F2520,PACIENTE[[APELLIDO / NOMBRE]:[GRUPO ETARIO]],4,0)</f>
        <v>#N/A</v>
      </c>
      <c r="H2520" s="10"/>
      <c r="I2520" s="10"/>
      <c r="J2520" s="46" t="e">
        <f>VLOOKUP(REGISTROS[[#This Row],[TIPO DE EXAMEN ]],SERVICIOS[],2,0)</f>
        <v>#N/A</v>
      </c>
      <c r="K2520" s="10" t="s">
        <v>67</v>
      </c>
      <c r="L2520" s="10"/>
      <c r="M2520" s="10"/>
      <c r="N2520" s="10"/>
    </row>
    <row r="2521" spans="1:14" x14ac:dyDescent="0.25">
      <c r="A2521" s="110">
        <f t="shared" si="110"/>
        <v>2511</v>
      </c>
      <c r="B2521" s="45" t="str">
        <f t="shared" si="110"/>
        <v/>
      </c>
      <c r="C2521" s="122"/>
      <c r="D2521" s="122">
        <f>YEAR(REGISTROS[[#This Row],[FECHA]])</f>
        <v>1900</v>
      </c>
      <c r="E2521" s="112">
        <f>MONTH(REGISTROS[[#This Row],[FECHA]])</f>
        <v>1</v>
      </c>
      <c r="F2521" s="10"/>
      <c r="G2521" s="11" t="e">
        <f>VLOOKUP(EXAMENES!F2521,PACIENTE[[APELLIDO / NOMBRE]:[GRUPO ETARIO]],4,0)</f>
        <v>#N/A</v>
      </c>
      <c r="H2521" s="10"/>
      <c r="I2521" s="10"/>
      <c r="J2521" s="46" t="e">
        <f>VLOOKUP(REGISTROS[[#This Row],[TIPO DE EXAMEN ]],SERVICIOS[],2,0)</f>
        <v>#N/A</v>
      </c>
      <c r="K2521" s="10" t="s">
        <v>67</v>
      </c>
      <c r="L2521" s="10"/>
      <c r="M2521" s="10"/>
      <c r="N2521" s="10"/>
    </row>
    <row r="2522" spans="1:14" x14ac:dyDescent="0.25">
      <c r="A2522" s="110">
        <f t="shared" si="110"/>
        <v>2512</v>
      </c>
      <c r="B2522" s="45" t="str">
        <f t="shared" si="110"/>
        <v/>
      </c>
      <c r="C2522" s="122"/>
      <c r="D2522" s="122">
        <f>YEAR(REGISTROS[[#This Row],[FECHA]])</f>
        <v>1900</v>
      </c>
      <c r="E2522" s="112">
        <f>MONTH(REGISTROS[[#This Row],[FECHA]])</f>
        <v>1</v>
      </c>
      <c r="F2522" s="10"/>
      <c r="G2522" s="11" t="e">
        <f>VLOOKUP(EXAMENES!F2522,PACIENTE[[APELLIDO / NOMBRE]:[GRUPO ETARIO]],4,0)</f>
        <v>#N/A</v>
      </c>
      <c r="H2522" s="10"/>
      <c r="I2522" s="10"/>
      <c r="J2522" s="46" t="e">
        <f>VLOOKUP(REGISTROS[[#This Row],[TIPO DE EXAMEN ]],SERVICIOS[],2,0)</f>
        <v>#N/A</v>
      </c>
      <c r="K2522" s="10" t="s">
        <v>67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 t="str">
        <f t="shared" si="111"/>
        <v/>
      </c>
      <c r="C2523" s="122"/>
      <c r="D2523" s="122">
        <f>YEAR(REGISTROS[[#This Row],[FECHA]])</f>
        <v>1900</v>
      </c>
      <c r="E2523" s="112">
        <f>MONTH(REGISTROS[[#This Row],[FECHA]])</f>
        <v>1</v>
      </c>
      <c r="F2523" s="10"/>
      <c r="G2523" s="11" t="e">
        <f>VLOOKUP(EXAMENES!F2523,PACIENTE[[APELLIDO / NOMBRE]:[GRUPO ETARIO]],4,0)</f>
        <v>#N/A</v>
      </c>
      <c r="H2523" s="10"/>
      <c r="I2523" s="10"/>
      <c r="J2523" s="46" t="e">
        <f>VLOOKUP(REGISTROS[[#This Row],[TIPO DE EXAMEN ]],SERVICIOS[],2,0)</f>
        <v>#N/A</v>
      </c>
      <c r="K2523" s="10" t="s">
        <v>67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 t="str">
        <f t="shared" si="111"/>
        <v/>
      </c>
      <c r="C2524" s="122"/>
      <c r="D2524" s="122">
        <f>YEAR(REGISTROS[[#This Row],[FECHA]])</f>
        <v>1900</v>
      </c>
      <c r="E2524" s="112">
        <f>MONTH(REGISTROS[[#This Row],[FECHA]])</f>
        <v>1</v>
      </c>
      <c r="F2524" s="10"/>
      <c r="G2524" s="11" t="e">
        <f>VLOOKUP(EXAMENES!F2524,PACIENTE[[APELLIDO / NOMBRE]:[GRUPO ETARIO]],4,0)</f>
        <v>#N/A</v>
      </c>
      <c r="H2524" s="10"/>
      <c r="I2524" s="10"/>
      <c r="J2524" s="46" t="e">
        <f>VLOOKUP(REGISTROS[[#This Row],[TIPO DE EXAMEN ]],SERVICIOS[],2,0)</f>
        <v>#N/A</v>
      </c>
      <c r="K2524" s="10" t="s">
        <v>67</v>
      </c>
      <c r="L2524" s="10"/>
      <c r="M2524" s="10"/>
      <c r="N2524" s="10"/>
    </row>
    <row r="2525" spans="1:14" x14ac:dyDescent="0.25">
      <c r="A2525" s="110">
        <f t="shared" si="111"/>
        <v>2515</v>
      </c>
      <c r="B2525" s="45" t="str">
        <f t="shared" si="111"/>
        <v/>
      </c>
      <c r="C2525" s="122"/>
      <c r="D2525" s="122">
        <f>YEAR(REGISTROS[[#This Row],[FECHA]])</f>
        <v>1900</v>
      </c>
      <c r="E2525" s="112">
        <f>MONTH(REGISTROS[[#This Row],[FECHA]])</f>
        <v>1</v>
      </c>
      <c r="F2525" s="10"/>
      <c r="G2525" s="11" t="e">
        <f>VLOOKUP(EXAMENES!F2525,PACIENTE[[APELLIDO / NOMBRE]:[GRUPO ETARIO]],4,0)</f>
        <v>#N/A</v>
      </c>
      <c r="H2525" s="10"/>
      <c r="I2525" s="10"/>
      <c r="J2525" s="46" t="e">
        <f>VLOOKUP(REGISTROS[[#This Row],[TIPO DE EXAMEN ]],SERVICIOS[],2,0)</f>
        <v>#N/A</v>
      </c>
      <c r="K2525" s="10" t="s">
        <v>67</v>
      </c>
      <c r="L2525" s="10"/>
      <c r="M2525" s="10"/>
      <c r="N2525" s="10"/>
    </row>
    <row r="2526" spans="1:14" x14ac:dyDescent="0.25">
      <c r="A2526" s="110">
        <f t="shared" si="111"/>
        <v>2516</v>
      </c>
      <c r="B2526" s="45" t="str">
        <f t="shared" si="111"/>
        <v/>
      </c>
      <c r="C2526" s="122"/>
      <c r="D2526" s="122">
        <f>YEAR(REGISTROS[[#This Row],[FECHA]])</f>
        <v>1900</v>
      </c>
      <c r="E2526" s="112">
        <f>MONTH(REGISTROS[[#This Row],[FECHA]])</f>
        <v>1</v>
      </c>
      <c r="F2526" s="10"/>
      <c r="G2526" s="11" t="e">
        <f>VLOOKUP(EXAMENES!F2526,PACIENTE[[APELLIDO / NOMBRE]:[GRUPO ETARIO]],4,0)</f>
        <v>#N/A</v>
      </c>
      <c r="H2526" s="10"/>
      <c r="I2526" s="10"/>
      <c r="J2526" s="46" t="e">
        <f>VLOOKUP(REGISTROS[[#This Row],[TIPO DE EXAMEN ]],SERVICIOS[],2,0)</f>
        <v>#N/A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 t="str">
        <f t="shared" si="111"/>
        <v/>
      </c>
      <c r="C2527" s="122"/>
      <c r="D2527" s="122">
        <f>YEAR(REGISTROS[[#This Row],[FECHA]])</f>
        <v>1900</v>
      </c>
      <c r="E2527" s="112">
        <f>MONTH(REGISTROS[[#This Row],[FECHA]])</f>
        <v>1</v>
      </c>
      <c r="F2527" s="10"/>
      <c r="G2527" s="11" t="e">
        <f>VLOOKUP(EXAMENES!F2527,PACIENTE[[APELLIDO / NOMBRE]:[GRUPO ETARIO]],4,0)</f>
        <v>#N/A</v>
      </c>
      <c r="H2527" s="10"/>
      <c r="I2527" s="10"/>
      <c r="J2527" s="46" t="e">
        <f>VLOOKUP(REGISTROS[[#This Row],[TIPO DE EXAMEN ]],SERVICIOS[],2,0)</f>
        <v>#N/A</v>
      </c>
      <c r="K2527" s="10" t="s">
        <v>67</v>
      </c>
      <c r="L2527" s="10"/>
      <c r="M2527" s="10"/>
      <c r="N2527" s="10"/>
    </row>
    <row r="2528" spans="1:14" x14ac:dyDescent="0.25">
      <c r="A2528" s="110">
        <f t="shared" si="111"/>
        <v>2518</v>
      </c>
      <c r="B2528" s="45" t="str">
        <f t="shared" si="111"/>
        <v/>
      </c>
      <c r="C2528" s="122"/>
      <c r="D2528" s="122">
        <f>YEAR(REGISTROS[[#This Row],[FECHA]])</f>
        <v>1900</v>
      </c>
      <c r="E2528" s="112">
        <f>MONTH(REGISTROS[[#This Row],[FECHA]])</f>
        <v>1</v>
      </c>
      <c r="F2528" s="10"/>
      <c r="G2528" s="11" t="e">
        <f>VLOOKUP(EXAMENES!F2528,PACIENTE[[APELLIDO / NOMBRE]:[GRUPO ETARIO]],4,0)</f>
        <v>#N/A</v>
      </c>
      <c r="H2528" s="10"/>
      <c r="I2528" s="10"/>
      <c r="J2528" s="46" t="e">
        <f>VLOOKUP(REGISTROS[[#This Row],[TIPO DE EXAMEN ]],SERVICIOS[],2,0)</f>
        <v>#N/A</v>
      </c>
      <c r="K2528" s="10" t="s">
        <v>67</v>
      </c>
      <c r="L2528" s="10"/>
      <c r="M2528" s="10"/>
      <c r="N2528" s="10"/>
    </row>
    <row r="2529" spans="1:14" x14ac:dyDescent="0.25">
      <c r="A2529" s="110">
        <f t="shared" si="111"/>
        <v>2519</v>
      </c>
      <c r="B2529" s="45" t="str">
        <f t="shared" si="111"/>
        <v/>
      </c>
      <c r="C2529" s="122"/>
      <c r="D2529" s="122">
        <f>YEAR(REGISTROS[[#This Row],[FECHA]])</f>
        <v>1900</v>
      </c>
      <c r="E2529" s="112">
        <f>MONTH(REGISTROS[[#This Row],[FECHA]])</f>
        <v>1</v>
      </c>
      <c r="F2529" s="10"/>
      <c r="G2529" s="11" t="e">
        <f>VLOOKUP(EXAMENES!F2529,PACIENTE[[APELLIDO / NOMBRE]:[GRUPO ETARIO]],4,0)</f>
        <v>#N/A</v>
      </c>
      <c r="H2529" s="10"/>
      <c r="I2529" s="10"/>
      <c r="J2529" s="46" t="e">
        <f>VLOOKUP(REGISTROS[[#This Row],[TIPO DE EXAMEN ]],SERVICIOS[],2,0)</f>
        <v>#N/A</v>
      </c>
      <c r="K2529" s="10" t="s">
        <v>67</v>
      </c>
      <c r="L2529" s="10"/>
      <c r="M2529" s="10"/>
      <c r="N2529" s="10"/>
    </row>
    <row r="2530" spans="1:14" x14ac:dyDescent="0.25">
      <c r="A2530" s="110">
        <f t="shared" si="111"/>
        <v>2520</v>
      </c>
      <c r="B2530" s="45" t="str">
        <f t="shared" si="111"/>
        <v/>
      </c>
      <c r="C2530" s="122"/>
      <c r="D2530" s="122">
        <f>YEAR(REGISTROS[[#This Row],[FECHA]])</f>
        <v>1900</v>
      </c>
      <c r="E2530" s="112">
        <f>MONTH(REGISTROS[[#This Row],[FECHA]])</f>
        <v>1</v>
      </c>
      <c r="F2530" s="10"/>
      <c r="G2530" s="11" t="e">
        <f>VLOOKUP(EXAMENES!F2530,PACIENTE[[APELLIDO / NOMBRE]:[GRUPO ETARIO]],4,0)</f>
        <v>#N/A</v>
      </c>
      <c r="H2530" s="10"/>
      <c r="I2530" s="10"/>
      <c r="J2530" s="46" t="e">
        <f>VLOOKUP(REGISTROS[[#This Row],[TIPO DE EXAMEN ]],SERVICIOS[],2,0)</f>
        <v>#N/A</v>
      </c>
      <c r="K2530" s="10" t="s">
        <v>67</v>
      </c>
      <c r="L2530" s="10"/>
      <c r="M2530" s="10"/>
      <c r="N2530" s="10"/>
    </row>
    <row r="2531" spans="1:14" x14ac:dyDescent="0.25">
      <c r="A2531" s="110">
        <f t="shared" si="111"/>
        <v>2521</v>
      </c>
      <c r="B2531" s="45" t="str">
        <f t="shared" si="111"/>
        <v/>
      </c>
      <c r="C2531" s="122"/>
      <c r="D2531" s="122">
        <f>YEAR(REGISTROS[[#This Row],[FECHA]])</f>
        <v>1900</v>
      </c>
      <c r="E2531" s="112">
        <f>MONTH(REGISTROS[[#This Row],[FECHA]])</f>
        <v>1</v>
      </c>
      <c r="F2531" s="10"/>
      <c r="G2531" s="11" t="e">
        <f>VLOOKUP(EXAMENES!F2531,PACIENTE[[APELLIDO / NOMBRE]:[GRUPO ETARIO]],4,0)</f>
        <v>#N/A</v>
      </c>
      <c r="H2531" s="10"/>
      <c r="I2531" s="10"/>
      <c r="J2531" s="46" t="e">
        <f>VLOOKUP(REGISTROS[[#This Row],[TIPO DE EXAMEN ]],SERVICIOS[],2,0)</f>
        <v>#N/A</v>
      </c>
      <c r="K2531" s="10" t="s">
        <v>67</v>
      </c>
      <c r="L2531" s="10"/>
      <c r="M2531" s="10"/>
      <c r="N2531" s="10"/>
    </row>
    <row r="2532" spans="1:14" x14ac:dyDescent="0.25">
      <c r="A2532" s="110">
        <f t="shared" si="111"/>
        <v>2522</v>
      </c>
      <c r="B2532" s="45" t="str">
        <f t="shared" si="111"/>
        <v/>
      </c>
      <c r="C2532" s="122"/>
      <c r="D2532" s="122">
        <f>YEAR(REGISTROS[[#This Row],[FECHA]])</f>
        <v>1900</v>
      </c>
      <c r="E2532" s="112">
        <f>MONTH(REGISTROS[[#This Row],[FECHA]])</f>
        <v>1</v>
      </c>
      <c r="F2532" s="10"/>
      <c r="G2532" s="11" t="e">
        <f>VLOOKUP(EXAMENES!F2532,PACIENTE[[APELLIDO / NOMBRE]:[GRUPO ETARIO]],4,0)</f>
        <v>#N/A</v>
      </c>
      <c r="H2532" s="10"/>
      <c r="I2532" s="10"/>
      <c r="J2532" s="46" t="e">
        <f>VLOOKUP(REGISTROS[[#This Row],[TIPO DE EXAMEN ]],SERVICIOS[],2,0)</f>
        <v>#N/A</v>
      </c>
      <c r="K2532" s="10" t="s">
        <v>67</v>
      </c>
      <c r="L2532" s="10"/>
      <c r="M2532" s="10"/>
      <c r="N2532" s="10"/>
    </row>
    <row r="2533" spans="1:14" x14ac:dyDescent="0.25">
      <c r="A2533" s="110">
        <f t="shared" si="111"/>
        <v>2523</v>
      </c>
      <c r="B2533" s="45" t="str">
        <f t="shared" si="111"/>
        <v/>
      </c>
      <c r="C2533" s="122"/>
      <c r="D2533" s="122">
        <f>YEAR(REGISTROS[[#This Row],[FECHA]])</f>
        <v>1900</v>
      </c>
      <c r="E2533" s="112">
        <f>MONTH(REGISTROS[[#This Row],[FECHA]])</f>
        <v>1</v>
      </c>
      <c r="F2533" s="10"/>
      <c r="G2533" s="11" t="e">
        <f>VLOOKUP(EXAMENES!F2533,PACIENTE[[APELLIDO / NOMBRE]:[GRUPO ETARIO]],4,0)</f>
        <v>#N/A</v>
      </c>
      <c r="H2533" s="10"/>
      <c r="I2533" s="10"/>
      <c r="J2533" s="46" t="e">
        <f>VLOOKUP(REGISTROS[[#This Row],[TIPO DE EXAMEN ]],SERVICIOS[],2,0)</f>
        <v>#N/A</v>
      </c>
      <c r="K2533" s="10" t="s">
        <v>67</v>
      </c>
      <c r="L2533" s="10"/>
      <c r="M2533" s="10"/>
      <c r="N2533" s="10"/>
    </row>
    <row r="2534" spans="1:14" x14ac:dyDescent="0.25">
      <c r="A2534" s="110">
        <f t="shared" si="111"/>
        <v>2524</v>
      </c>
      <c r="B2534" s="45" t="str">
        <f t="shared" si="111"/>
        <v/>
      </c>
      <c r="C2534" s="122"/>
      <c r="D2534" s="122">
        <f>YEAR(REGISTROS[[#This Row],[FECHA]])</f>
        <v>1900</v>
      </c>
      <c r="E2534" s="112">
        <f>MONTH(REGISTROS[[#This Row],[FECHA]])</f>
        <v>1</v>
      </c>
      <c r="F2534" s="10"/>
      <c r="G2534" s="11" t="e">
        <f>VLOOKUP(EXAMENES!F2534,PACIENTE[[APELLIDO / NOMBRE]:[GRUPO ETARIO]],4,0)</f>
        <v>#N/A</v>
      </c>
      <c r="H2534" s="10"/>
      <c r="I2534" s="10"/>
      <c r="J2534" s="46" t="e">
        <f>VLOOKUP(REGISTROS[[#This Row],[TIPO DE EXAMEN ]],SERVICIOS[],2,0)</f>
        <v>#N/A</v>
      </c>
      <c r="K2534" s="10" t="s">
        <v>67</v>
      </c>
      <c r="L2534" s="10"/>
      <c r="M2534" s="10"/>
      <c r="N2534" s="10"/>
    </row>
    <row r="2535" spans="1:14" x14ac:dyDescent="0.25">
      <c r="A2535" s="110">
        <f t="shared" si="111"/>
        <v>2525</v>
      </c>
      <c r="B2535" s="45" t="str">
        <f t="shared" si="111"/>
        <v/>
      </c>
      <c r="C2535" s="122"/>
      <c r="D2535" s="122">
        <f>YEAR(REGISTROS[[#This Row],[FECHA]])</f>
        <v>1900</v>
      </c>
      <c r="E2535" s="112">
        <f>MONTH(REGISTROS[[#This Row],[FECHA]])</f>
        <v>1</v>
      </c>
      <c r="F2535" s="10"/>
      <c r="G2535" s="11" t="e">
        <f>VLOOKUP(EXAMENES!F2535,PACIENTE[[APELLIDO / NOMBRE]:[GRUPO ETARIO]],4,0)</f>
        <v>#N/A</v>
      </c>
      <c r="H2535" s="10"/>
      <c r="I2535" s="10"/>
      <c r="J2535" s="46" t="e">
        <f>VLOOKUP(REGISTROS[[#This Row],[TIPO DE EXAMEN ]],SERVICIOS[],2,0)</f>
        <v>#N/A</v>
      </c>
      <c r="K2535" s="10" t="s">
        <v>67</v>
      </c>
      <c r="L2535" s="10"/>
      <c r="M2535" s="10"/>
      <c r="N2535" s="10"/>
    </row>
    <row r="2536" spans="1:14" x14ac:dyDescent="0.25">
      <c r="A2536" s="110">
        <f t="shared" si="111"/>
        <v>2526</v>
      </c>
      <c r="B2536" s="45" t="str">
        <f t="shared" si="111"/>
        <v/>
      </c>
      <c r="C2536" s="122"/>
      <c r="D2536" s="122">
        <f>YEAR(REGISTROS[[#This Row],[FECHA]])</f>
        <v>1900</v>
      </c>
      <c r="E2536" s="112">
        <f>MONTH(REGISTROS[[#This Row],[FECHA]])</f>
        <v>1</v>
      </c>
      <c r="F2536" s="10"/>
      <c r="G2536" s="11" t="e">
        <f>VLOOKUP(EXAMENES!F2536,PACIENTE[[APELLIDO / NOMBRE]:[GRUPO ETARIO]],4,0)</f>
        <v>#N/A</v>
      </c>
      <c r="H2536" s="10"/>
      <c r="I2536" s="10"/>
      <c r="J2536" s="46" t="e">
        <f>VLOOKUP(REGISTROS[[#This Row],[TIPO DE EXAMEN ]],SERVICIOS[],2,0)</f>
        <v>#N/A</v>
      </c>
      <c r="K2536" s="10" t="s">
        <v>67</v>
      </c>
      <c r="L2536" s="10"/>
      <c r="M2536" s="10"/>
      <c r="N2536" s="10"/>
    </row>
    <row r="2537" spans="1:14" x14ac:dyDescent="0.25">
      <c r="A2537" s="110">
        <f t="shared" si="111"/>
        <v>2527</v>
      </c>
      <c r="B2537" s="45" t="str">
        <f t="shared" si="111"/>
        <v/>
      </c>
      <c r="C2537" s="122"/>
      <c r="D2537" s="122">
        <f>YEAR(REGISTROS[[#This Row],[FECHA]])</f>
        <v>1900</v>
      </c>
      <c r="E2537" s="112">
        <f>MONTH(REGISTROS[[#This Row],[FECHA]])</f>
        <v>1</v>
      </c>
      <c r="F2537" s="10"/>
      <c r="G2537" s="11" t="e">
        <f>VLOOKUP(EXAMENES!F2537,PACIENTE[[APELLIDO / NOMBRE]:[GRUPO ETARIO]],4,0)</f>
        <v>#N/A</v>
      </c>
      <c r="H2537" s="10"/>
      <c r="I2537" s="10"/>
      <c r="J2537" s="46" t="e">
        <f>VLOOKUP(REGISTROS[[#This Row],[TIPO DE EXAMEN ]],SERVICIOS[],2,0)</f>
        <v>#N/A</v>
      </c>
      <c r="K2537" s="10" t="s">
        <v>67</v>
      </c>
      <c r="L2537" s="10"/>
      <c r="M2537" s="10"/>
      <c r="N2537" s="10"/>
    </row>
    <row r="2538" spans="1:14" x14ac:dyDescent="0.25">
      <c r="A2538" s="110">
        <f t="shared" si="111"/>
        <v>2528</v>
      </c>
      <c r="B2538" s="45" t="str">
        <f t="shared" si="111"/>
        <v/>
      </c>
      <c r="C2538" s="122"/>
      <c r="D2538" s="122">
        <f>YEAR(REGISTROS[[#This Row],[FECHA]])</f>
        <v>1900</v>
      </c>
      <c r="E2538" s="112">
        <f>MONTH(REGISTROS[[#This Row],[FECHA]])</f>
        <v>1</v>
      </c>
      <c r="F2538" s="10"/>
      <c r="G2538" s="11" t="e">
        <f>VLOOKUP(EXAMENES!F2538,PACIENTE[[APELLIDO / NOMBRE]:[GRUPO ETARIO]],4,0)</f>
        <v>#N/A</v>
      </c>
      <c r="H2538" s="10"/>
      <c r="I2538" s="10"/>
      <c r="J2538" s="46" t="e">
        <f>VLOOKUP(REGISTROS[[#This Row],[TIPO DE EXAMEN ]],SERVICIOS[],2,0)</f>
        <v>#N/A</v>
      </c>
      <c r="K2538" s="10" t="s">
        <v>67</v>
      </c>
      <c r="L2538" s="10"/>
      <c r="M2538" s="10"/>
      <c r="N2538" s="10"/>
    </row>
    <row r="2539" spans="1:14" x14ac:dyDescent="0.25">
      <c r="A2539" s="110">
        <f t="shared" si="111"/>
        <v>2529</v>
      </c>
      <c r="B2539" s="45" t="str">
        <f t="shared" si="111"/>
        <v/>
      </c>
      <c r="C2539" s="122"/>
      <c r="D2539" s="122">
        <f>YEAR(REGISTROS[[#This Row],[FECHA]])</f>
        <v>1900</v>
      </c>
      <c r="E2539" s="112">
        <f>MONTH(REGISTROS[[#This Row],[FECHA]])</f>
        <v>1</v>
      </c>
      <c r="F2539" s="10"/>
      <c r="G2539" s="11" t="e">
        <f>VLOOKUP(EXAMENES!F2539,PACIENTE[[APELLIDO / NOMBRE]:[GRUPO ETARIO]],4,0)</f>
        <v>#N/A</v>
      </c>
      <c r="H2539" s="10"/>
      <c r="I2539" s="10"/>
      <c r="J2539" s="46" t="e">
        <f>VLOOKUP(REGISTROS[[#This Row],[TIPO DE EXAMEN ]],SERVICIOS[],2,0)</f>
        <v>#N/A</v>
      </c>
      <c r="K2539" s="10" t="s">
        <v>67</v>
      </c>
      <c r="L2539" s="10"/>
      <c r="M2539" s="10"/>
      <c r="N2539" s="10"/>
    </row>
    <row r="2540" spans="1:14" x14ac:dyDescent="0.25">
      <c r="A2540" s="110">
        <f t="shared" si="111"/>
        <v>2530</v>
      </c>
      <c r="B2540" s="45" t="str">
        <f t="shared" si="111"/>
        <v/>
      </c>
      <c r="C2540" s="122"/>
      <c r="D2540" s="122">
        <f>YEAR(REGISTROS[[#This Row],[FECHA]])</f>
        <v>1900</v>
      </c>
      <c r="E2540" s="112">
        <f>MONTH(REGISTROS[[#This Row],[FECHA]])</f>
        <v>1</v>
      </c>
      <c r="F2540" s="10"/>
      <c r="G2540" s="11" t="e">
        <f>VLOOKUP(EXAMENES!F2540,PACIENTE[[APELLIDO / NOMBRE]:[GRUPO ETARIO]],4,0)</f>
        <v>#N/A</v>
      </c>
      <c r="H2540" s="10"/>
      <c r="I2540" s="10"/>
      <c r="J2540" s="46" t="e">
        <f>VLOOKUP(REGISTROS[[#This Row],[TIPO DE EXAMEN ]],SERVICIOS[],2,0)</f>
        <v>#N/A</v>
      </c>
      <c r="K2540" s="10" t="s">
        <v>67</v>
      </c>
      <c r="L2540" s="10"/>
      <c r="M2540" s="10"/>
      <c r="N2540" s="10"/>
    </row>
    <row r="2541" spans="1:14" x14ac:dyDescent="0.25">
      <c r="A2541" s="110">
        <f t="shared" si="111"/>
        <v>2531</v>
      </c>
      <c r="B2541" s="45" t="str">
        <f t="shared" si="111"/>
        <v/>
      </c>
      <c r="C2541" s="122"/>
      <c r="D2541" s="122">
        <f>YEAR(REGISTROS[[#This Row],[FECHA]])</f>
        <v>1900</v>
      </c>
      <c r="E2541" s="112">
        <f>MONTH(REGISTROS[[#This Row],[FECHA]])</f>
        <v>1</v>
      </c>
      <c r="F2541" s="10"/>
      <c r="G2541" s="11" t="e">
        <f>VLOOKUP(EXAMENES!F2541,PACIENTE[[APELLIDO / NOMBRE]:[GRUPO ETARIO]],4,0)</f>
        <v>#N/A</v>
      </c>
      <c r="H2541" s="10"/>
      <c r="I2541" s="10"/>
      <c r="J2541" s="46" t="e">
        <f>VLOOKUP(REGISTROS[[#This Row],[TIPO DE EXAMEN ]],SERVICIOS[],2,0)</f>
        <v>#N/A</v>
      </c>
      <c r="K2541" s="10" t="s">
        <v>67</v>
      </c>
      <c r="L2541" s="10"/>
      <c r="M2541" s="10"/>
      <c r="N2541" s="10"/>
    </row>
    <row r="2542" spans="1:14" x14ac:dyDescent="0.25">
      <c r="A2542" s="110">
        <f t="shared" si="111"/>
        <v>2532</v>
      </c>
      <c r="B2542" s="45" t="str">
        <f t="shared" si="111"/>
        <v/>
      </c>
      <c r="C2542" s="122"/>
      <c r="D2542" s="122">
        <f>YEAR(REGISTROS[[#This Row],[FECHA]])</f>
        <v>1900</v>
      </c>
      <c r="E2542" s="112">
        <f>MONTH(REGISTROS[[#This Row],[FECHA]])</f>
        <v>1</v>
      </c>
      <c r="F2542" s="10"/>
      <c r="G2542" s="11" t="e">
        <f>VLOOKUP(EXAMENES!F2542,PACIENTE[[APELLIDO / NOMBRE]:[GRUPO ETARIO]],4,0)</f>
        <v>#N/A</v>
      </c>
      <c r="H2542" s="10"/>
      <c r="I2542" s="10"/>
      <c r="J2542" s="46" t="e">
        <f>VLOOKUP(REGISTROS[[#This Row],[TIPO DE EXAMEN ]],SERVICIOS[],2,0)</f>
        <v>#N/A</v>
      </c>
      <c r="K2542" s="10" t="s">
        <v>67</v>
      </c>
      <c r="L2542" s="10"/>
      <c r="M2542" s="10"/>
      <c r="N2542" s="10"/>
    </row>
    <row r="2543" spans="1:14" x14ac:dyDescent="0.25">
      <c r="A2543" s="110">
        <f t="shared" si="111"/>
        <v>2533</v>
      </c>
      <c r="B2543" s="45" t="str">
        <f t="shared" si="111"/>
        <v/>
      </c>
      <c r="C2543" s="122"/>
      <c r="D2543" s="122">
        <f>YEAR(REGISTROS[[#This Row],[FECHA]])</f>
        <v>1900</v>
      </c>
      <c r="E2543" s="112">
        <f>MONTH(REGISTROS[[#This Row],[FECHA]])</f>
        <v>1</v>
      </c>
      <c r="F2543" s="10"/>
      <c r="G2543" s="11" t="e">
        <f>VLOOKUP(EXAMENES!F2543,PACIENTE[[APELLIDO / NOMBRE]:[GRUPO ETARIO]],4,0)</f>
        <v>#N/A</v>
      </c>
      <c r="H2543" s="10"/>
      <c r="I2543" s="10"/>
      <c r="J2543" s="46" t="e">
        <f>VLOOKUP(REGISTROS[[#This Row],[TIPO DE EXAMEN ]],SERVICIOS[],2,0)</f>
        <v>#N/A</v>
      </c>
      <c r="K2543" s="10" t="s">
        <v>67</v>
      </c>
      <c r="L2543" s="10"/>
      <c r="M2543" s="10"/>
      <c r="N2543" s="10"/>
    </row>
    <row r="2544" spans="1:14" x14ac:dyDescent="0.25">
      <c r="A2544" s="110">
        <f t="shared" si="111"/>
        <v>2534</v>
      </c>
      <c r="B2544" s="45" t="str">
        <f t="shared" si="111"/>
        <v/>
      </c>
      <c r="C2544" s="122"/>
      <c r="D2544" s="122">
        <f>YEAR(REGISTROS[[#This Row],[FECHA]])</f>
        <v>1900</v>
      </c>
      <c r="E2544" s="112">
        <f>MONTH(REGISTROS[[#This Row],[FECHA]])</f>
        <v>1</v>
      </c>
      <c r="F2544" s="10"/>
      <c r="G2544" s="11" t="e">
        <f>VLOOKUP(EXAMENES!F2544,PACIENTE[[APELLIDO / NOMBRE]:[GRUPO ETARIO]],4,0)</f>
        <v>#N/A</v>
      </c>
      <c r="H2544" s="10"/>
      <c r="I2544" s="10"/>
      <c r="J2544" s="46" t="e">
        <f>VLOOKUP(REGISTROS[[#This Row],[TIPO DE EXAMEN ]],SERVICIOS[],2,0)</f>
        <v>#N/A</v>
      </c>
      <c r="K2544" s="10" t="s">
        <v>67</v>
      </c>
      <c r="L2544" s="10"/>
      <c r="M2544" s="10"/>
      <c r="N2544" s="10"/>
    </row>
    <row r="2545" spans="1:14" x14ac:dyDescent="0.25">
      <c r="A2545" s="110">
        <f t="shared" si="111"/>
        <v>2535</v>
      </c>
      <c r="B2545" s="45" t="str">
        <f t="shared" si="111"/>
        <v/>
      </c>
      <c r="C2545" s="122"/>
      <c r="D2545" s="122">
        <f>YEAR(REGISTROS[[#This Row],[FECHA]])</f>
        <v>1900</v>
      </c>
      <c r="E2545" s="112">
        <f>MONTH(REGISTROS[[#This Row],[FECHA]])</f>
        <v>1</v>
      </c>
      <c r="F2545" s="10"/>
      <c r="G2545" s="11" t="e">
        <f>VLOOKUP(EXAMENES!F2545,PACIENTE[[APELLIDO / NOMBRE]:[GRUPO ETARIO]],4,0)</f>
        <v>#N/A</v>
      </c>
      <c r="H2545" s="10"/>
      <c r="I2545" s="10"/>
      <c r="J2545" s="46" t="e">
        <f>VLOOKUP(REGISTROS[[#This Row],[TIPO DE EXAMEN ]],SERVICIOS[],2,0)</f>
        <v>#N/A</v>
      </c>
      <c r="K2545" s="10" t="s">
        <v>67</v>
      </c>
      <c r="L2545" s="10"/>
      <c r="M2545" s="10"/>
      <c r="N2545" s="10"/>
    </row>
    <row r="2546" spans="1:14" x14ac:dyDescent="0.25">
      <c r="A2546" s="110">
        <f t="shared" si="111"/>
        <v>2536</v>
      </c>
      <c r="B2546" s="45"/>
      <c r="C2546" s="122"/>
      <c r="D2546" s="122">
        <f>YEAR(REGISTROS[[#This Row],[FECHA]])</f>
        <v>1900</v>
      </c>
      <c r="E2546" s="112">
        <f>MONTH(REGISTROS[[#This Row],[FECHA]])</f>
        <v>1</v>
      </c>
      <c r="F2546" s="10"/>
      <c r="G2546" s="11" t="e">
        <f>VLOOKUP(EXAMENES!F2546,PACIENTE[[APELLIDO / NOMBRE]:[GRUPO ETARIO]],4,0)</f>
        <v>#N/A</v>
      </c>
      <c r="H2546" s="10"/>
      <c r="I2546" s="10"/>
      <c r="J2546" s="46" t="e">
        <f>VLOOKUP(REGISTROS[[#This Row],[TIPO DE EXAMEN ]],SERVICIOS[],2,0)</f>
        <v>#N/A</v>
      </c>
      <c r="K2546" s="10" t="s">
        <v>67</v>
      </c>
      <c r="L2546" s="10"/>
      <c r="M2546" s="10"/>
      <c r="N2546" s="10"/>
    </row>
    <row r="2547" spans="1:14" x14ac:dyDescent="0.25">
      <c r="A2547" s="110">
        <f t="shared" si="111"/>
        <v>2537</v>
      </c>
      <c r="B2547" s="45"/>
      <c r="C2547" s="122"/>
      <c r="D2547" s="122">
        <f>YEAR(REGISTROS[[#This Row],[FECHA]])</f>
        <v>1900</v>
      </c>
      <c r="E2547" s="112">
        <f>MONTH(REGISTROS[[#This Row],[FECHA]])</f>
        <v>1</v>
      </c>
      <c r="F2547" s="10"/>
      <c r="G2547" s="11" t="e">
        <f>VLOOKUP(EXAMENES!F2547,PACIENTE[[APELLIDO / NOMBRE]:[GRUPO ETARIO]],4,0)</f>
        <v>#N/A</v>
      </c>
      <c r="H2547" s="10"/>
      <c r="I2547" s="10"/>
      <c r="J2547" s="46" t="e">
        <f>VLOOKUP(REGISTROS[[#This Row],[TIPO DE EXAMEN ]],SERVICIOS[],2,0)</f>
        <v>#N/A</v>
      </c>
      <c r="K2547" s="10" t="s">
        <v>67</v>
      </c>
      <c r="L2547" s="10"/>
      <c r="M2547" s="10"/>
      <c r="N2547" s="10"/>
    </row>
    <row r="2548" spans="1:14" x14ac:dyDescent="0.25">
      <c r="A2548" s="110">
        <f t="shared" si="111"/>
        <v>2538</v>
      </c>
      <c r="B2548" s="45"/>
      <c r="C2548" s="122"/>
      <c r="D2548" s="122">
        <f>YEAR(REGISTROS[[#This Row],[FECHA]])</f>
        <v>1900</v>
      </c>
      <c r="E2548" s="112">
        <f>MONTH(REGISTROS[[#This Row],[FECHA]])</f>
        <v>1</v>
      </c>
      <c r="F2548" s="10"/>
      <c r="G2548" s="11" t="e">
        <f>VLOOKUP(EXAMENES!F2548,PACIENTE[[APELLIDO / NOMBRE]:[GRUPO ETARIO]],4,0)</f>
        <v>#N/A</v>
      </c>
      <c r="H2548" s="10"/>
      <c r="I2548" s="10"/>
      <c r="J2548" s="46" t="e">
        <f>VLOOKUP(REGISTROS[[#This Row],[TIPO DE EXAMEN ]],SERVICIOS[],2,0)</f>
        <v>#N/A</v>
      </c>
      <c r="K2548" s="10" t="s">
        <v>67</v>
      </c>
      <c r="L2548" s="10"/>
      <c r="M2548" s="10"/>
      <c r="N2548" s="10"/>
    </row>
    <row r="2549" spans="1:14" x14ac:dyDescent="0.25">
      <c r="A2549" s="110">
        <f t="shared" si="111"/>
        <v>2539</v>
      </c>
      <c r="B2549" s="45"/>
      <c r="C2549" s="122"/>
      <c r="D2549" s="122">
        <f>YEAR(REGISTROS[[#This Row],[FECHA]])</f>
        <v>1900</v>
      </c>
      <c r="E2549" s="112">
        <f>MONTH(REGISTROS[[#This Row],[FECHA]])</f>
        <v>1</v>
      </c>
      <c r="F2549" s="10"/>
      <c r="G2549" s="11" t="e">
        <f>VLOOKUP(EXAMENES!F2549,PACIENTE[[APELLIDO / NOMBRE]:[GRUPO ETARIO]],4,0)</f>
        <v>#N/A</v>
      </c>
      <c r="H2549" s="10"/>
      <c r="I2549" s="10"/>
      <c r="J2549" s="46" t="e">
        <f>VLOOKUP(REGISTROS[[#This Row],[TIPO DE EXAMEN ]],SERVICIOS[],2,0)</f>
        <v>#N/A</v>
      </c>
      <c r="K2549" s="10" t="s">
        <v>67</v>
      </c>
      <c r="L2549" s="10"/>
      <c r="M2549" s="10"/>
      <c r="N2549" s="10"/>
    </row>
    <row r="2550" spans="1:14" x14ac:dyDescent="0.25">
      <c r="A2550" s="110">
        <f t="shared" si="111"/>
        <v>2540</v>
      </c>
      <c r="B2550" s="45"/>
      <c r="C2550" s="122"/>
      <c r="D2550" s="122">
        <f>YEAR(REGISTROS[[#This Row],[FECHA]])</f>
        <v>1900</v>
      </c>
      <c r="E2550" s="112">
        <f>MONTH(REGISTROS[[#This Row],[FECHA]])</f>
        <v>1</v>
      </c>
      <c r="F2550" s="10"/>
      <c r="G2550" s="11" t="e">
        <f>VLOOKUP(EXAMENES!F2550,PACIENTE[[APELLIDO / NOMBRE]:[GRUPO ETARIO]],4,0)</f>
        <v>#N/A</v>
      </c>
      <c r="H2550" s="10"/>
      <c r="I2550" s="10"/>
      <c r="J2550" s="46" t="e">
        <f>VLOOKUP(REGISTROS[[#This Row],[TIPO DE EXAMEN ]],SERVICIOS[],2,0)</f>
        <v>#N/A</v>
      </c>
      <c r="K2550" s="10" t="s">
        <v>67</v>
      </c>
      <c r="L2550" s="10"/>
      <c r="M2550" s="10"/>
      <c r="N2550" s="10"/>
    </row>
    <row r="2551" spans="1:14" x14ac:dyDescent="0.25">
      <c r="A2551" s="110">
        <f t="shared" si="111"/>
        <v>2541</v>
      </c>
      <c r="B2551" s="45"/>
      <c r="C2551" s="122"/>
      <c r="D2551" s="122">
        <f>YEAR(REGISTROS[[#This Row],[FECHA]])</f>
        <v>1900</v>
      </c>
      <c r="E2551" s="112">
        <f>MONTH(REGISTROS[[#This Row],[FECHA]])</f>
        <v>1</v>
      </c>
      <c r="F2551" s="10"/>
      <c r="G2551" s="11" t="e">
        <f>VLOOKUP(EXAMENES!F2551,PACIENTE[[APELLIDO / NOMBRE]:[GRUPO ETARIO]],4,0)</f>
        <v>#N/A</v>
      </c>
      <c r="H2551" s="10"/>
      <c r="I2551" s="10"/>
      <c r="J2551" s="46" t="e">
        <f>VLOOKUP(REGISTROS[[#This Row],[TIPO DE EXAMEN ]],SERVICIOS[],2,0)</f>
        <v>#N/A</v>
      </c>
      <c r="K2551" s="10" t="s">
        <v>67</v>
      </c>
      <c r="L2551" s="10"/>
      <c r="M2551" s="10"/>
      <c r="N2551" s="10"/>
    </row>
    <row r="2552" spans="1:14" x14ac:dyDescent="0.25">
      <c r="A2552" s="110">
        <f t="shared" si="111"/>
        <v>2542</v>
      </c>
      <c r="B2552" s="45"/>
      <c r="C2552" s="122"/>
      <c r="D2552" s="122">
        <f>YEAR(REGISTROS[[#This Row],[FECHA]])</f>
        <v>1900</v>
      </c>
      <c r="E2552" s="112">
        <f>MONTH(REGISTROS[[#This Row],[FECHA]])</f>
        <v>1</v>
      </c>
      <c r="F2552" s="10"/>
      <c r="G2552" s="11" t="e">
        <f>VLOOKUP(EXAMENES!F2552,PACIENTE[[APELLIDO / NOMBRE]:[GRUPO ETARIO]],4,0)</f>
        <v>#N/A</v>
      </c>
      <c r="H2552" s="10"/>
      <c r="I2552" s="10"/>
      <c r="J2552" s="46" t="e">
        <f>VLOOKUP(REGISTROS[[#This Row],[TIPO DE EXAMEN ]],SERVICIOS[],2,0)</f>
        <v>#N/A</v>
      </c>
      <c r="K2552" s="10" t="s">
        <v>67</v>
      </c>
      <c r="L2552" s="10"/>
      <c r="M2552" s="10"/>
      <c r="N2552" s="10"/>
    </row>
    <row r="2553" spans="1:14" x14ac:dyDescent="0.25">
      <c r="A2553" s="110">
        <f t="shared" si="111"/>
        <v>2543</v>
      </c>
      <c r="B2553" s="45"/>
      <c r="C2553" s="122"/>
      <c r="D2553" s="122">
        <f>YEAR(REGISTROS[[#This Row],[FECHA]])</f>
        <v>1900</v>
      </c>
      <c r="E2553" s="112">
        <f>MONTH(REGISTROS[[#This Row],[FECHA]])</f>
        <v>1</v>
      </c>
      <c r="F2553" s="10"/>
      <c r="G2553" s="11" t="e">
        <f>VLOOKUP(EXAMENES!F2553,PACIENTE[[APELLIDO / NOMBRE]:[GRUPO ETARIO]],4,0)</f>
        <v>#N/A</v>
      </c>
      <c r="H2553" s="10"/>
      <c r="I2553" s="10"/>
      <c r="J2553" s="46" t="e">
        <f>VLOOKUP(REGISTROS[[#This Row],[TIPO DE EXAMEN ]],SERVICIOS[],2,0)</f>
        <v>#N/A</v>
      </c>
      <c r="K2553" s="10" t="s">
        <v>67</v>
      </c>
      <c r="L2553" s="10"/>
      <c r="M2553" s="10"/>
      <c r="N2553" s="10"/>
    </row>
    <row r="2554" spans="1:14" x14ac:dyDescent="0.25">
      <c r="A2554" s="110">
        <f t="shared" si="111"/>
        <v>2544</v>
      </c>
      <c r="B2554" s="45"/>
      <c r="C2554" s="122"/>
      <c r="D2554" s="122">
        <f>YEAR(REGISTROS[[#This Row],[FECHA]])</f>
        <v>1900</v>
      </c>
      <c r="E2554" s="112">
        <f>MONTH(REGISTROS[[#This Row],[FECHA]])</f>
        <v>1</v>
      </c>
      <c r="F2554" s="10"/>
      <c r="G2554" s="11" t="e">
        <f>VLOOKUP(EXAMENES!F2554,PACIENTE[[APELLIDO / NOMBRE]:[GRUPO ETARIO]],4,0)</f>
        <v>#N/A</v>
      </c>
      <c r="H2554" s="10"/>
      <c r="I2554" s="10"/>
      <c r="J2554" s="46" t="e">
        <f>VLOOKUP(REGISTROS[[#This Row],[TIPO DE EXAMEN ]],SERVICIOS[],2,0)</f>
        <v>#N/A</v>
      </c>
      <c r="K2554" s="10" t="s">
        <v>67</v>
      </c>
      <c r="L2554" s="10"/>
      <c r="M2554" s="10"/>
      <c r="N2554" s="10"/>
    </row>
    <row r="2555" spans="1:14" x14ac:dyDescent="0.25">
      <c r="A2555" s="110">
        <f t="shared" si="111"/>
        <v>2545</v>
      </c>
      <c r="B2555" s="45"/>
      <c r="C2555" s="122"/>
      <c r="D2555" s="122">
        <f>YEAR(REGISTROS[[#This Row],[FECHA]])</f>
        <v>1900</v>
      </c>
      <c r="E2555" s="112">
        <f>MONTH(REGISTROS[[#This Row],[FECHA]])</f>
        <v>1</v>
      </c>
      <c r="F2555" s="10"/>
      <c r="G2555" s="11" t="e">
        <f>VLOOKUP(EXAMENES!F2555,PACIENTE[[APELLIDO / NOMBRE]:[GRUPO ETARIO]],4,0)</f>
        <v>#N/A</v>
      </c>
      <c r="H2555" s="10"/>
      <c r="I2555" s="10"/>
      <c r="J2555" s="46" t="e">
        <f>VLOOKUP(REGISTROS[[#This Row],[TIPO DE EXAMEN ]],SERVICIOS[],2,0)</f>
        <v>#N/A</v>
      </c>
      <c r="K2555" s="10" t="s">
        <v>67</v>
      </c>
      <c r="L2555" s="10"/>
      <c r="M2555" s="10"/>
      <c r="N2555" s="10"/>
    </row>
    <row r="2556" spans="1:14" x14ac:dyDescent="0.25">
      <c r="A2556" s="110">
        <f t="shared" si="111"/>
        <v>2546</v>
      </c>
      <c r="B2556" s="45"/>
      <c r="C2556" s="122"/>
      <c r="D2556" s="122">
        <f>YEAR(REGISTROS[[#This Row],[FECHA]])</f>
        <v>1900</v>
      </c>
      <c r="E2556" s="112">
        <f>MONTH(REGISTROS[[#This Row],[FECHA]])</f>
        <v>1</v>
      </c>
      <c r="F2556" s="10"/>
      <c r="G2556" s="11" t="e">
        <f>VLOOKUP(EXAMENES!F2556,PACIENTE[[APELLIDO / NOMBRE]:[GRUPO ETARIO]],4,0)</f>
        <v>#N/A</v>
      </c>
      <c r="H2556" s="10"/>
      <c r="I2556" s="10"/>
      <c r="J2556" s="46" t="e">
        <f>VLOOKUP(REGISTROS[[#This Row],[TIPO DE EXAMEN ]],SERVICIOS[],2,0)</f>
        <v>#N/A</v>
      </c>
      <c r="K2556" s="10" t="s">
        <v>67</v>
      </c>
      <c r="L2556" s="10"/>
      <c r="M2556" s="10"/>
      <c r="N2556" s="10"/>
    </row>
    <row r="2557" spans="1:14" x14ac:dyDescent="0.25">
      <c r="A2557" s="110">
        <f t="shared" si="111"/>
        <v>2547</v>
      </c>
      <c r="B2557" s="45"/>
      <c r="C2557" s="122"/>
      <c r="D2557" s="122">
        <f>YEAR(REGISTROS[[#This Row],[FECHA]])</f>
        <v>1900</v>
      </c>
      <c r="E2557" s="112">
        <f>MONTH(REGISTROS[[#This Row],[FECHA]])</f>
        <v>1</v>
      </c>
      <c r="F2557" s="10"/>
      <c r="G2557" s="11" t="e">
        <f>VLOOKUP(EXAMENES!F2557,PACIENTE[[APELLIDO / NOMBRE]:[GRUPO ETARIO]],4,0)</f>
        <v>#N/A</v>
      </c>
      <c r="H2557" s="10"/>
      <c r="I2557" s="10"/>
      <c r="J2557" s="46" t="e">
        <f>VLOOKUP(REGISTROS[[#This Row],[TIPO DE EXAMEN ]],SERVICIOS[],2,0)</f>
        <v>#N/A</v>
      </c>
      <c r="K2557" s="10" t="s">
        <v>67</v>
      </c>
      <c r="L2557" s="10"/>
      <c r="M2557" s="10"/>
      <c r="N2557" s="10"/>
    </row>
    <row r="2558" spans="1:14" x14ac:dyDescent="0.25">
      <c r="A2558" s="110">
        <f t="shared" si="111"/>
        <v>2548</v>
      </c>
      <c r="B2558" s="45"/>
      <c r="C2558" s="122"/>
      <c r="D2558" s="122">
        <f>YEAR(REGISTROS[[#This Row],[FECHA]])</f>
        <v>1900</v>
      </c>
      <c r="E2558" s="112">
        <f>MONTH(REGISTROS[[#This Row],[FECHA]])</f>
        <v>1</v>
      </c>
      <c r="F2558" s="10"/>
      <c r="G2558" s="11" t="e">
        <f>VLOOKUP(EXAMENES!F2558,PACIENTE[[APELLIDO / NOMBRE]:[GRUPO ETARIO]],4,0)</f>
        <v>#N/A</v>
      </c>
      <c r="H2558" s="10"/>
      <c r="I2558" s="10"/>
      <c r="J2558" s="46" t="e">
        <f>VLOOKUP(REGISTROS[[#This Row],[TIPO DE EXAMEN ]],SERVICIOS[],2,0)</f>
        <v>#N/A</v>
      </c>
      <c r="K2558" s="10" t="s">
        <v>67</v>
      </c>
      <c r="L2558" s="10"/>
      <c r="M2558" s="10"/>
      <c r="N2558" s="10"/>
    </row>
    <row r="2559" spans="1:14" x14ac:dyDescent="0.25">
      <c r="A2559" s="110">
        <f t="shared" si="111"/>
        <v>2549</v>
      </c>
      <c r="B2559" s="45"/>
      <c r="C2559" s="122"/>
      <c r="D2559" s="122">
        <f>YEAR(REGISTROS[[#This Row],[FECHA]])</f>
        <v>1900</v>
      </c>
      <c r="E2559" s="112">
        <f>MONTH(REGISTROS[[#This Row],[FECHA]])</f>
        <v>1</v>
      </c>
      <c r="F2559" s="10"/>
      <c r="G2559" s="11" t="e">
        <f>VLOOKUP(EXAMENES!F2559,PACIENTE[[APELLIDO / NOMBRE]:[GRUPO ETARIO]],4,0)</f>
        <v>#N/A</v>
      </c>
      <c r="H2559" s="10"/>
      <c r="I2559" s="10"/>
      <c r="J2559" s="46" t="e">
        <f>VLOOKUP(REGISTROS[[#This Row],[TIPO DE EXAMEN ]],SERVICIOS[],2,0)</f>
        <v>#N/A</v>
      </c>
      <c r="K2559" s="10" t="s">
        <v>67</v>
      </c>
      <c r="L2559" s="10"/>
      <c r="M2559" s="10"/>
      <c r="N2559" s="10"/>
    </row>
    <row r="2560" spans="1:14" x14ac:dyDescent="0.25">
      <c r="A2560" s="110">
        <f t="shared" si="111"/>
        <v>2550</v>
      </c>
      <c r="B2560" s="45"/>
      <c r="C2560" s="122"/>
      <c r="D2560" s="122">
        <f>YEAR(REGISTROS[[#This Row],[FECHA]])</f>
        <v>1900</v>
      </c>
      <c r="E2560" s="112">
        <f>MONTH(REGISTROS[[#This Row],[FECHA]])</f>
        <v>1</v>
      </c>
      <c r="F2560" s="10"/>
      <c r="G2560" s="11" t="e">
        <f>VLOOKUP(EXAMENES!F2560,PACIENTE[[APELLIDO / NOMBRE]:[GRUPO ETARIO]],4,0)</f>
        <v>#N/A</v>
      </c>
      <c r="H2560" s="10"/>
      <c r="I2560" s="10"/>
      <c r="J2560" s="46" t="e">
        <f>VLOOKUP(REGISTROS[[#This Row],[TIPO DE EXAMEN ]],SERVICIOS[],2,0)</f>
        <v>#N/A</v>
      </c>
      <c r="K2560" s="10" t="s">
        <v>67</v>
      </c>
      <c r="L2560" s="10"/>
      <c r="M2560" s="10"/>
      <c r="N2560" s="10"/>
    </row>
    <row r="2561" spans="1:14" x14ac:dyDescent="0.25">
      <c r="A2561" s="110">
        <f t="shared" si="111"/>
        <v>2551</v>
      </c>
      <c r="B2561" s="45"/>
      <c r="C2561" s="122"/>
      <c r="D2561" s="122">
        <f>YEAR(REGISTROS[[#This Row],[FECHA]])</f>
        <v>1900</v>
      </c>
      <c r="E2561" s="112">
        <f>MONTH(REGISTROS[[#This Row],[FECHA]])</f>
        <v>1</v>
      </c>
      <c r="F2561" s="10"/>
      <c r="G2561" s="11" t="e">
        <f>VLOOKUP(EXAMENES!F2561,PACIENTE[[APELLIDO / NOMBRE]:[GRUPO ETARIO]],4,0)</f>
        <v>#N/A</v>
      </c>
      <c r="H2561" s="10"/>
      <c r="I2561" s="10"/>
      <c r="J2561" s="46" t="e">
        <f>VLOOKUP(REGISTROS[[#This Row],[TIPO DE EXAMEN ]],SERVICIOS[],2,0)</f>
        <v>#N/A</v>
      </c>
      <c r="K2561" s="10" t="s">
        <v>67</v>
      </c>
      <c r="L2561" s="10"/>
      <c r="M2561" s="10"/>
      <c r="N2561" s="10"/>
    </row>
    <row r="2562" spans="1:14" x14ac:dyDescent="0.25">
      <c r="A2562" s="110">
        <f t="shared" si="111"/>
        <v>2552</v>
      </c>
      <c r="B2562" s="45"/>
      <c r="C2562" s="122"/>
      <c r="D2562" s="122">
        <f>YEAR(REGISTROS[[#This Row],[FECHA]])</f>
        <v>1900</v>
      </c>
      <c r="E2562" s="112">
        <f>MONTH(REGISTROS[[#This Row],[FECHA]])</f>
        <v>1</v>
      </c>
      <c r="F2562" s="10"/>
      <c r="G2562" s="11" t="e">
        <f>VLOOKUP(EXAMENES!F2562,PACIENTE[[APELLIDO / NOMBRE]:[GRUPO ETARIO]],4,0)</f>
        <v>#N/A</v>
      </c>
      <c r="H2562" s="10"/>
      <c r="I2562" s="10"/>
      <c r="J2562" s="46" t="e">
        <f>VLOOKUP(REGISTROS[[#This Row],[TIPO DE EXAMEN ]],SERVICIOS[],2,0)</f>
        <v>#N/A</v>
      </c>
      <c r="K2562" s="10" t="s">
        <v>67</v>
      </c>
      <c r="L2562" s="10"/>
      <c r="M2562" s="10"/>
      <c r="N2562" s="10"/>
    </row>
    <row r="2563" spans="1:14" x14ac:dyDescent="0.25">
      <c r="A2563" s="110">
        <f t="shared" si="111"/>
        <v>2553</v>
      </c>
      <c r="B2563" s="45"/>
      <c r="C2563" s="122"/>
      <c r="D2563" s="122">
        <f>YEAR(REGISTROS[[#This Row],[FECHA]])</f>
        <v>1900</v>
      </c>
      <c r="E2563" s="112">
        <f>MONTH(REGISTROS[[#This Row],[FECHA]])</f>
        <v>1</v>
      </c>
      <c r="F2563" s="10"/>
      <c r="G2563" s="11" t="e">
        <f>VLOOKUP(EXAMENES!F2563,PACIENTE[[APELLIDO / NOMBRE]:[GRUPO ETARIO]],4,0)</f>
        <v>#N/A</v>
      </c>
      <c r="H2563" s="10"/>
      <c r="I2563" s="10"/>
      <c r="J2563" s="46" t="e">
        <f>VLOOKUP(REGISTROS[[#This Row],[TIPO DE EXAMEN ]],SERVICIOS[],2,0)</f>
        <v>#N/A</v>
      </c>
      <c r="K2563" s="10" t="s">
        <v>67</v>
      </c>
      <c r="L2563" s="10"/>
      <c r="M2563" s="10"/>
      <c r="N2563" s="10"/>
    </row>
    <row r="2564" spans="1:14" x14ac:dyDescent="0.25">
      <c r="A2564" s="110">
        <f t="shared" si="111"/>
        <v>2554</v>
      </c>
      <c r="B2564" s="45"/>
      <c r="C2564" s="122"/>
      <c r="D2564" s="122">
        <f>YEAR(REGISTROS[[#This Row],[FECHA]])</f>
        <v>1900</v>
      </c>
      <c r="E2564" s="112">
        <f>MONTH(REGISTROS[[#This Row],[FECHA]])</f>
        <v>1</v>
      </c>
      <c r="F2564" s="10"/>
      <c r="G2564" s="11" t="e">
        <f>VLOOKUP(EXAMENES!F2564,PACIENTE[[APELLIDO / NOMBRE]:[GRUPO ETARIO]],4,0)</f>
        <v>#N/A</v>
      </c>
      <c r="H2564" s="10"/>
      <c r="I2564" s="10"/>
      <c r="J2564" s="46" t="e">
        <f>VLOOKUP(REGISTROS[[#This Row],[TIPO DE EXAMEN ]],SERVICIOS[],2,0)</f>
        <v>#N/A</v>
      </c>
      <c r="K2564" s="10" t="s">
        <v>67</v>
      </c>
      <c r="L2564" s="10"/>
      <c r="M2564" s="10"/>
      <c r="N2564" s="10"/>
    </row>
    <row r="2565" spans="1:14" x14ac:dyDescent="0.25">
      <c r="A2565" s="110">
        <f t="shared" si="111"/>
        <v>2555</v>
      </c>
      <c r="B2565" s="45"/>
      <c r="C2565" s="122"/>
      <c r="D2565" s="122">
        <f>YEAR(REGISTROS[[#This Row],[FECHA]])</f>
        <v>1900</v>
      </c>
      <c r="E2565" s="112">
        <f>MONTH(REGISTROS[[#This Row],[FECHA]])</f>
        <v>1</v>
      </c>
      <c r="F2565" s="10"/>
      <c r="G2565" s="11" t="e">
        <f>VLOOKUP(EXAMENES!F2565,PACIENTE[[APELLIDO / NOMBRE]:[GRUPO ETARIO]],4,0)</f>
        <v>#N/A</v>
      </c>
      <c r="H2565" s="10"/>
      <c r="I2565" s="10"/>
      <c r="J2565" s="46" t="e">
        <f>VLOOKUP(REGISTROS[[#This Row],[TIPO DE EXAMEN ]],SERVICIOS[],2,0)</f>
        <v>#N/A</v>
      </c>
      <c r="K2565" s="10" t="s">
        <v>67</v>
      </c>
      <c r="L2565" s="10"/>
      <c r="M2565" s="10"/>
      <c r="N2565" s="10"/>
    </row>
    <row r="2566" spans="1:14" x14ac:dyDescent="0.25">
      <c r="A2566" s="110">
        <f t="shared" si="111"/>
        <v>2556</v>
      </c>
      <c r="B2566" s="45"/>
      <c r="C2566" s="122"/>
      <c r="D2566" s="122">
        <f>YEAR(REGISTROS[[#This Row],[FECHA]])</f>
        <v>1900</v>
      </c>
      <c r="E2566" s="112">
        <f>MONTH(REGISTROS[[#This Row],[FECHA]])</f>
        <v>1</v>
      </c>
      <c r="F2566" s="10"/>
      <c r="G2566" s="11" t="e">
        <f>VLOOKUP(EXAMENES!F2566,PACIENTE[[APELLIDO / NOMBRE]:[GRUPO ETARIO]],4,0)</f>
        <v>#N/A</v>
      </c>
      <c r="H2566" s="10"/>
      <c r="I2566" s="10"/>
      <c r="J2566" s="46" t="e">
        <f>VLOOKUP(REGISTROS[[#This Row],[TIPO DE EXAMEN ]],SERVICIOS[],2,0)</f>
        <v>#N/A</v>
      </c>
      <c r="K2566" s="10" t="s">
        <v>67</v>
      </c>
      <c r="L2566" s="10"/>
      <c r="M2566" s="10"/>
      <c r="N2566" s="10"/>
    </row>
    <row r="2567" spans="1:14" x14ac:dyDescent="0.25">
      <c r="A2567" s="110">
        <f t="shared" si="111"/>
        <v>2557</v>
      </c>
      <c r="B2567" s="45"/>
      <c r="C2567" s="122"/>
      <c r="D2567" s="122">
        <f>YEAR(REGISTROS[[#This Row],[FECHA]])</f>
        <v>1900</v>
      </c>
      <c r="E2567" s="112">
        <f>MONTH(REGISTROS[[#This Row],[FECHA]])</f>
        <v>1</v>
      </c>
      <c r="F2567" s="10"/>
      <c r="G2567" s="11" t="e">
        <f>VLOOKUP(EXAMENES!F2567,PACIENTE[[APELLIDO / NOMBRE]:[GRUPO ETARIO]],4,0)</f>
        <v>#N/A</v>
      </c>
      <c r="H2567" s="10"/>
      <c r="I2567" s="10"/>
      <c r="J2567" s="46" t="e">
        <f>VLOOKUP(REGISTROS[[#This Row],[TIPO DE EXAMEN ]],SERVICIOS[],2,0)</f>
        <v>#N/A</v>
      </c>
      <c r="K2567" s="10" t="s">
        <v>67</v>
      </c>
      <c r="L2567" s="10"/>
      <c r="M2567" s="10"/>
      <c r="N2567" s="10"/>
    </row>
    <row r="2568" spans="1:14" x14ac:dyDescent="0.25">
      <c r="A2568" s="110">
        <f t="shared" si="111"/>
        <v>2558</v>
      </c>
      <c r="B2568" s="45"/>
      <c r="C2568" s="122"/>
      <c r="D2568" s="122">
        <f>YEAR(REGISTROS[[#This Row],[FECHA]])</f>
        <v>1900</v>
      </c>
      <c r="E2568" s="112">
        <f>MONTH(REGISTROS[[#This Row],[FECHA]])</f>
        <v>1</v>
      </c>
      <c r="F2568" s="10"/>
      <c r="G2568" s="11" t="e">
        <f>VLOOKUP(EXAMENES!F2568,PACIENTE[[APELLIDO / NOMBRE]:[GRUPO ETARIO]],4,0)</f>
        <v>#N/A</v>
      </c>
      <c r="H2568" s="10"/>
      <c r="I2568" s="10"/>
      <c r="J2568" s="46" t="e">
        <f>VLOOKUP(REGISTROS[[#This Row],[TIPO DE EXAMEN ]],SERVICIOS[],2,0)</f>
        <v>#N/A</v>
      </c>
      <c r="K2568" s="10" t="s">
        <v>67</v>
      </c>
      <c r="L2568" s="10"/>
      <c r="M2568" s="10"/>
      <c r="N2568" s="10"/>
    </row>
    <row r="2569" spans="1:14" x14ac:dyDescent="0.25">
      <c r="A2569" s="110">
        <f t="shared" si="111"/>
        <v>2559</v>
      </c>
      <c r="B2569" s="45"/>
      <c r="C2569" s="122"/>
      <c r="D2569" s="122">
        <f>YEAR(REGISTROS[[#This Row],[FECHA]])</f>
        <v>1900</v>
      </c>
      <c r="E2569" s="112">
        <f>MONTH(REGISTROS[[#This Row],[FECHA]])</f>
        <v>1</v>
      </c>
      <c r="F2569" s="10"/>
      <c r="G2569" s="11" t="e">
        <f>VLOOKUP(EXAMENES!F2569,PACIENTE[[APELLIDO / NOMBRE]:[GRUPO ETARIO]],4,0)</f>
        <v>#N/A</v>
      </c>
      <c r="H2569" s="10"/>
      <c r="I2569" s="10"/>
      <c r="J2569" s="46" t="e">
        <f>VLOOKUP(REGISTROS[[#This Row],[TIPO DE EXAMEN ]],SERVICIOS[],2,0)</f>
        <v>#N/A</v>
      </c>
      <c r="K2569" s="10" t="s">
        <v>67</v>
      </c>
      <c r="L2569" s="10"/>
      <c r="M2569" s="10"/>
      <c r="N2569" s="10"/>
    </row>
    <row r="2570" spans="1:14" x14ac:dyDescent="0.25">
      <c r="A2570" s="110">
        <f t="shared" si="111"/>
        <v>2560</v>
      </c>
      <c r="B2570" s="45"/>
      <c r="C2570" s="122"/>
      <c r="D2570" s="122">
        <f>YEAR(REGISTROS[[#This Row],[FECHA]])</f>
        <v>1900</v>
      </c>
      <c r="E2570" s="112">
        <f>MONTH(REGISTROS[[#This Row],[FECHA]])</f>
        <v>1</v>
      </c>
      <c r="F2570" s="10"/>
      <c r="G2570" s="11" t="e">
        <f>VLOOKUP(EXAMENES!F2570,PACIENTE[[APELLIDO / NOMBRE]:[GRUPO ETARIO]],4,0)</f>
        <v>#N/A</v>
      </c>
      <c r="H2570" s="10"/>
      <c r="I2570" s="10"/>
      <c r="J2570" s="46" t="e">
        <f>VLOOKUP(REGISTROS[[#This Row],[TIPO DE EXAMEN ]],SERVICIOS[],2,0)</f>
        <v>#N/A</v>
      </c>
      <c r="K2570" s="10" t="s">
        <v>67</v>
      </c>
      <c r="L2570" s="10"/>
      <c r="M2570" s="10"/>
      <c r="N2570" s="10"/>
    </row>
    <row r="2571" spans="1:14" x14ac:dyDescent="0.25">
      <c r="A2571" s="110">
        <f t="shared" si="111"/>
        <v>2561</v>
      </c>
      <c r="B2571" s="45"/>
      <c r="C2571" s="122"/>
      <c r="D2571" s="122">
        <f>YEAR(REGISTROS[[#This Row],[FECHA]])</f>
        <v>1900</v>
      </c>
      <c r="E2571" s="112">
        <f>MONTH(REGISTROS[[#This Row],[FECHA]])</f>
        <v>1</v>
      </c>
      <c r="F2571" s="10"/>
      <c r="G2571" s="11" t="e">
        <f>VLOOKUP(EXAMENES!F2571,PACIENTE[[APELLIDO / NOMBRE]:[GRUPO ETARIO]],4,0)</f>
        <v>#N/A</v>
      </c>
      <c r="H2571" s="10"/>
      <c r="I2571" s="10"/>
      <c r="J2571" s="46" t="e">
        <f>VLOOKUP(REGISTROS[[#This Row],[TIPO DE EXAMEN ]],SERVICIOS[],2,0)</f>
        <v>#N/A</v>
      </c>
      <c r="K2571" s="10" t="s">
        <v>67</v>
      </c>
      <c r="L2571" s="10"/>
      <c r="M2571" s="10"/>
      <c r="N2571" s="10"/>
    </row>
    <row r="2572" spans="1:14" x14ac:dyDescent="0.25">
      <c r="A2572" s="110">
        <f t="shared" si="111"/>
        <v>2562</v>
      </c>
      <c r="B2572" s="45"/>
      <c r="C2572" s="122"/>
      <c r="D2572" s="122">
        <f>YEAR(REGISTROS[[#This Row],[FECHA]])</f>
        <v>1900</v>
      </c>
      <c r="E2572" s="112">
        <f>MONTH(REGISTROS[[#This Row],[FECHA]])</f>
        <v>1</v>
      </c>
      <c r="F2572" s="10"/>
      <c r="G2572" s="11" t="e">
        <f>VLOOKUP(EXAMENES!F2572,PACIENTE[[APELLIDO / NOMBRE]:[GRUPO ETARIO]],4,0)</f>
        <v>#N/A</v>
      </c>
      <c r="H2572" s="10"/>
      <c r="I2572" s="10"/>
      <c r="J2572" s="46" t="e">
        <f>VLOOKUP(REGISTROS[[#This Row],[TIPO DE EXAMEN ]],SERVICIOS[],2,0)</f>
        <v>#N/A</v>
      </c>
      <c r="K2572" s="10" t="s">
        <v>67</v>
      </c>
      <c r="L2572" s="10"/>
      <c r="M2572" s="10"/>
      <c r="N2572" s="10"/>
    </row>
    <row r="2573" spans="1:14" x14ac:dyDescent="0.25">
      <c r="A2573" s="110">
        <f t="shared" si="111"/>
        <v>2563</v>
      </c>
      <c r="B2573" s="45"/>
      <c r="C2573" s="122"/>
      <c r="D2573" s="122">
        <f>YEAR(REGISTROS[[#This Row],[FECHA]])</f>
        <v>1900</v>
      </c>
      <c r="E2573" s="112">
        <f>MONTH(REGISTROS[[#This Row],[FECHA]])</f>
        <v>1</v>
      </c>
      <c r="F2573" s="10"/>
      <c r="G2573" s="11" t="e">
        <f>VLOOKUP(EXAMENES!F2573,PACIENTE[[APELLIDO / NOMBRE]:[GRUPO ETARIO]],4,0)</f>
        <v>#N/A</v>
      </c>
      <c r="H2573" s="10"/>
      <c r="I2573" s="10"/>
      <c r="J2573" s="46" t="e">
        <f>VLOOKUP(REGISTROS[[#This Row],[TIPO DE EXAMEN ]],SERVICIOS[],2,0)</f>
        <v>#N/A</v>
      </c>
      <c r="K2573" s="10" t="s">
        <v>67</v>
      </c>
      <c r="L2573" s="10"/>
      <c r="M2573" s="10"/>
      <c r="N2573" s="10"/>
    </row>
    <row r="2574" spans="1:14" x14ac:dyDescent="0.25">
      <c r="A2574" s="110">
        <f t="shared" si="111"/>
        <v>2564</v>
      </c>
      <c r="B2574" s="45"/>
      <c r="C2574" s="122"/>
      <c r="D2574" s="122">
        <f>YEAR(REGISTROS[[#This Row],[FECHA]])</f>
        <v>1900</v>
      </c>
      <c r="E2574" s="112">
        <f>MONTH(REGISTROS[[#This Row],[FECHA]])</f>
        <v>1</v>
      </c>
      <c r="F2574" s="10"/>
      <c r="G2574" s="11" t="e">
        <f>VLOOKUP(EXAMENES!F2574,PACIENTE[[APELLIDO / NOMBRE]:[GRUPO ETARIO]],4,0)</f>
        <v>#N/A</v>
      </c>
      <c r="H2574" s="10"/>
      <c r="I2574" s="10"/>
      <c r="J2574" s="46" t="e">
        <f>VLOOKUP(REGISTROS[[#This Row],[TIPO DE EXAMEN ]],SERVICIOS[],2,0)</f>
        <v>#N/A</v>
      </c>
      <c r="K2574" s="10" t="s">
        <v>67</v>
      </c>
      <c r="L2574" s="10"/>
      <c r="M2574" s="10"/>
      <c r="N2574" s="10"/>
    </row>
    <row r="2575" spans="1:14" x14ac:dyDescent="0.25">
      <c r="A2575" s="110">
        <f t="shared" si="111"/>
        <v>2565</v>
      </c>
      <c r="B2575" s="45"/>
      <c r="C2575" s="122"/>
      <c r="D2575" s="122">
        <f>YEAR(REGISTROS[[#This Row],[FECHA]])</f>
        <v>1900</v>
      </c>
      <c r="E2575" s="112">
        <f>MONTH(REGISTROS[[#This Row],[FECHA]])</f>
        <v>1</v>
      </c>
      <c r="F2575" s="10"/>
      <c r="G2575" s="11" t="e">
        <f>VLOOKUP(EXAMENES!F2575,PACIENTE[[APELLIDO / NOMBRE]:[GRUPO ETARIO]],4,0)</f>
        <v>#N/A</v>
      </c>
      <c r="H2575" s="10"/>
      <c r="I2575" s="10"/>
      <c r="J2575" s="46" t="e">
        <f>VLOOKUP(REGISTROS[[#This Row],[TIPO DE EXAMEN ]],SERVICIOS[],2,0)</f>
        <v>#N/A</v>
      </c>
      <c r="K2575" s="10" t="s">
        <v>67</v>
      </c>
      <c r="L2575" s="10"/>
      <c r="M2575" s="10"/>
      <c r="N2575" s="10"/>
    </row>
    <row r="2576" spans="1:14" x14ac:dyDescent="0.25">
      <c r="A2576" s="110">
        <f t="shared" si="111"/>
        <v>2566</v>
      </c>
      <c r="B2576" s="45"/>
      <c r="C2576" s="122"/>
      <c r="D2576" s="122">
        <f>YEAR(REGISTROS[[#This Row],[FECHA]])</f>
        <v>1900</v>
      </c>
      <c r="E2576" s="112">
        <f>MONTH(REGISTROS[[#This Row],[FECHA]])</f>
        <v>1</v>
      </c>
      <c r="F2576" s="10"/>
      <c r="G2576" s="11" t="e">
        <f>VLOOKUP(EXAMENES!F2576,PACIENTE[[APELLIDO / NOMBRE]:[GRUPO ETARIO]],4,0)</f>
        <v>#N/A</v>
      </c>
      <c r="H2576" s="10"/>
      <c r="I2576" s="10"/>
      <c r="J2576" s="46" t="e">
        <f>VLOOKUP(REGISTROS[[#This Row],[TIPO DE EXAMEN ]],SERVICIOS[],2,0)</f>
        <v>#N/A</v>
      </c>
      <c r="K2576" s="10" t="s">
        <v>67</v>
      </c>
      <c r="L2576" s="10"/>
      <c r="M2576" s="10"/>
      <c r="N2576" s="10"/>
    </row>
    <row r="2577" spans="1:14" x14ac:dyDescent="0.25">
      <c r="A2577" s="110">
        <f t="shared" si="111"/>
        <v>2567</v>
      </c>
      <c r="B2577" s="45"/>
      <c r="C2577" s="122"/>
      <c r="D2577" s="122">
        <f>YEAR(REGISTROS[[#This Row],[FECHA]])</f>
        <v>1900</v>
      </c>
      <c r="E2577" s="112">
        <f>MONTH(REGISTROS[[#This Row],[FECHA]])</f>
        <v>1</v>
      </c>
      <c r="F2577" s="10"/>
      <c r="G2577" s="11" t="e">
        <f>VLOOKUP(EXAMENES!F2577,PACIENTE[[APELLIDO / NOMBRE]:[GRUPO ETARIO]],4,0)</f>
        <v>#N/A</v>
      </c>
      <c r="H2577" s="10"/>
      <c r="I2577" s="10"/>
      <c r="J2577" s="46" t="e">
        <f>VLOOKUP(REGISTROS[[#This Row],[TIPO DE EXAMEN ]],SERVICIOS[],2,0)</f>
        <v>#N/A</v>
      </c>
      <c r="K2577" s="10" t="s">
        <v>67</v>
      </c>
      <c r="L2577" s="10"/>
      <c r="M2577" s="10"/>
      <c r="N2577" s="10"/>
    </row>
    <row r="2578" spans="1:14" x14ac:dyDescent="0.25">
      <c r="A2578" s="110">
        <f t="shared" si="111"/>
        <v>2568</v>
      </c>
      <c r="B2578" s="45"/>
      <c r="C2578" s="122"/>
      <c r="D2578" s="122">
        <f>YEAR(REGISTROS[[#This Row],[FECHA]])</f>
        <v>1900</v>
      </c>
      <c r="E2578" s="112">
        <f>MONTH(REGISTROS[[#This Row],[FECHA]])</f>
        <v>1</v>
      </c>
      <c r="F2578" s="10"/>
      <c r="G2578" s="11" t="e">
        <f>VLOOKUP(EXAMENES!F2578,PACIENTE[[APELLIDO / NOMBRE]:[GRUPO ETARIO]],4,0)</f>
        <v>#N/A</v>
      </c>
      <c r="H2578" s="10"/>
      <c r="I2578" s="10"/>
      <c r="J2578" s="46" t="e">
        <f>VLOOKUP(REGISTROS[[#This Row],[TIPO DE EXAMEN ]],SERVICIOS[],2,0)</f>
        <v>#N/A</v>
      </c>
      <c r="K2578" s="10" t="s">
        <v>67</v>
      </c>
      <c r="L2578" s="10"/>
      <c r="M2578" s="10"/>
      <c r="N2578" s="10"/>
    </row>
    <row r="2579" spans="1:14" x14ac:dyDescent="0.25">
      <c r="A2579" s="110">
        <f t="shared" si="111"/>
        <v>2569</v>
      </c>
      <c r="B2579" s="45"/>
      <c r="C2579" s="122"/>
      <c r="D2579" s="122">
        <f>YEAR(REGISTROS[[#This Row],[FECHA]])</f>
        <v>1900</v>
      </c>
      <c r="E2579" s="112">
        <f>MONTH(REGISTROS[[#This Row],[FECHA]])</f>
        <v>1</v>
      </c>
      <c r="F2579" s="10"/>
      <c r="G2579" s="11" t="e">
        <f>VLOOKUP(EXAMENES!F2579,PACIENTE[[APELLIDO / NOMBRE]:[GRUPO ETARIO]],4,0)</f>
        <v>#N/A</v>
      </c>
      <c r="H2579" s="10"/>
      <c r="I2579" s="10"/>
      <c r="J2579" s="46" t="e">
        <f>VLOOKUP(REGISTROS[[#This Row],[TIPO DE EXAMEN ]],SERVICIOS[],2,0)</f>
        <v>#N/A</v>
      </c>
      <c r="K2579" s="10" t="s">
        <v>67</v>
      </c>
      <c r="L2579" s="10"/>
      <c r="M2579" s="10"/>
      <c r="N2579" s="10"/>
    </row>
    <row r="2580" spans="1:14" x14ac:dyDescent="0.25">
      <c r="A2580" s="110">
        <f t="shared" si="111"/>
        <v>2570</v>
      </c>
      <c r="B2580" s="45"/>
      <c r="C2580" s="122"/>
      <c r="D2580" s="122">
        <f>YEAR(REGISTROS[[#This Row],[FECHA]])</f>
        <v>1900</v>
      </c>
      <c r="E2580" s="112">
        <f>MONTH(REGISTROS[[#This Row],[FECHA]])</f>
        <v>1</v>
      </c>
      <c r="F2580" s="10"/>
      <c r="G2580" s="11" t="e">
        <f>VLOOKUP(EXAMENES!F2580,PACIENTE[[APELLIDO / NOMBRE]:[GRUPO ETARIO]],4,0)</f>
        <v>#N/A</v>
      </c>
      <c r="H2580" s="10"/>
      <c r="I2580" s="10"/>
      <c r="J2580" s="46" t="e">
        <f>VLOOKUP(REGISTROS[[#This Row],[TIPO DE EXAMEN ]],SERVICIOS[],2,0)</f>
        <v>#N/A</v>
      </c>
      <c r="K2580" s="10" t="s">
        <v>67</v>
      </c>
      <c r="L2580" s="10"/>
      <c r="M2580" s="10"/>
      <c r="N2580" s="10"/>
    </row>
    <row r="2581" spans="1:14" x14ac:dyDescent="0.25">
      <c r="A2581" s="110">
        <f t="shared" si="111"/>
        <v>2571</v>
      </c>
      <c r="B2581" s="45"/>
      <c r="C2581" s="122"/>
      <c r="D2581" s="122">
        <f>YEAR(REGISTROS[[#This Row],[FECHA]])</f>
        <v>1900</v>
      </c>
      <c r="E2581" s="112">
        <f>MONTH(REGISTROS[[#This Row],[FECHA]])</f>
        <v>1</v>
      </c>
      <c r="F2581" s="10"/>
      <c r="G2581" s="11" t="e">
        <f>VLOOKUP(EXAMENES!F2581,PACIENTE[[APELLIDO / NOMBRE]:[GRUPO ETARIO]],4,0)</f>
        <v>#N/A</v>
      </c>
      <c r="H2581" s="10"/>
      <c r="I2581" s="10"/>
      <c r="J2581" s="46" t="e">
        <f>VLOOKUP(REGISTROS[[#This Row],[TIPO DE EXAMEN ]],SERVICIOS[],2,0)</f>
        <v>#N/A</v>
      </c>
      <c r="K2581" s="10" t="s">
        <v>67</v>
      </c>
      <c r="L2581" s="10"/>
      <c r="M2581" s="10"/>
      <c r="N2581" s="10"/>
    </row>
    <row r="2582" spans="1:14" x14ac:dyDescent="0.25">
      <c r="A2582" s="110">
        <f t="shared" si="111"/>
        <v>2572</v>
      </c>
      <c r="B2582" s="45"/>
      <c r="C2582" s="122"/>
      <c r="D2582" s="122">
        <f>YEAR(REGISTROS[[#This Row],[FECHA]])</f>
        <v>1900</v>
      </c>
      <c r="E2582" s="112">
        <f>MONTH(REGISTROS[[#This Row],[FECHA]])</f>
        <v>1</v>
      </c>
      <c r="F2582" s="10"/>
      <c r="G2582" s="11" t="e">
        <f>VLOOKUP(EXAMENES!F2582,PACIENTE[[APELLIDO / NOMBRE]:[GRUPO ETARIO]],4,0)</f>
        <v>#N/A</v>
      </c>
      <c r="H2582" s="10"/>
      <c r="I2582" s="10"/>
      <c r="J2582" s="46" t="e">
        <f>VLOOKUP(REGISTROS[[#This Row],[TIPO DE EXAMEN ]],SERVICIOS[],2,0)</f>
        <v>#N/A</v>
      </c>
      <c r="K2582" s="10" t="s">
        <v>67</v>
      </c>
      <c r="L2582" s="10"/>
      <c r="M2582" s="10"/>
      <c r="N2582" s="10"/>
    </row>
    <row r="2583" spans="1:14" x14ac:dyDescent="0.25">
      <c r="A2583" s="110">
        <f t="shared" si="111"/>
        <v>2573</v>
      </c>
      <c r="B2583" s="45"/>
      <c r="C2583" s="122"/>
      <c r="D2583" s="122">
        <f>YEAR(REGISTROS[[#This Row],[FECHA]])</f>
        <v>1900</v>
      </c>
      <c r="E2583" s="112">
        <f>MONTH(REGISTROS[[#This Row],[FECHA]])</f>
        <v>1</v>
      </c>
      <c r="F2583" s="10"/>
      <c r="G2583" s="11" t="e">
        <f>VLOOKUP(EXAMENES!F2583,PACIENTE[[APELLIDO / NOMBRE]:[GRUPO ETARIO]],4,0)</f>
        <v>#N/A</v>
      </c>
      <c r="H2583" s="10"/>
      <c r="I2583" s="10"/>
      <c r="J2583" s="46" t="e">
        <f>VLOOKUP(REGISTROS[[#This Row],[TIPO DE EXAMEN ]],SERVICIOS[],2,0)</f>
        <v>#N/A</v>
      </c>
      <c r="K2583" s="10" t="s">
        <v>67</v>
      </c>
      <c r="L2583" s="10"/>
      <c r="M2583" s="10"/>
      <c r="N2583" s="10"/>
    </row>
    <row r="2584" spans="1:14" x14ac:dyDescent="0.25">
      <c r="A2584" s="110">
        <f t="shared" si="111"/>
        <v>2574</v>
      </c>
      <c r="B2584" s="45"/>
      <c r="C2584" s="122"/>
      <c r="D2584" s="122">
        <f>YEAR(REGISTROS[[#This Row],[FECHA]])</f>
        <v>1900</v>
      </c>
      <c r="E2584" s="112">
        <f>MONTH(REGISTROS[[#This Row],[FECHA]])</f>
        <v>1</v>
      </c>
      <c r="F2584" s="10"/>
      <c r="G2584" s="11" t="e">
        <f>VLOOKUP(EXAMENES!F2584,PACIENTE[[APELLIDO / NOMBRE]:[GRUPO ETARIO]],4,0)</f>
        <v>#N/A</v>
      </c>
      <c r="H2584" s="10"/>
      <c r="I2584" s="10"/>
      <c r="J2584" s="46" t="e">
        <f>VLOOKUP(REGISTROS[[#This Row],[TIPO DE EXAMEN ]],SERVICIOS[],2,0)</f>
        <v>#N/A</v>
      </c>
      <c r="K2584" s="10" t="s">
        <v>67</v>
      </c>
      <c r="L2584" s="10"/>
      <c r="M2584" s="10"/>
      <c r="N2584" s="10"/>
    </row>
    <row r="2585" spans="1:14" x14ac:dyDescent="0.25">
      <c r="A2585" s="110">
        <f t="shared" si="111"/>
        <v>2575</v>
      </c>
      <c r="B2585" s="45"/>
      <c r="C2585" s="122"/>
      <c r="D2585" s="122">
        <f>YEAR(REGISTROS[[#This Row],[FECHA]])</f>
        <v>1900</v>
      </c>
      <c r="E2585" s="112">
        <f>MONTH(REGISTROS[[#This Row],[FECHA]])</f>
        <v>1</v>
      </c>
      <c r="F2585" s="10"/>
      <c r="G2585" s="11" t="e">
        <f>VLOOKUP(EXAMENES!F2585,PACIENTE[[APELLIDO / NOMBRE]:[GRUPO ETARIO]],4,0)</f>
        <v>#N/A</v>
      </c>
      <c r="H2585" s="10"/>
      <c r="I2585" s="10"/>
      <c r="J2585" s="46" t="e">
        <f>VLOOKUP(REGISTROS[[#This Row],[TIPO DE EXAMEN ]],SERVICIOS[],2,0)</f>
        <v>#N/A</v>
      </c>
      <c r="K2585" s="10" t="s">
        <v>67</v>
      </c>
      <c r="L2585" s="10"/>
      <c r="M2585" s="10"/>
      <c r="N2585" s="10"/>
    </row>
    <row r="2586" spans="1:14" x14ac:dyDescent="0.25">
      <c r="A2586" s="110">
        <f t="shared" si="111"/>
        <v>2576</v>
      </c>
      <c r="B2586" s="45"/>
      <c r="C2586" s="122"/>
      <c r="D2586" s="122">
        <f>YEAR(REGISTROS[[#This Row],[FECHA]])</f>
        <v>1900</v>
      </c>
      <c r="E2586" s="112">
        <f>MONTH(REGISTROS[[#This Row],[FECHA]])</f>
        <v>1</v>
      </c>
      <c r="F2586" s="10"/>
      <c r="G2586" s="11" t="e">
        <f>VLOOKUP(EXAMENES!F2586,PACIENTE[[APELLIDO / NOMBRE]:[GRUPO ETARIO]],4,0)</f>
        <v>#N/A</v>
      </c>
      <c r="H2586" s="10"/>
      <c r="I2586" s="10"/>
      <c r="J2586" s="46" t="e">
        <f>VLOOKUP(REGISTROS[[#This Row],[TIPO DE EXAMEN ]],SERVICIOS[],2,0)</f>
        <v>#N/A</v>
      </c>
      <c r="K2586" s="10" t="s">
        <v>67</v>
      </c>
      <c r="L2586" s="10"/>
      <c r="M2586" s="10"/>
      <c r="N2586" s="10"/>
    </row>
    <row r="2587" spans="1:14" x14ac:dyDescent="0.25">
      <c r="A2587" s="110">
        <f t="shared" ref="A2587:A2650" si="112">IF(E2587&lt;&gt;"",1+A2586,"")</f>
        <v>2577</v>
      </c>
      <c r="B2587" s="45"/>
      <c r="C2587" s="122"/>
      <c r="D2587" s="122">
        <f>YEAR(REGISTROS[[#This Row],[FECHA]])</f>
        <v>1900</v>
      </c>
      <c r="E2587" s="112">
        <f>MONTH(REGISTROS[[#This Row],[FECHA]])</f>
        <v>1</v>
      </c>
      <c r="F2587" s="10"/>
      <c r="G2587" s="11" t="e">
        <f>VLOOKUP(EXAMENES!F2587,PACIENTE[[APELLIDO / NOMBRE]:[GRUPO ETARIO]],4,0)</f>
        <v>#N/A</v>
      </c>
      <c r="H2587" s="10"/>
      <c r="I2587" s="10"/>
      <c r="J2587" s="46" t="e">
        <f>VLOOKUP(REGISTROS[[#This Row],[TIPO DE EXAMEN ]],SERVICIOS[],2,0)</f>
        <v>#N/A</v>
      </c>
      <c r="K2587" s="10" t="s">
        <v>67</v>
      </c>
      <c r="L2587" s="10"/>
      <c r="M2587" s="10"/>
      <c r="N2587" s="10"/>
    </row>
    <row r="2588" spans="1:14" x14ac:dyDescent="0.25">
      <c r="A2588" s="110">
        <f t="shared" si="112"/>
        <v>2578</v>
      </c>
      <c r="B2588" s="45"/>
      <c r="C2588" s="122"/>
      <c r="D2588" s="122">
        <f>YEAR(REGISTROS[[#This Row],[FECHA]])</f>
        <v>1900</v>
      </c>
      <c r="E2588" s="112">
        <f>MONTH(REGISTROS[[#This Row],[FECHA]])</f>
        <v>1</v>
      </c>
      <c r="F2588" s="10"/>
      <c r="G2588" s="11" t="e">
        <f>VLOOKUP(EXAMENES!F2588,PACIENTE[[APELLIDO / NOMBRE]:[GRUPO ETARIO]],4,0)</f>
        <v>#N/A</v>
      </c>
      <c r="H2588" s="10"/>
      <c r="I2588" s="10"/>
      <c r="J2588" s="46" t="e">
        <f>VLOOKUP(REGISTROS[[#This Row],[TIPO DE EXAMEN ]],SERVICIOS[],2,0)</f>
        <v>#N/A</v>
      </c>
      <c r="K2588" s="10" t="s">
        <v>67</v>
      </c>
      <c r="L2588" s="10"/>
      <c r="M2588" s="10"/>
      <c r="N2588" s="10"/>
    </row>
    <row r="2589" spans="1:14" x14ac:dyDescent="0.25">
      <c r="A2589" s="110">
        <f t="shared" si="112"/>
        <v>2579</v>
      </c>
      <c r="B2589" s="45"/>
      <c r="C2589" s="122"/>
      <c r="D2589" s="122">
        <f>YEAR(REGISTROS[[#This Row],[FECHA]])</f>
        <v>1900</v>
      </c>
      <c r="E2589" s="112">
        <f>MONTH(REGISTROS[[#This Row],[FECHA]])</f>
        <v>1</v>
      </c>
      <c r="F2589" s="10"/>
      <c r="G2589" s="11" t="e">
        <f>VLOOKUP(EXAMENES!F2589,PACIENTE[[APELLIDO / NOMBRE]:[GRUPO ETARIO]],4,0)</f>
        <v>#N/A</v>
      </c>
      <c r="H2589" s="10"/>
      <c r="I2589" s="10"/>
      <c r="J2589" s="46" t="e">
        <f>VLOOKUP(REGISTROS[[#This Row],[TIPO DE EXAMEN ]],SERVICIOS[],2,0)</f>
        <v>#N/A</v>
      </c>
      <c r="K2589" s="10" t="s">
        <v>67</v>
      </c>
      <c r="L2589" s="10"/>
      <c r="M2589" s="10"/>
      <c r="N2589" s="10"/>
    </row>
    <row r="2590" spans="1:14" x14ac:dyDescent="0.25">
      <c r="A2590" s="110">
        <f t="shared" si="112"/>
        <v>2580</v>
      </c>
      <c r="B2590" s="45"/>
      <c r="C2590" s="122"/>
      <c r="D2590" s="122">
        <f>YEAR(REGISTROS[[#This Row],[FECHA]])</f>
        <v>1900</v>
      </c>
      <c r="E2590" s="112">
        <f>MONTH(REGISTROS[[#This Row],[FECHA]])</f>
        <v>1</v>
      </c>
      <c r="F2590" s="10"/>
      <c r="G2590" s="11" t="e">
        <f>VLOOKUP(EXAMENES!F2590,PACIENTE[[APELLIDO / NOMBRE]:[GRUPO ETARIO]],4,0)</f>
        <v>#N/A</v>
      </c>
      <c r="H2590" s="10"/>
      <c r="I2590" s="10"/>
      <c r="J2590" s="46" t="e">
        <f>VLOOKUP(REGISTROS[[#This Row],[TIPO DE EXAMEN ]],SERVICIOS[],2,0)</f>
        <v>#N/A</v>
      </c>
      <c r="K2590" s="10" t="s">
        <v>67</v>
      </c>
      <c r="L2590" s="10"/>
      <c r="M2590" s="10"/>
      <c r="N2590" s="10"/>
    </row>
    <row r="2591" spans="1:14" x14ac:dyDescent="0.25">
      <c r="A2591" s="110">
        <f t="shared" si="112"/>
        <v>2581</v>
      </c>
      <c r="B2591" s="45"/>
      <c r="C2591" s="122"/>
      <c r="D2591" s="122">
        <f>YEAR(REGISTROS[[#This Row],[FECHA]])</f>
        <v>1900</v>
      </c>
      <c r="E2591" s="112">
        <f>MONTH(REGISTROS[[#This Row],[FECHA]])</f>
        <v>1</v>
      </c>
      <c r="F2591" s="10"/>
      <c r="G2591" s="11" t="e">
        <f>VLOOKUP(EXAMENES!F2591,PACIENTE[[APELLIDO / NOMBRE]:[GRUPO ETARIO]],4,0)</f>
        <v>#N/A</v>
      </c>
      <c r="H2591" s="10"/>
      <c r="I2591" s="10"/>
      <c r="J2591" s="46" t="e">
        <f>VLOOKUP(REGISTROS[[#This Row],[TIPO DE EXAMEN ]],SERVICIOS[],2,0)</f>
        <v>#N/A</v>
      </c>
      <c r="K2591" s="10" t="s">
        <v>67</v>
      </c>
      <c r="L2591" s="10"/>
      <c r="M2591" s="10"/>
      <c r="N2591" s="10"/>
    </row>
    <row r="2592" spans="1:14" x14ac:dyDescent="0.25">
      <c r="A2592" s="110">
        <f t="shared" si="112"/>
        <v>2582</v>
      </c>
      <c r="B2592" s="45"/>
      <c r="C2592" s="122"/>
      <c r="D2592" s="122">
        <f>YEAR(REGISTROS[[#This Row],[FECHA]])</f>
        <v>1900</v>
      </c>
      <c r="E2592" s="112">
        <f>MONTH(REGISTROS[[#This Row],[FECHA]])</f>
        <v>1</v>
      </c>
      <c r="F2592" s="10"/>
      <c r="G2592" s="11" t="e">
        <f>VLOOKUP(EXAMENES!F2592,PACIENTE[[APELLIDO / NOMBRE]:[GRUPO ETARIO]],4,0)</f>
        <v>#N/A</v>
      </c>
      <c r="H2592" s="10"/>
      <c r="I2592" s="10"/>
      <c r="J2592" s="46" t="e">
        <f>VLOOKUP(REGISTROS[[#This Row],[TIPO DE EXAMEN ]],SERVICIOS[],2,0)</f>
        <v>#N/A</v>
      </c>
      <c r="K2592" s="10" t="s">
        <v>67</v>
      </c>
      <c r="L2592" s="10"/>
      <c r="M2592" s="10"/>
      <c r="N2592" s="10"/>
    </row>
    <row r="2593" spans="1:14" x14ac:dyDescent="0.25">
      <c r="A2593" s="110">
        <f t="shared" si="112"/>
        <v>2583</v>
      </c>
      <c r="B2593" s="45"/>
      <c r="C2593" s="122"/>
      <c r="D2593" s="122">
        <f>YEAR(REGISTROS[[#This Row],[FECHA]])</f>
        <v>1900</v>
      </c>
      <c r="E2593" s="112">
        <f>MONTH(REGISTROS[[#This Row],[FECHA]])</f>
        <v>1</v>
      </c>
      <c r="F2593" s="10"/>
      <c r="G2593" s="11" t="e">
        <f>VLOOKUP(EXAMENES!F2593,PACIENTE[[APELLIDO / NOMBRE]:[GRUPO ETARIO]],4,0)</f>
        <v>#N/A</v>
      </c>
      <c r="H2593" s="10"/>
      <c r="I2593" s="10"/>
      <c r="J2593" s="46" t="e">
        <f>VLOOKUP(REGISTROS[[#This Row],[TIPO DE EXAMEN ]],SERVICIOS[],2,0)</f>
        <v>#N/A</v>
      </c>
      <c r="K2593" s="10" t="s">
        <v>67</v>
      </c>
      <c r="L2593" s="10"/>
      <c r="M2593" s="10"/>
      <c r="N2593" s="10"/>
    </row>
    <row r="2594" spans="1:14" x14ac:dyDescent="0.25">
      <c r="A2594" s="110">
        <f t="shared" si="112"/>
        <v>2584</v>
      </c>
      <c r="B2594" s="45"/>
      <c r="C2594" s="122"/>
      <c r="D2594" s="122">
        <f>YEAR(REGISTROS[[#This Row],[FECHA]])</f>
        <v>1900</v>
      </c>
      <c r="E2594" s="112">
        <f>MONTH(REGISTROS[[#This Row],[FECHA]])</f>
        <v>1</v>
      </c>
      <c r="F2594" s="10"/>
      <c r="G2594" s="11" t="e">
        <f>VLOOKUP(EXAMENES!F2594,PACIENTE[[APELLIDO / NOMBRE]:[GRUPO ETARIO]],4,0)</f>
        <v>#N/A</v>
      </c>
      <c r="H2594" s="10"/>
      <c r="I2594" s="10"/>
      <c r="J2594" s="46" t="e">
        <f>VLOOKUP(REGISTROS[[#This Row],[TIPO DE EXAMEN ]],SERVICIOS[],2,0)</f>
        <v>#N/A</v>
      </c>
      <c r="K2594" s="10" t="s">
        <v>67</v>
      </c>
      <c r="L2594" s="10"/>
      <c r="M2594" s="10"/>
      <c r="N2594" s="10"/>
    </row>
    <row r="2595" spans="1:14" x14ac:dyDescent="0.25">
      <c r="A2595" s="110">
        <f t="shared" si="112"/>
        <v>2585</v>
      </c>
      <c r="B2595" s="45"/>
      <c r="C2595" s="122"/>
      <c r="D2595" s="122">
        <f>YEAR(REGISTROS[[#This Row],[FECHA]])</f>
        <v>1900</v>
      </c>
      <c r="E2595" s="112">
        <f>MONTH(REGISTROS[[#This Row],[FECHA]])</f>
        <v>1</v>
      </c>
      <c r="F2595" s="10"/>
      <c r="G2595" s="11" t="e">
        <f>VLOOKUP(EXAMENES!F2595,PACIENTE[[APELLIDO / NOMBRE]:[GRUPO ETARIO]],4,0)</f>
        <v>#N/A</v>
      </c>
      <c r="H2595" s="10"/>
      <c r="I2595" s="10"/>
      <c r="J2595" s="46" t="e">
        <f>VLOOKUP(REGISTROS[[#This Row],[TIPO DE EXAMEN ]],SERVICIOS[],2,0)</f>
        <v>#N/A</v>
      </c>
      <c r="K2595" s="10" t="s">
        <v>67</v>
      </c>
      <c r="L2595" s="10"/>
      <c r="M2595" s="10"/>
      <c r="N2595" s="10"/>
    </row>
    <row r="2596" spans="1:14" x14ac:dyDescent="0.25">
      <c r="A2596" s="110">
        <f t="shared" si="112"/>
        <v>2586</v>
      </c>
      <c r="B2596" s="45"/>
      <c r="C2596" s="122"/>
      <c r="D2596" s="122">
        <f>YEAR(REGISTROS[[#This Row],[FECHA]])</f>
        <v>1900</v>
      </c>
      <c r="E2596" s="112">
        <f>MONTH(REGISTROS[[#This Row],[FECHA]])</f>
        <v>1</v>
      </c>
      <c r="F2596" s="10"/>
      <c r="G2596" s="11" t="e">
        <f>VLOOKUP(EXAMENES!F2596,PACIENTE[[APELLIDO / NOMBRE]:[GRUPO ETARIO]],4,0)</f>
        <v>#N/A</v>
      </c>
      <c r="H2596" s="10"/>
      <c r="I2596" s="10"/>
      <c r="J2596" s="46" t="e">
        <f>VLOOKUP(REGISTROS[[#This Row],[TIPO DE EXAMEN ]],SERVICIOS[],2,0)</f>
        <v>#N/A</v>
      </c>
      <c r="K2596" s="10" t="s">
        <v>67</v>
      </c>
      <c r="L2596" s="10"/>
      <c r="M2596" s="10"/>
      <c r="N2596" s="10"/>
    </row>
    <row r="2597" spans="1:14" x14ac:dyDescent="0.25">
      <c r="A2597" s="110">
        <f t="shared" si="112"/>
        <v>2587</v>
      </c>
      <c r="B2597" s="45"/>
      <c r="C2597" s="122"/>
      <c r="D2597" s="122">
        <f>YEAR(REGISTROS[[#This Row],[FECHA]])</f>
        <v>1900</v>
      </c>
      <c r="E2597" s="112">
        <f>MONTH(REGISTROS[[#This Row],[FECHA]])</f>
        <v>1</v>
      </c>
      <c r="F2597" s="10"/>
      <c r="G2597" s="11" t="e">
        <f>VLOOKUP(EXAMENES!F2597,PACIENTE[[APELLIDO / NOMBRE]:[GRUPO ETARIO]],4,0)</f>
        <v>#N/A</v>
      </c>
      <c r="H2597" s="10"/>
      <c r="I2597" s="10"/>
      <c r="J2597" s="46" t="e">
        <f>VLOOKUP(REGISTROS[[#This Row],[TIPO DE EXAMEN ]],SERVICIOS[],2,0)</f>
        <v>#N/A</v>
      </c>
      <c r="K2597" s="10" t="s">
        <v>67</v>
      </c>
      <c r="L2597" s="10"/>
      <c r="M2597" s="10"/>
      <c r="N2597" s="10"/>
    </row>
    <row r="2598" spans="1:14" x14ac:dyDescent="0.25">
      <c r="A2598" s="110">
        <f t="shared" si="112"/>
        <v>2588</v>
      </c>
      <c r="B2598" s="45"/>
      <c r="C2598" s="122"/>
      <c r="D2598" s="122">
        <f>YEAR(REGISTROS[[#This Row],[FECHA]])</f>
        <v>1900</v>
      </c>
      <c r="E2598" s="112">
        <f>MONTH(REGISTROS[[#This Row],[FECHA]])</f>
        <v>1</v>
      </c>
      <c r="F2598" s="10"/>
      <c r="G2598" s="11" t="e">
        <f>VLOOKUP(EXAMENES!F2598,PACIENTE[[APELLIDO / NOMBRE]:[GRUPO ETARIO]],4,0)</f>
        <v>#N/A</v>
      </c>
      <c r="H2598" s="10"/>
      <c r="I2598" s="10"/>
      <c r="J2598" s="46" t="e">
        <f>VLOOKUP(REGISTROS[[#This Row],[TIPO DE EXAMEN ]],SERVICIOS[],2,0)</f>
        <v>#N/A</v>
      </c>
      <c r="K2598" s="10" t="s">
        <v>67</v>
      </c>
      <c r="L2598" s="10"/>
      <c r="M2598" s="10"/>
      <c r="N2598" s="10"/>
    </row>
    <row r="2599" spans="1:14" x14ac:dyDescent="0.25">
      <c r="A2599" s="110">
        <f t="shared" si="112"/>
        <v>2589</v>
      </c>
      <c r="B2599" s="45"/>
      <c r="C2599" s="122"/>
      <c r="D2599" s="122">
        <f>YEAR(REGISTROS[[#This Row],[FECHA]])</f>
        <v>1900</v>
      </c>
      <c r="E2599" s="112">
        <f>MONTH(REGISTROS[[#This Row],[FECHA]])</f>
        <v>1</v>
      </c>
      <c r="F2599" s="10"/>
      <c r="G2599" s="11" t="e">
        <f>VLOOKUP(EXAMENES!F2599,PACIENTE[[APELLIDO / NOMBRE]:[GRUPO ETARIO]],4,0)</f>
        <v>#N/A</v>
      </c>
      <c r="H2599" s="10"/>
      <c r="I2599" s="10"/>
      <c r="J2599" s="46" t="e">
        <f>VLOOKUP(REGISTROS[[#This Row],[TIPO DE EXAMEN ]],SERVICIOS[],2,0)</f>
        <v>#N/A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/>
      <c r="C2600" s="122"/>
      <c r="D2600" s="122">
        <f>YEAR(REGISTROS[[#This Row],[FECHA]])</f>
        <v>1900</v>
      </c>
      <c r="E2600" s="112">
        <f>MONTH(REGISTROS[[#This Row],[FECHA]])</f>
        <v>1</v>
      </c>
      <c r="F2600" s="10"/>
      <c r="G2600" s="11" t="e">
        <f>VLOOKUP(EXAMENES!F2600,PACIENTE[[APELLIDO / NOMBRE]:[GRUPO ETARIO]],4,0)</f>
        <v>#N/A</v>
      </c>
      <c r="H2600" s="10"/>
      <c r="I2600" s="10"/>
      <c r="J2600" s="46" t="e">
        <f>VLOOKUP(REGISTROS[[#This Row],[TIPO DE EXAMEN ]],SERVICIOS[],2,0)</f>
        <v>#N/A</v>
      </c>
      <c r="K2600" s="10" t="s">
        <v>67</v>
      </c>
      <c r="L2600" s="10"/>
      <c r="M2600" s="10"/>
      <c r="N2600" s="10"/>
    </row>
    <row r="2601" spans="1:14" x14ac:dyDescent="0.25">
      <c r="A2601" s="110">
        <f t="shared" si="112"/>
        <v>2591</v>
      </c>
      <c r="B2601" s="45"/>
      <c r="C2601" s="122"/>
      <c r="D2601" s="122">
        <f>YEAR(REGISTROS[[#This Row],[FECHA]])</f>
        <v>1900</v>
      </c>
      <c r="E2601" s="112">
        <f>MONTH(REGISTROS[[#This Row],[FECHA]])</f>
        <v>1</v>
      </c>
      <c r="F2601" s="10"/>
      <c r="G2601" s="11" t="e">
        <f>VLOOKUP(EXAMENES!F2601,PACIENTE[[APELLIDO / NOMBRE]:[GRUPO ETARIO]],4,0)</f>
        <v>#N/A</v>
      </c>
      <c r="H2601" s="10"/>
      <c r="I2601" s="10"/>
      <c r="J2601" s="46" t="e">
        <f>VLOOKUP(REGISTROS[[#This Row],[TIPO DE EXAMEN ]],SERVICIOS[],2,0)</f>
        <v>#N/A</v>
      </c>
      <c r="K2601" s="10" t="s">
        <v>67</v>
      </c>
      <c r="L2601" s="10"/>
      <c r="M2601" s="10"/>
      <c r="N2601" s="10"/>
    </row>
    <row r="2602" spans="1:14" x14ac:dyDescent="0.25">
      <c r="A2602" s="110">
        <f t="shared" si="112"/>
        <v>2592</v>
      </c>
      <c r="B2602" s="45"/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/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/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/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/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/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/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/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/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/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/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/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/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/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/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/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/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/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463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45931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10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33260</v>
      </c>
      <c r="D11" s="15"/>
      <c r="E11" s="73">
        <v>1</v>
      </c>
      <c r="F11" s="73">
        <f>COUNTIFS(REGISTROS[[TIPO DE EXAMEN ]],"RX PANORAMICA",REGISTROS[N° MES],$L$9,REGISTROS[N° ANO],M9)</f>
        <v>80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1600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6965</v>
      </c>
      <c r="D12" s="15"/>
      <c r="E12" s="73">
        <v>2</v>
      </c>
      <c r="F12" s="73">
        <f>COUNTIFS(REGISTROS[[TIPO DE EXAMEN ]],"RX PERIAPICAL",REGISTROS[N° MES],$L$9,REGISTROS[N° ANO],M9)</f>
        <v>42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420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930</v>
      </c>
      <c r="D13" s="15"/>
      <c r="E13" s="73">
        <v>3</v>
      </c>
      <c r="F13" s="73">
        <f>COUNTIFS(REGISTROS[[TIPO DE EXAMEN ]],"RX PARCIAL",REGISTROS[N° MES],$L$9,REGISTROS[N° ANO],M9)</f>
        <v>3</v>
      </c>
      <c r="G13" s="74" t="str">
        <f>SERVICIOS!B11</f>
        <v>RX PARCIAL</v>
      </c>
      <c r="H13" s="75">
        <f>SUMIFS(REGISTROS[PRECIO],REGISTROS[[TIPO DE EXAMEN ]],"RX PARCIAL",REGISTROS[N° MES],L9,REGISTROS[N° ANO],M9)</f>
        <v>30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2715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780</v>
      </c>
      <c r="P16" s="93"/>
      <c r="Q16" s="15"/>
      <c r="R16" s="91"/>
      <c r="S16" s="91"/>
      <c r="T16" s="89"/>
      <c r="U16" s="15"/>
      <c r="V16" s="15"/>
      <c r="W16" s="102">
        <f>O14-O16</f>
        <v>-780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3495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41155</v>
      </c>
      <c r="D19" s="15"/>
      <c r="E19" s="15"/>
      <c r="F19" s="15"/>
      <c r="G19" s="169" t="s">
        <v>19</v>
      </c>
      <c r="H19" s="162">
        <f>SUM(H11:H18)</f>
        <v>2050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135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73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6</v>
      </c>
      <c r="P24" s="15"/>
      <c r="Q24" s="15"/>
      <c r="R24" s="15"/>
      <c r="S24" s="15"/>
      <c r="T24" s="89"/>
      <c r="U24" s="15"/>
      <c r="V24" s="15"/>
      <c r="W24" s="89">
        <f>W16-W22</f>
        <v>-1639.5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P52" sqref="P52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45931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18</v>
      </c>
      <c r="D11" s="39">
        <f>COMISIONES[[#This Row],[CANTIDAD]]*2</f>
        <v>36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10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1</v>
      </c>
      <c r="D12" s="38">
        <f>COMISIONES[[#This Row],[CANTIDAD]]*2</f>
        <v>2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6</v>
      </c>
      <c r="D14" s="38">
        <f>COMISIONES[[#This Row],[CANTIDAD]]*2</f>
        <v>12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5</v>
      </c>
      <c r="D16" s="38">
        <f>COMISIONES[[#This Row],[CANTIDAD]]*2</f>
        <v>10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11</v>
      </c>
      <c r="D17" s="38">
        <f>COMISIONES[[#This Row],[CANTIDAD]]*2</f>
        <v>22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0</v>
      </c>
      <c r="D20" s="38">
        <f>COMISIONES[[#This Row],[CANTIDAD]]*2</f>
        <v>0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6</v>
      </c>
      <c r="D23" s="38">
        <f>COMISIONES[[#This Row],[CANTIDAD]]*2</f>
        <v>12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3</v>
      </c>
      <c r="D28" s="38">
        <f>COMISIONES[[#This Row],[CANTIDAD]]*2</f>
        <v>6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102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1</v>
      </c>
      <c r="D36" s="38">
        <f>COMISIONES[[#This Row],[CANTIDAD]]*2</f>
        <v>2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102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1548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18</v>
      </c>
      <c r="D41" s="38">
        <f>COMISIONES[[#This Row],[CANTIDAD]]*2</f>
        <v>36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1</v>
      </c>
      <c r="D47" s="38">
        <f>COMISIONES[[#This Row],[CANTIDAD]]*2</f>
        <v>2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1</v>
      </c>
      <c r="D56" s="38">
        <f>COMISIONES[[#This Row],[CANTIDAD]]*2</f>
        <v>2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3</v>
      </c>
      <c r="D60" s="38">
        <f>COMISIONES[[#This Row],[CANTIDAD]]*2</f>
        <v>6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0</v>
      </c>
      <c r="D62" s="38">
        <f>COMISIONES[[#This Row],[CANTIDAD]]*2</f>
        <v>0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80</v>
      </c>
      <c r="D100" s="182">
        <f>C100*2</f>
        <v>160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160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291</v>
      </c>
      <c r="C11" s="17">
        <f>COUNTIFS(REGISTROS[DR. SOLICITANTE],ESTADISTICA[[#This Row],[MEDICO ]],REGISTROS[[TIPO DE EXAMEN ]],"RX PERIAPICAL")</f>
        <v>103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411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18</v>
      </c>
      <c r="C12" s="17">
        <f>COUNTIFS(REGISTROS[DR. SOLICITANTE],ESTADISTICA[[#This Row],[MEDICO ]],REGISTROS[[TIPO DE EXAMEN ]],"RX PERIAPICAL")</f>
        <v>11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30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0</v>
      </c>
      <c r="C13" s="17">
        <f>COUNTIFS(REGISTROS[DR. SOLICITANTE],ESTADISTICA[[#This Row],[MEDICO ]],REGISTROS[[TIPO DE EXAMEN ]],"RX PERIAPICAL")</f>
        <v>0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0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34</v>
      </c>
      <c r="C14" s="17">
        <f>COUNTIFS(REGISTROS[DR. SOLICITANTE],ESTADISTICA[[#This Row],[MEDICO ]],REGISTROS[[TIPO DE EXAMEN ]],"RX PERIAPICAL")</f>
        <v>9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43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2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5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125</v>
      </c>
      <c r="C16" s="17">
        <f>COUNTIFS(REGISTROS[DR. SOLICITANTE],ESTADISTICA[[#This Row],[MEDICO ]],REGISTROS[[TIPO DE EXAMEN ]],"RX PERIAPICAL")</f>
        <v>66</v>
      </c>
      <c r="D16" s="17">
        <f>COUNTIFS(REGISTROS[DR. SOLICITANTE],ESTADISTICA[[#This Row],[MEDICO ]],REGISTROS[[TIPO DE EXAMEN ]],"RX PARCIAL")</f>
        <v>7</v>
      </c>
      <c r="E16" s="85">
        <f>ESTADISTICA[[#This Row],[RX PANORAMICA]]+ESTADISTICA[[#This Row],[RX PERIAPICAL ]]+ESTADISTICA[[#This Row],[RX PARCIAL]]</f>
        <v>198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223</v>
      </c>
      <c r="C17" s="17">
        <f>COUNTIFS(REGISTROS[DR. SOLICITANTE],ESTADISTICA[[#This Row],[MEDICO ]],REGISTROS[[TIPO DE EXAMEN ]],"RX PERIAPICAL")</f>
        <v>193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429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36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36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0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1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3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4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79</v>
      </c>
      <c r="C23" s="17">
        <f>COUNTIFS(REGISTROS[DR. SOLICITANTE],ESTADISTICA[[#This Row],[MEDICO ]],REGISTROS[[TIPO DE EXAMEN ]],"RX PERIAPICAL")</f>
        <v>14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94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32</v>
      </c>
      <c r="C25" s="17">
        <f>COUNTIFS(REGISTROS[DR. SOLICITANTE],ESTADISTICA[[#This Row],[MEDICO ]],REGISTROS[[TIPO DE EXAMEN ]],"RX PERIAPICAL")</f>
        <v>22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54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8</v>
      </c>
      <c r="C31" s="17">
        <f>COUNTIFS(REGISTROS[DR. SOLICITANTE],ESTADISTICA[[#This Row],[MEDICO ]],REGISTROS[[TIPO DE EXAMEN ]],"RX PERIAPICAL")</f>
        <v>1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9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6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33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35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385</v>
      </c>
      <c r="C41" s="17">
        <f>COUNTIFS(REGISTROS[DR. SOLICITANTE],ESTADISTICA[[#This Row],[MEDICO ]],REGISTROS[[TIPO DE EXAMEN ]],"RX PERIAPICAL")</f>
        <v>137</v>
      </c>
      <c r="D41" s="17">
        <f>COUNTIFS(REGISTROS[DR. SOLICITANTE],ESTADISTICA[[#This Row],[MEDICO ]],REGISTROS[[TIPO DE EXAMEN ]],"RX PARCIAL")</f>
        <v>44</v>
      </c>
      <c r="E41" s="85">
        <f>ESTADISTICA[[#This Row],[RX PANORAMICA]]+ESTADISTICA[[#This Row],[RX PERIAPICAL ]]+ESTADISTICA[[#This Row],[RX PARCIAL]]</f>
        <v>566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10</v>
      </c>
      <c r="C43" s="17">
        <f>COUNTIFS(REGISTROS[DR. SOLICITANTE],ESTADISTICA[[#This Row],[MEDICO ]],REGISTROS[[TIPO DE EXAMEN ]],"RX PERIAPICAL")</f>
        <v>11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22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2</v>
      </c>
      <c r="C50" s="17">
        <f>COUNTIFS(REGISTROS[DR. SOLICITANTE],ESTADISTICA[[#This Row],[MEDICO ]],REGISTROS[[TIPO DE EXAMEN ]],"RX PERIAPICAL")</f>
        <v>4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7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29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29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20</v>
      </c>
      <c r="C60" s="17">
        <f>COUNTIFS(REGISTROS[DR. SOLICITANTE],ESTADISTICA[[#This Row],[MEDICO ]],REGISTROS[[TIPO DE EXAMEN ]],"RX PERIAPICAL")</f>
        <v>10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30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13</v>
      </c>
      <c r="C62" s="148">
        <f>COUNTIFS(REGISTROS[DR. SOLICITANTE],ESTADISTICA[[#This Row],[MEDICO ]],REGISTROS[[TIPO DE EXAMEN ]],"RX PERIAPICAL")</f>
        <v>6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19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1464</v>
      </c>
      <c r="C103" s="224">
        <f>SUM(ESTADISTICA[[RX PERIAPICAL ]])</f>
        <v>646</v>
      </c>
      <c r="D103" s="225">
        <f>SUM(ESTADISTICA[RX PARCIAL])</f>
        <v>89</v>
      </c>
      <c r="E103" s="226">
        <f>SUM(ESTADISTICA[TOTAL])</f>
        <v>2199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2025-11-07T19:22:39Z</dcterms:modified>
</cp:coreProperties>
</file>