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584" i="1" l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A2584" i="3" l="1"/>
  <c r="A2585" i="3"/>
  <c r="A2586" i="3"/>
  <c r="A2587" i="3"/>
  <c r="A2588" i="3"/>
  <c r="A2589" i="3"/>
  <c r="A2590" i="3"/>
  <c r="A2591" i="3"/>
  <c r="A2592" i="3"/>
  <c r="A2593" i="3"/>
  <c r="A2594" i="3"/>
  <c r="A2595" i="3"/>
  <c r="A2596" i="3"/>
  <c r="A2597" i="3"/>
  <c r="A2598" i="3"/>
  <c r="A2599" i="3"/>
  <c r="A2600" i="3"/>
  <c r="A2601" i="3"/>
  <c r="A2602" i="3"/>
  <c r="A2603" i="3"/>
  <c r="A2604" i="3"/>
  <c r="A2605" i="3"/>
  <c r="A2606" i="3"/>
  <c r="A2607" i="3"/>
  <c r="A2608" i="3"/>
  <c r="A2609" i="3"/>
  <c r="A2610" i="3"/>
  <c r="A2611" i="3"/>
  <c r="A2612" i="3"/>
  <c r="A2613" i="3"/>
  <c r="A2614" i="3"/>
  <c r="A2615" i="3"/>
  <c r="A2616" i="3"/>
  <c r="A2617" i="3"/>
  <c r="A2618" i="3"/>
  <c r="A2619" i="3"/>
  <c r="A2620" i="3"/>
  <c r="A2621" i="3"/>
  <c r="A2622" i="3"/>
  <c r="A2623" i="3"/>
  <c r="A2624" i="3"/>
  <c r="A2625" i="3"/>
  <c r="A2626" i="3"/>
  <c r="A2627" i="3"/>
  <c r="A2628" i="3"/>
  <c r="A2629" i="3"/>
  <c r="A2630" i="3"/>
  <c r="A2631" i="3"/>
  <c r="A2632" i="3"/>
  <c r="A2633" i="3"/>
  <c r="A2634" i="3"/>
  <c r="A2635" i="3"/>
  <c r="A2636" i="3"/>
  <c r="A2637" i="3"/>
  <c r="A2638" i="3"/>
  <c r="A2639" i="3"/>
  <c r="A2640" i="3"/>
  <c r="A2641" i="3"/>
  <c r="A2642" i="3"/>
  <c r="A2643" i="3"/>
  <c r="A2644" i="3"/>
  <c r="A2645" i="3"/>
  <c r="A2646" i="3"/>
  <c r="A2647" i="3"/>
  <c r="A2648" i="3"/>
  <c r="A2649" i="3"/>
  <c r="A2650" i="3"/>
  <c r="A2651" i="3"/>
  <c r="A2652" i="3"/>
  <c r="A2653" i="3"/>
  <c r="A2654" i="3"/>
  <c r="A2655" i="3"/>
  <c r="A2656" i="3"/>
  <c r="A2657" i="3"/>
  <c r="A2658" i="3"/>
  <c r="A2659" i="3"/>
  <c r="A2660" i="3"/>
  <c r="A2661" i="3"/>
  <c r="A2662" i="3"/>
  <c r="A2663" i="3"/>
  <c r="A2664" i="3"/>
  <c r="A2665" i="3"/>
  <c r="A2666" i="3"/>
  <c r="A2667" i="3"/>
  <c r="A2668" i="3"/>
  <c r="A2669" i="3"/>
  <c r="A2670" i="3"/>
  <c r="A2671" i="3"/>
  <c r="A2672" i="3"/>
  <c r="A2673" i="3"/>
  <c r="A2674" i="3"/>
  <c r="A2675" i="3"/>
  <c r="A2676" i="3"/>
  <c r="A2677" i="3"/>
  <c r="A2678" i="3"/>
  <c r="A2679" i="3"/>
  <c r="A2680" i="3"/>
  <c r="A2681" i="3"/>
  <c r="A2682" i="3"/>
  <c r="A2683" i="3"/>
  <c r="A2684" i="3"/>
  <c r="A2685" i="3"/>
  <c r="A2686" i="3"/>
  <c r="A2687" i="3"/>
  <c r="A2688" i="3"/>
  <c r="A2689" i="3"/>
  <c r="A2690" i="3"/>
  <c r="A2691" i="3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B98" i="7"/>
  <c r="A99" i="7"/>
  <c r="B99" i="7" s="1"/>
  <c r="A100" i="7"/>
  <c r="C100" i="7" s="1"/>
  <c r="A101" i="7"/>
  <c r="C101" i="7" s="1"/>
  <c r="A62" i="7"/>
  <c r="D62" i="7" s="1"/>
  <c r="D74" i="7" l="1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D91" i="7"/>
  <c r="D87" i="7"/>
  <c r="B84" i="7"/>
  <c r="B79" i="7"/>
  <c r="C71" i="7"/>
  <c r="B66" i="7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E98" i="7" s="1"/>
  <c r="D90" i="7"/>
  <c r="C86" i="7"/>
  <c r="B64" i="7"/>
  <c r="B89" i="11"/>
  <c r="B77" i="11"/>
  <c r="B65" i="11"/>
  <c r="B88" i="11"/>
  <c r="B76" i="11"/>
  <c r="B64" i="11"/>
  <c r="B63" i="11"/>
  <c r="C63" i="7"/>
  <c r="E75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72" i="7" l="1"/>
  <c r="E96" i="7"/>
  <c r="E66" i="7"/>
  <c r="E73" i="7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G2463" i="1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G2474" i="1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G2498" i="1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G2506" i="1" s="1"/>
  <c r="D2507" i="3"/>
  <c r="E2507" i="3" s="1"/>
  <c r="G2507" i="1" s="1"/>
  <c r="D2508" i="3"/>
  <c r="E2508" i="3" s="1"/>
  <c r="G2508" i="1" s="1"/>
  <c r="D2509" i="3"/>
  <c r="E2509" i="3" s="1"/>
  <c r="G2509" i="1" s="1"/>
  <c r="D2511" i="3"/>
  <c r="E2511" i="3" s="1"/>
  <c r="G2511" i="1" s="1"/>
  <c r="E2512" i="3"/>
  <c r="G2512" i="1" s="1"/>
  <c r="D2513" i="3"/>
  <c r="E2513" i="3" s="1"/>
  <c r="G2513" i="1" s="1"/>
  <c r="D2514" i="3"/>
  <c r="E2514" i="3" s="1"/>
  <c r="G2514" i="1" s="1"/>
  <c r="D2515" i="3"/>
  <c r="E2515" i="3" s="1"/>
  <c r="G2515" i="1" s="1"/>
  <c r="D2516" i="3"/>
  <c r="E2516" i="3" s="1"/>
  <c r="G2516" i="1" s="1"/>
  <c r="D2517" i="3"/>
  <c r="E2517" i="3" s="1"/>
  <c r="G2517" i="1" s="1"/>
  <c r="D2518" i="3"/>
  <c r="E2518" i="3" s="1"/>
  <c r="G2518" i="1" s="1"/>
  <c r="D2519" i="3"/>
  <c r="E2519" i="3" s="1"/>
  <c r="G2519" i="1" s="1"/>
  <c r="D2520" i="3"/>
  <c r="E2520" i="3" s="1"/>
  <c r="G2520" i="1" s="1"/>
  <c r="D2521" i="3"/>
  <c r="E2521" i="3" s="1"/>
  <c r="D2522" i="3"/>
  <c r="E2522" i="3" s="1"/>
  <c r="G2522" i="1" s="1"/>
  <c r="D2523" i="3"/>
  <c r="E2523" i="3" s="1"/>
  <c r="G2523" i="1" s="1"/>
  <c r="D2524" i="3"/>
  <c r="E2524" i="3" s="1"/>
  <c r="G2524" i="1" s="1"/>
  <c r="D2525" i="3"/>
  <c r="E2525" i="3" s="1"/>
  <c r="G2525" i="1" s="1"/>
  <c r="D2526" i="3"/>
  <c r="E2526" i="3" s="1"/>
  <c r="G2526" i="1" s="1"/>
  <c r="D2527" i="3"/>
  <c r="E2527" i="3" s="1"/>
  <c r="G2527" i="1" s="1"/>
  <c r="D2528" i="3"/>
  <c r="E2528" i="3" s="1"/>
  <c r="G2528" i="1" s="1"/>
  <c r="D2529" i="3"/>
  <c r="E2529" i="3" s="1"/>
  <c r="G2529" i="1" s="1"/>
  <c r="D2530" i="3"/>
  <c r="E2530" i="3" s="1"/>
  <c r="G2530" i="1" s="1"/>
  <c r="D2531" i="3"/>
  <c r="E2531" i="3" s="1"/>
  <c r="G2531" i="1" s="1"/>
  <c r="D2532" i="3"/>
  <c r="E2532" i="3" s="1"/>
  <c r="G2532" i="1" s="1"/>
  <c r="D2533" i="3"/>
  <c r="E2533" i="3" s="1"/>
  <c r="G2533" i="1" s="1"/>
  <c r="D2534" i="3"/>
  <c r="E2534" i="3" s="1"/>
  <c r="G2534" i="1" s="1"/>
  <c r="D2535" i="3"/>
  <c r="E2535" i="3" s="1"/>
  <c r="G2535" i="1" s="1"/>
  <c r="D2536" i="3"/>
  <c r="E2536" i="3" s="1"/>
  <c r="G2536" i="1" s="1"/>
  <c r="D2537" i="3"/>
  <c r="E2537" i="3" s="1"/>
  <c r="G2537" i="1" s="1"/>
  <c r="D2538" i="3"/>
  <c r="E2538" i="3" s="1"/>
  <c r="G2538" i="1" s="1"/>
  <c r="D2539" i="3"/>
  <c r="E2539" i="3" s="1"/>
  <c r="G2539" i="1" s="1"/>
  <c r="D2540" i="3"/>
  <c r="E2540" i="3" s="1"/>
  <c r="G2540" i="1" s="1"/>
  <c r="D2541" i="3"/>
  <c r="E2541" i="3" s="1"/>
  <c r="G2541" i="1" s="1"/>
  <c r="D2542" i="3"/>
  <c r="E2542" i="3" s="1"/>
  <c r="G2542" i="1" s="1"/>
  <c r="D2543" i="3"/>
  <c r="E2543" i="3" s="1"/>
  <c r="G2543" i="1" s="1"/>
  <c r="D2544" i="3"/>
  <c r="E2544" i="3" s="1"/>
  <c r="G2544" i="1" s="1"/>
  <c r="D2545" i="3"/>
  <c r="E2545" i="3" s="1"/>
  <c r="G2545" i="1" s="1"/>
  <c r="D2546" i="3"/>
  <c r="E2546" i="3" s="1"/>
  <c r="G2546" i="1" s="1"/>
  <c r="D2547" i="3"/>
  <c r="E2547" i="3" s="1"/>
  <c r="G2547" i="1" s="1"/>
  <c r="D2548" i="3"/>
  <c r="E2548" i="3" s="1"/>
  <c r="G2548" i="1" s="1"/>
  <c r="D2549" i="3"/>
  <c r="E2549" i="3" s="1"/>
  <c r="G2549" i="1" s="1"/>
  <c r="D2550" i="3"/>
  <c r="E2550" i="3" s="1"/>
  <c r="G2550" i="1" s="1"/>
  <c r="D2551" i="3"/>
  <c r="E2551" i="3" s="1"/>
  <c r="G2551" i="1" s="1"/>
  <c r="D2552" i="3"/>
  <c r="E2552" i="3" s="1"/>
  <c r="G2552" i="1" s="1"/>
  <c r="D2553" i="3"/>
  <c r="E2553" i="3" s="1"/>
  <c r="G2553" i="1" s="1"/>
  <c r="D2554" i="3"/>
  <c r="E2554" i="3" s="1"/>
  <c r="D2555" i="3"/>
  <c r="E2555" i="3" s="1"/>
  <c r="D2556" i="3"/>
  <c r="E2556" i="3" s="1"/>
  <c r="G2556" i="1" s="1"/>
  <c r="D2557" i="3"/>
  <c r="E2557" i="3" s="1"/>
  <c r="G2557" i="1" s="1"/>
  <c r="D2558" i="3"/>
  <c r="E2558" i="3" s="1"/>
  <c r="D2559" i="3"/>
  <c r="E2559" i="3" s="1"/>
  <c r="G2559" i="1" s="1"/>
  <c r="D2560" i="3"/>
  <c r="E2560" i="3" s="1"/>
  <c r="G2560" i="1" s="1"/>
  <c r="D2561" i="3"/>
  <c r="E2561" i="3" s="1"/>
  <c r="G2561" i="1" s="1"/>
  <c r="D2562" i="3"/>
  <c r="E2562" i="3" s="1"/>
  <c r="G2562" i="1" s="1"/>
  <c r="D2563" i="3"/>
  <c r="E2563" i="3" s="1"/>
  <c r="G2563" i="1" s="1"/>
  <c r="D2564" i="3"/>
  <c r="E2564" i="3" s="1"/>
  <c r="G2564" i="1" s="1"/>
  <c r="D2565" i="3"/>
  <c r="E2565" i="3" s="1"/>
  <c r="G2565" i="1" s="1"/>
  <c r="D2566" i="3"/>
  <c r="E2566" i="3" s="1"/>
  <c r="G2566" i="1" s="1"/>
  <c r="D2567" i="3"/>
  <c r="E2567" i="3" s="1"/>
  <c r="G2567" i="1" s="1"/>
  <c r="D2568" i="3"/>
  <c r="E2568" i="3" s="1"/>
  <c r="G2568" i="1" s="1"/>
  <c r="D2569" i="3"/>
  <c r="E2569" i="3" s="1"/>
  <c r="G2569" i="1" s="1"/>
  <c r="D2570" i="3"/>
  <c r="E2570" i="3" s="1"/>
  <c r="G2570" i="1" s="1"/>
  <c r="D2571" i="3"/>
  <c r="E2571" i="3" s="1"/>
  <c r="G2571" i="1" s="1"/>
  <c r="D2572" i="3"/>
  <c r="E2572" i="3" s="1"/>
  <c r="G2572" i="1" s="1"/>
  <c r="D2573" i="3"/>
  <c r="E2573" i="3" s="1"/>
  <c r="G2573" i="1" s="1"/>
  <c r="D2574" i="3"/>
  <c r="E2574" i="3" s="1"/>
  <c r="G2574" i="1" s="1"/>
  <c r="D2575" i="3"/>
  <c r="E2575" i="3" s="1"/>
  <c r="G2575" i="1" s="1"/>
  <c r="D2576" i="3"/>
  <c r="E2576" i="3" s="1"/>
  <c r="G2576" i="1" s="1"/>
  <c r="D2577" i="3"/>
  <c r="E2577" i="3" s="1"/>
  <c r="G2577" i="1" s="1"/>
  <c r="D2578" i="3"/>
  <c r="E2578" i="3" s="1"/>
  <c r="G2578" i="1" s="1"/>
  <c r="D2579" i="3"/>
  <c r="E2579" i="3" s="1"/>
  <c r="D2580" i="3"/>
  <c r="E2580" i="3" s="1"/>
  <c r="G2580" i="1" s="1"/>
  <c r="D2581" i="3"/>
  <c r="E2581" i="3" s="1"/>
  <c r="G2581" i="1" s="1"/>
  <c r="D2582" i="3"/>
  <c r="E2582" i="3" s="1"/>
  <c r="G2582" i="1" s="1"/>
  <c r="D2583" i="3"/>
  <c r="E2583" i="3" s="1"/>
  <c r="G2583" i="1" s="1"/>
  <c r="D2584" i="3"/>
  <c r="E2584" i="3" s="1"/>
  <c r="G2584" i="1" s="1"/>
  <c r="D2585" i="3"/>
  <c r="E2585" i="3" s="1"/>
  <c r="G2585" i="1" s="1"/>
  <c r="D2586" i="3"/>
  <c r="E2586" i="3" s="1"/>
  <c r="D2587" i="3"/>
  <c r="E2587" i="3" s="1"/>
  <c r="G2587" i="1" s="1"/>
  <c r="D2588" i="3"/>
  <c r="E2588" i="3" s="1"/>
  <c r="D2589" i="3"/>
  <c r="E2589" i="3" s="1"/>
  <c r="D2590" i="3"/>
  <c r="E2590" i="3" s="1"/>
  <c r="D2591" i="3"/>
  <c r="E2591" i="3" s="1"/>
  <c r="D2592" i="3"/>
  <c r="E2592" i="3" s="1"/>
  <c r="D2593" i="3"/>
  <c r="E2593" i="3" s="1"/>
  <c r="D2594" i="3"/>
  <c r="E2594" i="3" s="1"/>
  <c r="D2595" i="3"/>
  <c r="E2595" i="3" s="1"/>
  <c r="D2596" i="3"/>
  <c r="E2596" i="3" s="1"/>
  <c r="D2597" i="3"/>
  <c r="E2597" i="3" s="1"/>
  <c r="D2598" i="3"/>
  <c r="E2598" i="3" s="1"/>
  <c r="D2599" i="3"/>
  <c r="E2599" i="3" s="1"/>
  <c r="D2600" i="3"/>
  <c r="E2600" i="3" s="1"/>
  <c r="D2601" i="3"/>
  <c r="E2601" i="3" s="1"/>
  <c r="D2602" i="3"/>
  <c r="E2602" i="3" s="1"/>
  <c r="D2603" i="3"/>
  <c r="E2603" i="3" s="1"/>
  <c r="D2604" i="3"/>
  <c r="E2604" i="3" s="1"/>
  <c r="D2605" i="3"/>
  <c r="E2605" i="3" s="1"/>
  <c r="D2606" i="3"/>
  <c r="E2606" i="3" s="1"/>
  <c r="D2607" i="3"/>
  <c r="E2607" i="3" s="1"/>
  <c r="D2608" i="3"/>
  <c r="E2608" i="3" s="1"/>
  <c r="D2609" i="3"/>
  <c r="E2609" i="3" s="1"/>
  <c r="D2610" i="3"/>
  <c r="E2610" i="3" s="1"/>
  <c r="D2611" i="3"/>
  <c r="E2611" i="3" s="1"/>
  <c r="D2612" i="3"/>
  <c r="E2612" i="3" s="1"/>
  <c r="D2613" i="3"/>
  <c r="E2613" i="3" s="1"/>
  <c r="D2614" i="3"/>
  <c r="E2614" i="3" s="1"/>
  <c r="D2615" i="3"/>
  <c r="E2615" i="3" s="1"/>
  <c r="D2616" i="3"/>
  <c r="E2616" i="3" s="1"/>
  <c r="D2617" i="3"/>
  <c r="E2617" i="3" s="1"/>
  <c r="D2618" i="3"/>
  <c r="E2618" i="3" s="1"/>
  <c r="D2619" i="3"/>
  <c r="E2619" i="3" s="1"/>
  <c r="D2620" i="3"/>
  <c r="E2620" i="3" s="1"/>
  <c r="D2621" i="3"/>
  <c r="E2621" i="3" s="1"/>
  <c r="D2622" i="3"/>
  <c r="E2622" i="3" s="1"/>
  <c r="D2623" i="3"/>
  <c r="E2623" i="3" s="1"/>
  <c r="D2624" i="3"/>
  <c r="E2624" i="3" s="1"/>
  <c r="D2625" i="3"/>
  <c r="E2625" i="3" s="1"/>
  <c r="D2626" i="3"/>
  <c r="E2626" i="3" s="1"/>
  <c r="D2627" i="3"/>
  <c r="E2627" i="3" s="1"/>
  <c r="D2628" i="3"/>
  <c r="E2628" i="3" s="1"/>
  <c r="D2629" i="3"/>
  <c r="E2629" i="3" s="1"/>
  <c r="D2630" i="3"/>
  <c r="E2630" i="3" s="1"/>
  <c r="D2631" i="3"/>
  <c r="E2631" i="3" s="1"/>
  <c r="D2632" i="3"/>
  <c r="E2632" i="3" s="1"/>
  <c r="D2633" i="3"/>
  <c r="E2633" i="3" s="1"/>
  <c r="D2634" i="3"/>
  <c r="E2634" i="3" s="1"/>
  <c r="D2635" i="3"/>
  <c r="E2635" i="3" s="1"/>
  <c r="D2636" i="3"/>
  <c r="E2636" i="3" s="1"/>
  <c r="D2637" i="3"/>
  <c r="E2637" i="3" s="1"/>
  <c r="D2638" i="3"/>
  <c r="E2638" i="3" s="1"/>
  <c r="D2639" i="3"/>
  <c r="E2639" i="3" s="1"/>
  <c r="D2640" i="3"/>
  <c r="E2640" i="3" s="1"/>
  <c r="D2641" i="3"/>
  <c r="E2641" i="3" s="1"/>
  <c r="D2642" i="3"/>
  <c r="E2642" i="3" s="1"/>
  <c r="D2643" i="3"/>
  <c r="E2643" i="3" s="1"/>
  <c r="D2644" i="3"/>
  <c r="E2644" i="3" s="1"/>
  <c r="D2645" i="3"/>
  <c r="E2645" i="3" s="1"/>
  <c r="D2646" i="3"/>
  <c r="E2646" i="3" s="1"/>
  <c r="D2647" i="3"/>
  <c r="E2647" i="3" s="1"/>
  <c r="D2648" i="3"/>
  <c r="E2648" i="3" s="1"/>
  <c r="D2649" i="3"/>
  <c r="E2649" i="3" s="1"/>
  <c r="D2650" i="3"/>
  <c r="E2650" i="3" s="1"/>
  <c r="D2651" i="3"/>
  <c r="E2651" i="3" s="1"/>
  <c r="D2652" i="3"/>
  <c r="E2652" i="3" s="1"/>
  <c r="D2653" i="3"/>
  <c r="E2653" i="3" s="1"/>
  <c r="D2654" i="3"/>
  <c r="E2654" i="3" s="1"/>
  <c r="D2655" i="3"/>
  <c r="E2655" i="3" s="1"/>
  <c r="D2656" i="3"/>
  <c r="E2656" i="3" s="1"/>
  <c r="D2657" i="3"/>
  <c r="E2657" i="3" s="1"/>
  <c r="D2658" i="3"/>
  <c r="E2658" i="3" s="1"/>
  <c r="D2659" i="3"/>
  <c r="E2659" i="3" s="1"/>
  <c r="D2660" i="3"/>
  <c r="E2660" i="3" s="1"/>
  <c r="D2661" i="3"/>
  <c r="E2661" i="3" s="1"/>
  <c r="D2662" i="3"/>
  <c r="E2662" i="3" s="1"/>
  <c r="D2663" i="3"/>
  <c r="E2663" i="3" s="1"/>
  <c r="D2664" i="3"/>
  <c r="E2664" i="3" s="1"/>
  <c r="D2665" i="3"/>
  <c r="E2665" i="3" s="1"/>
  <c r="D2666" i="3"/>
  <c r="E2666" i="3" s="1"/>
  <c r="D2667" i="3"/>
  <c r="E2667" i="3" s="1"/>
  <c r="D2668" i="3"/>
  <c r="E2668" i="3" s="1"/>
  <c r="D2669" i="3"/>
  <c r="E2669" i="3" s="1"/>
  <c r="D2670" i="3"/>
  <c r="E2670" i="3" s="1"/>
  <c r="D2671" i="3"/>
  <c r="E2671" i="3" s="1"/>
  <c r="D2672" i="3"/>
  <c r="E2672" i="3" s="1"/>
  <c r="D2673" i="3"/>
  <c r="E2673" i="3" s="1"/>
  <c r="D2674" i="3"/>
  <c r="E2674" i="3" s="1"/>
  <c r="D2675" i="3"/>
  <c r="E2675" i="3" s="1"/>
  <c r="D2676" i="3"/>
  <c r="E2676" i="3" s="1"/>
  <c r="D2677" i="3"/>
  <c r="E2677" i="3" s="1"/>
  <c r="D2678" i="3"/>
  <c r="E2678" i="3" s="1"/>
  <c r="D2679" i="3"/>
  <c r="E2679" i="3" s="1"/>
  <c r="D2680" i="3"/>
  <c r="E2680" i="3" s="1"/>
  <c r="D2681" i="3"/>
  <c r="E2681" i="3" s="1"/>
  <c r="D2682" i="3"/>
  <c r="E2682" i="3" s="1"/>
  <c r="D2683" i="3"/>
  <c r="E2683" i="3" s="1"/>
  <c r="D2684" i="3"/>
  <c r="E2684" i="3" s="1"/>
  <c r="D2685" i="3"/>
  <c r="E2685" i="3" s="1"/>
  <c r="D2686" i="3"/>
  <c r="E2686" i="3" s="1"/>
  <c r="D2687" i="3"/>
  <c r="E2687" i="3" s="1"/>
  <c r="D2688" i="3"/>
  <c r="E2688" i="3" s="1"/>
  <c r="D2689" i="3"/>
  <c r="E2689" i="3" s="1"/>
  <c r="D2690" i="3"/>
  <c r="E2690" i="3" s="1"/>
  <c r="D2691" i="3"/>
  <c r="E2691" i="3" s="1"/>
  <c r="D2692" i="3"/>
  <c r="E2692" i="3" s="1"/>
  <c r="D2693" i="3"/>
  <c r="E2693" i="3" s="1"/>
  <c r="D2694" i="3"/>
  <c r="E2694" i="3" s="1"/>
  <c r="D2695" i="3"/>
  <c r="E2695" i="3" s="1"/>
  <c r="D2696" i="3"/>
  <c r="E2696" i="3" s="1"/>
  <c r="D2697" i="3"/>
  <c r="E2697" i="3" s="1"/>
  <c r="D2698" i="3"/>
  <c r="E2698" i="3" s="1"/>
  <c r="D2699" i="3"/>
  <c r="E2699" i="3" s="1"/>
  <c r="D2700" i="3"/>
  <c r="E2700" i="3" s="1"/>
  <c r="D2701" i="3"/>
  <c r="E2701" i="3" s="1"/>
  <c r="D2702" i="3"/>
  <c r="E2702" i="3" s="1"/>
  <c r="D2703" i="3"/>
  <c r="E2703" i="3" s="1"/>
  <c r="D2704" i="3"/>
  <c r="E2704" i="3" s="1"/>
  <c r="D2705" i="3"/>
  <c r="E2705" i="3" s="1"/>
  <c r="D2706" i="3"/>
  <c r="E2706" i="3" s="1"/>
  <c r="D2707" i="3"/>
  <c r="E2707" i="3" s="1"/>
  <c r="D2708" i="3"/>
  <c r="E2708" i="3" s="1"/>
  <c r="D2709" i="3"/>
  <c r="E2709" i="3" s="1"/>
  <c r="D2710" i="3"/>
  <c r="E2710" i="3" s="1"/>
  <c r="D2711" i="3"/>
  <c r="E2711" i="3" s="1"/>
  <c r="D2712" i="3"/>
  <c r="E2712" i="3" s="1"/>
  <c r="D2713" i="3"/>
  <c r="E2713" i="3" s="1"/>
  <c r="D2714" i="3"/>
  <c r="E2714" i="3" s="1"/>
  <c r="D2715" i="3"/>
  <c r="E2715" i="3" s="1"/>
  <c r="D2716" i="3"/>
  <c r="E2716" i="3" s="1"/>
  <c r="D2717" i="3"/>
  <c r="E2717" i="3" s="1"/>
  <c r="D2718" i="3"/>
  <c r="E2718" i="3" s="1"/>
  <c r="D2719" i="3"/>
  <c r="E2719" i="3" s="1"/>
  <c r="D2720" i="3"/>
  <c r="E2720" i="3" s="1"/>
  <c r="D2721" i="3"/>
  <c r="E2721" i="3" s="1"/>
  <c r="D2722" i="3"/>
  <c r="E2722" i="3" s="1"/>
  <c r="D2723" i="3"/>
  <c r="E2723" i="3" s="1"/>
  <c r="D2724" i="3"/>
  <c r="E2724" i="3" s="1"/>
  <c r="D2725" i="3"/>
  <c r="E2725" i="3" s="1"/>
  <c r="D2726" i="3"/>
  <c r="E2726" i="3" s="1"/>
  <c r="D2727" i="3"/>
  <c r="E2727" i="3" s="1"/>
  <c r="D2728" i="3"/>
  <c r="E2728" i="3" s="1"/>
  <c r="D2729" i="3"/>
  <c r="E2729" i="3" s="1"/>
  <c r="D2730" i="3"/>
  <c r="E2730" i="3" s="1"/>
  <c r="D2731" i="3"/>
  <c r="E2731" i="3" s="1"/>
  <c r="D2732" i="3"/>
  <c r="E2732" i="3" s="1"/>
  <c r="D2733" i="3"/>
  <c r="E2733" i="3" s="1"/>
  <c r="D2734" i="3"/>
  <c r="E2734" i="3" s="1"/>
  <c r="D2735" i="3"/>
  <c r="E2735" i="3" s="1"/>
  <c r="D2736" i="3"/>
  <c r="E2736" i="3" s="1"/>
  <c r="D2737" i="3"/>
  <c r="E2737" i="3" s="1"/>
  <c r="D2738" i="3"/>
  <c r="E2738" i="3" s="1"/>
  <c r="D2739" i="3"/>
  <c r="E2739" i="3" s="1"/>
  <c r="D2740" i="3"/>
  <c r="E2740" i="3" s="1"/>
  <c r="D2741" i="3"/>
  <c r="E2741" i="3" s="1"/>
  <c r="D2742" i="3"/>
  <c r="E2742" i="3" s="1"/>
  <c r="D2743" i="3"/>
  <c r="E2743" i="3" s="1"/>
  <c r="D2744" i="3"/>
  <c r="E2744" i="3" s="1"/>
  <c r="D2745" i="3"/>
  <c r="E2745" i="3" s="1"/>
  <c r="D2746" i="3"/>
  <c r="E2746" i="3" s="1"/>
  <c r="D2747" i="3"/>
  <c r="E2747" i="3" s="1"/>
  <c r="D2748" i="3"/>
  <c r="E2748" i="3" s="1"/>
  <c r="D2749" i="3"/>
  <c r="E2749" i="3" s="1"/>
  <c r="D2750" i="3"/>
  <c r="E2750" i="3" s="1"/>
  <c r="D2751" i="3"/>
  <c r="E2751" i="3" s="1"/>
  <c r="D2752" i="3"/>
  <c r="E2752" i="3" s="1"/>
  <c r="D2753" i="3"/>
  <c r="E2753" i="3" s="1"/>
  <c r="D2754" i="3"/>
  <c r="E2754" i="3" s="1"/>
  <c r="D2755" i="3"/>
  <c r="E2755" i="3" s="1"/>
  <c r="D2756" i="3"/>
  <c r="E2756" i="3" s="1"/>
  <c r="D2757" i="3"/>
  <c r="E2757" i="3" s="1"/>
  <c r="D2758" i="3"/>
  <c r="E2758" i="3" s="1"/>
  <c r="D2759" i="3"/>
  <c r="E2759" i="3" s="1"/>
  <c r="D2760" i="3"/>
  <c r="E2760" i="3" s="1"/>
  <c r="D2761" i="3"/>
  <c r="E2761" i="3" s="1"/>
  <c r="D2762" i="3"/>
  <c r="E2762" i="3" s="1"/>
  <c r="D2763" i="3"/>
  <c r="E2763" i="3" s="1"/>
  <c r="D2764" i="3"/>
  <c r="E2764" i="3" s="1"/>
  <c r="D2765" i="3"/>
  <c r="E2765" i="3" s="1"/>
  <c r="D2766" i="3"/>
  <c r="E2766" i="3" s="1"/>
  <c r="D2767" i="3"/>
  <c r="E2767" i="3" s="1"/>
  <c r="D2768" i="3"/>
  <c r="E2768" i="3" s="1"/>
  <c r="D2769" i="3"/>
  <c r="E2769" i="3" s="1"/>
  <c r="D2770" i="3"/>
  <c r="E2770" i="3" s="1"/>
  <c r="D2771" i="3"/>
  <c r="E2771" i="3" s="1"/>
  <c r="D2772" i="3"/>
  <c r="E2772" i="3" s="1"/>
  <c r="D2773" i="3"/>
  <c r="E2773" i="3" s="1"/>
  <c r="D2774" i="3"/>
  <c r="E2774" i="3" s="1"/>
  <c r="D2775" i="3"/>
  <c r="E2775" i="3" s="1"/>
  <c r="D2776" i="3"/>
  <c r="E2776" i="3" s="1"/>
  <c r="D2777" i="3"/>
  <c r="E2777" i="3" s="1"/>
  <c r="D2778" i="3"/>
  <c r="E2778" i="3" s="1"/>
  <c r="D2779" i="3"/>
  <c r="E2779" i="3" s="1"/>
  <c r="D2780" i="3"/>
  <c r="E2780" i="3" s="1"/>
  <c r="D2781" i="3"/>
  <c r="E2781" i="3" s="1"/>
  <c r="D2782" i="3"/>
  <c r="E2782" i="3" s="1"/>
  <c r="D2783" i="3"/>
  <c r="E2783" i="3" s="1"/>
  <c r="D2784" i="3"/>
  <c r="E2784" i="3" s="1"/>
  <c r="D2785" i="3"/>
  <c r="E2785" i="3" s="1"/>
  <c r="D2786" i="3"/>
  <c r="E2786" i="3" s="1"/>
  <c r="D2787" i="3"/>
  <c r="E2787" i="3" s="1"/>
  <c r="D2788" i="3"/>
  <c r="E2788" i="3" s="1"/>
  <c r="D2789" i="3"/>
  <c r="E2789" i="3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B2537" i="1" s="1"/>
  <c r="B2538" i="1" s="1"/>
  <c r="B2539" i="1" s="1"/>
  <c r="B2540" i="1" s="1"/>
  <c r="B2541" i="1" s="1"/>
  <c r="B2542" i="1" s="1"/>
  <c r="B2543" i="1" s="1"/>
  <c r="B2544" i="1" s="1"/>
  <c r="B2545" i="1" s="1"/>
  <c r="B2546" i="1" s="1"/>
  <c r="B2547" i="1" s="1"/>
  <c r="B2548" i="1" s="1"/>
  <c r="B2549" i="1" s="1"/>
  <c r="B2550" i="1" s="1"/>
  <c r="B2551" i="1" s="1"/>
  <c r="B2552" i="1" s="1"/>
  <c r="B2553" i="1" s="1"/>
  <c r="B2554" i="1" s="1"/>
  <c r="B2555" i="1" s="1"/>
  <c r="B2556" i="1" s="1"/>
  <c r="B2557" i="1" s="1"/>
  <c r="B2558" i="1" s="1"/>
  <c r="B2559" i="1" s="1"/>
  <c r="B2560" i="1" s="1"/>
  <c r="B2561" i="1" s="1"/>
  <c r="B2562" i="1" s="1"/>
  <c r="B2563" i="1" s="1"/>
  <c r="B2564" i="1" s="1"/>
  <c r="B2565" i="1" s="1"/>
  <c r="B2566" i="1" s="1"/>
  <c r="B2567" i="1" s="1"/>
  <c r="B2568" i="1" s="1"/>
  <c r="B2569" i="1" s="1"/>
  <c r="B2570" i="1" s="1"/>
  <c r="B2571" i="1" s="1"/>
  <c r="B2572" i="1" s="1"/>
  <c r="B2573" i="1" s="1"/>
  <c r="B2574" i="1" s="1"/>
  <c r="B2575" i="1" s="1"/>
  <c r="B2576" i="1" s="1"/>
  <c r="B2577" i="1" s="1"/>
  <c r="B2578" i="1" s="1"/>
  <c r="B2579" i="1" s="1"/>
  <c r="B2580" i="1" s="1"/>
  <c r="B2581" i="1" s="1"/>
  <c r="B2582" i="1" s="1"/>
  <c r="B2583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G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J2506" i="1"/>
  <c r="E2507" i="1"/>
  <c r="J2507" i="1"/>
  <c r="E2508" i="1"/>
  <c r="J2508" i="1"/>
  <c r="E2509" i="1"/>
  <c r="J2509" i="1"/>
  <c r="E2510" i="1"/>
  <c r="G2510" i="1"/>
  <c r="J2510" i="1"/>
  <c r="E2511" i="1"/>
  <c r="J2511" i="1"/>
  <c r="E2512" i="1"/>
  <c r="J2512" i="1"/>
  <c r="E2513" i="1"/>
  <c r="J2513" i="1"/>
  <c r="E2514" i="1"/>
  <c r="J2514" i="1"/>
  <c r="E2515" i="1"/>
  <c r="J2515" i="1"/>
  <c r="E2516" i="1"/>
  <c r="J2516" i="1"/>
  <c r="E2517" i="1"/>
  <c r="J2517" i="1"/>
  <c r="E2518" i="1"/>
  <c r="J2518" i="1"/>
  <c r="E2519" i="1"/>
  <c r="J2519" i="1"/>
  <c r="E2520" i="1"/>
  <c r="J2520" i="1"/>
  <c r="E2521" i="1"/>
  <c r="J2521" i="1"/>
  <c r="E2522" i="1"/>
  <c r="J2522" i="1"/>
  <c r="E2523" i="1"/>
  <c r="J2523" i="1"/>
  <c r="E2524" i="1"/>
  <c r="J2524" i="1"/>
  <c r="E2525" i="1"/>
  <c r="J2525" i="1"/>
  <c r="E2526" i="1"/>
  <c r="J2526" i="1"/>
  <c r="E2527" i="1"/>
  <c r="J2527" i="1"/>
  <c r="E2528" i="1"/>
  <c r="J2528" i="1"/>
  <c r="E2529" i="1"/>
  <c r="J2529" i="1"/>
  <c r="E2530" i="1"/>
  <c r="J2530" i="1"/>
  <c r="E2531" i="1"/>
  <c r="J2531" i="1"/>
  <c r="E2532" i="1"/>
  <c r="J2532" i="1"/>
  <c r="E2533" i="1"/>
  <c r="J2533" i="1"/>
  <c r="E2534" i="1"/>
  <c r="J2534" i="1"/>
  <c r="E2535" i="1"/>
  <c r="J2535" i="1"/>
  <c r="E2536" i="1"/>
  <c r="J2536" i="1"/>
  <c r="E2537" i="1"/>
  <c r="J2537" i="1"/>
  <c r="E2538" i="1"/>
  <c r="J2538" i="1"/>
  <c r="E2539" i="1"/>
  <c r="J2539" i="1"/>
  <c r="E2540" i="1"/>
  <c r="J2540" i="1"/>
  <c r="E2541" i="1"/>
  <c r="J2541" i="1"/>
  <c r="E2542" i="1"/>
  <c r="J2542" i="1"/>
  <c r="E2543" i="1"/>
  <c r="J2543" i="1"/>
  <c r="E2544" i="1"/>
  <c r="J2544" i="1"/>
  <c r="E2545" i="1"/>
  <c r="J2545" i="1"/>
  <c r="E2546" i="1"/>
  <c r="J2546" i="1"/>
  <c r="E2547" i="1"/>
  <c r="J2547" i="1"/>
  <c r="E2548" i="1"/>
  <c r="J2548" i="1"/>
  <c r="E2549" i="1"/>
  <c r="J2549" i="1"/>
  <c r="E2550" i="1"/>
  <c r="J2550" i="1"/>
  <c r="E2551" i="1"/>
  <c r="J2551" i="1"/>
  <c r="E2552" i="1"/>
  <c r="J2552" i="1"/>
  <c r="E2553" i="1"/>
  <c r="J2553" i="1"/>
  <c r="E2554" i="1"/>
  <c r="J2554" i="1"/>
  <c r="E2555" i="1"/>
  <c r="J2555" i="1"/>
  <c r="E2556" i="1"/>
  <c r="J2556" i="1"/>
  <c r="E2557" i="1"/>
  <c r="J2557" i="1"/>
  <c r="E2558" i="1"/>
  <c r="J2558" i="1"/>
  <c r="E2559" i="1"/>
  <c r="J2559" i="1"/>
  <c r="E2560" i="1"/>
  <c r="J2560" i="1"/>
  <c r="E2561" i="1"/>
  <c r="J2561" i="1"/>
  <c r="E2562" i="1"/>
  <c r="J2562" i="1"/>
  <c r="E2563" i="1"/>
  <c r="J2563" i="1"/>
  <c r="E2564" i="1"/>
  <c r="J2564" i="1"/>
  <c r="E2565" i="1"/>
  <c r="J2565" i="1"/>
  <c r="E2566" i="1"/>
  <c r="J2566" i="1"/>
  <c r="E2567" i="1"/>
  <c r="J2567" i="1"/>
  <c r="E2568" i="1"/>
  <c r="J2568" i="1"/>
  <c r="E2569" i="1"/>
  <c r="J2569" i="1"/>
  <c r="E2570" i="1"/>
  <c r="J2570" i="1"/>
  <c r="E2571" i="1"/>
  <c r="J2571" i="1"/>
  <c r="E2572" i="1"/>
  <c r="J2572" i="1"/>
  <c r="E2573" i="1"/>
  <c r="J2573" i="1"/>
  <c r="E2574" i="1"/>
  <c r="J2574" i="1"/>
  <c r="E2575" i="1"/>
  <c r="J2575" i="1"/>
  <c r="E2576" i="1"/>
  <c r="J2576" i="1"/>
  <c r="E2577" i="1"/>
  <c r="J2577" i="1"/>
  <c r="E2578" i="1"/>
  <c r="J2578" i="1"/>
  <c r="E2579" i="1"/>
  <c r="G2579" i="1"/>
  <c r="J2579" i="1"/>
  <c r="E2580" i="1"/>
  <c r="J2580" i="1"/>
  <c r="E2581" i="1"/>
  <c r="J2581" i="1"/>
  <c r="E2582" i="1"/>
  <c r="J2582" i="1"/>
  <c r="E2583" i="1"/>
  <c r="J2583" i="1"/>
  <c r="E2584" i="1"/>
  <c r="J2584" i="1"/>
  <c r="E2585" i="1"/>
  <c r="J2585" i="1"/>
  <c r="E2586" i="1"/>
  <c r="G2586" i="1"/>
  <c r="J2586" i="1"/>
  <c r="E2587" i="1"/>
  <c r="J2587" i="1"/>
  <c r="E2588" i="1"/>
  <c r="G2588" i="1"/>
  <c r="J2588" i="1"/>
  <c r="E2589" i="1"/>
  <c r="G2589" i="1"/>
  <c r="J2589" i="1"/>
  <c r="E2590" i="1"/>
  <c r="G2590" i="1"/>
  <c r="J2590" i="1"/>
  <c r="E2591" i="1"/>
  <c r="G2591" i="1"/>
  <c r="J2591" i="1"/>
  <c r="E2592" i="1"/>
  <c r="G2592" i="1"/>
  <c r="J2592" i="1"/>
  <c r="E2593" i="1"/>
  <c r="G2593" i="1"/>
  <c r="J2593" i="1"/>
  <c r="E2594" i="1"/>
  <c r="G2594" i="1"/>
  <c r="J2594" i="1"/>
  <c r="E2595" i="1"/>
  <c r="G2595" i="1"/>
  <c r="J2595" i="1"/>
  <c r="E2596" i="1"/>
  <c r="G2596" i="1"/>
  <c r="J2596" i="1"/>
  <c r="E2597" i="1"/>
  <c r="G2597" i="1"/>
  <c r="J2597" i="1"/>
  <c r="E2598" i="1"/>
  <c r="G2598" i="1"/>
  <c r="J2598" i="1"/>
  <c r="E2599" i="1"/>
  <c r="G2599" i="1"/>
  <c r="J2599" i="1"/>
  <c r="E2600" i="1"/>
  <c r="G2600" i="1"/>
  <c r="J2600" i="1"/>
  <c r="E2601" i="1"/>
  <c r="G2601" i="1"/>
  <c r="J2601" i="1"/>
  <c r="E2602" i="1"/>
  <c r="G2602" i="1"/>
  <c r="J2602" i="1"/>
  <c r="E2603" i="1"/>
  <c r="G2603" i="1"/>
  <c r="J2603" i="1"/>
  <c r="E2604" i="1"/>
  <c r="G2604" i="1"/>
  <c r="J2604" i="1"/>
  <c r="E2605" i="1"/>
  <c r="G2605" i="1"/>
  <c r="J2605" i="1"/>
  <c r="E2606" i="1"/>
  <c r="G2606" i="1"/>
  <c r="J2606" i="1"/>
  <c r="E2607" i="1"/>
  <c r="G2607" i="1"/>
  <c r="J2607" i="1"/>
  <c r="E2608" i="1"/>
  <c r="G2608" i="1"/>
  <c r="J2608" i="1"/>
  <c r="E2609" i="1"/>
  <c r="G2609" i="1"/>
  <c r="J2609" i="1"/>
  <c r="E2610" i="1"/>
  <c r="G2610" i="1"/>
  <c r="J2610" i="1"/>
  <c r="E2611" i="1"/>
  <c r="G2611" i="1"/>
  <c r="J2611" i="1"/>
  <c r="E2612" i="1"/>
  <c r="G2612" i="1"/>
  <c r="J2612" i="1"/>
  <c r="E2613" i="1"/>
  <c r="G2613" i="1"/>
  <c r="J2613" i="1"/>
  <c r="E2614" i="1"/>
  <c r="G2614" i="1"/>
  <c r="J2614" i="1"/>
  <c r="E2615" i="1"/>
  <c r="G2615" i="1"/>
  <c r="J2615" i="1"/>
  <c r="E2616" i="1"/>
  <c r="G2616" i="1"/>
  <c r="J2616" i="1"/>
  <c r="E2617" i="1"/>
  <c r="G2617" i="1"/>
  <c r="J2617" i="1"/>
  <c r="E2618" i="1"/>
  <c r="G2618" i="1"/>
  <c r="J2618" i="1"/>
  <c r="E2619" i="1"/>
  <c r="G2619" i="1"/>
  <c r="J2619" i="1"/>
  <c r="E2620" i="1"/>
  <c r="G2620" i="1"/>
  <c r="J2620" i="1"/>
  <c r="E2621" i="1"/>
  <c r="G2621" i="1"/>
  <c r="J2621" i="1"/>
  <c r="E2622" i="1"/>
  <c r="G2622" i="1"/>
  <c r="J2622" i="1"/>
  <c r="E2623" i="1"/>
  <c r="G2623" i="1"/>
  <c r="J2623" i="1"/>
  <c r="E2624" i="1"/>
  <c r="G2624" i="1"/>
  <c r="J2624" i="1"/>
  <c r="E2625" i="1"/>
  <c r="G2625" i="1"/>
  <c r="J2625" i="1"/>
  <c r="E2626" i="1"/>
  <c r="G2626" i="1"/>
  <c r="J2626" i="1"/>
  <c r="E2627" i="1"/>
  <c r="G2627" i="1"/>
  <c r="J2627" i="1"/>
  <c r="E2628" i="1"/>
  <c r="G2628" i="1"/>
  <c r="J2628" i="1"/>
  <c r="E2629" i="1"/>
  <c r="G2629" i="1"/>
  <c r="J2629" i="1"/>
  <c r="E2630" i="1"/>
  <c r="G2630" i="1"/>
  <c r="J2630" i="1"/>
  <c r="E2631" i="1"/>
  <c r="G2631" i="1"/>
  <c r="J2631" i="1"/>
  <c r="E2632" i="1"/>
  <c r="G2632" i="1"/>
  <c r="J2632" i="1"/>
  <c r="E2633" i="1"/>
  <c r="G2633" i="1"/>
  <c r="J2633" i="1"/>
  <c r="E2634" i="1"/>
  <c r="G2634" i="1"/>
  <c r="J2634" i="1"/>
  <c r="E2635" i="1"/>
  <c r="G2635" i="1"/>
  <c r="J2635" i="1"/>
  <c r="E2636" i="1"/>
  <c r="G2636" i="1"/>
  <c r="J2636" i="1"/>
  <c r="E2637" i="1"/>
  <c r="G2637" i="1"/>
  <c r="J2637" i="1"/>
  <c r="E2638" i="1"/>
  <c r="G2638" i="1"/>
  <c r="J2638" i="1"/>
  <c r="E2639" i="1"/>
  <c r="G2639" i="1"/>
  <c r="J2639" i="1"/>
  <c r="E2640" i="1"/>
  <c r="G2640" i="1"/>
  <c r="J2640" i="1"/>
  <c r="E2641" i="1"/>
  <c r="G2641" i="1"/>
  <c r="J2641" i="1"/>
  <c r="E2642" i="1"/>
  <c r="G2642" i="1"/>
  <c r="J2642" i="1"/>
  <c r="E2643" i="1"/>
  <c r="G2643" i="1"/>
  <c r="J2643" i="1"/>
  <c r="E2644" i="1"/>
  <c r="G2644" i="1"/>
  <c r="J2644" i="1"/>
  <c r="E2645" i="1"/>
  <c r="G2645" i="1"/>
  <c r="J2645" i="1"/>
  <c r="E2646" i="1"/>
  <c r="G2646" i="1"/>
  <c r="J2646" i="1"/>
  <c r="E2647" i="1"/>
  <c r="G2647" i="1"/>
  <c r="J2647" i="1"/>
  <c r="E2648" i="1"/>
  <c r="G2648" i="1"/>
  <c r="J2648" i="1"/>
  <c r="E2649" i="1"/>
  <c r="G2649" i="1"/>
  <c r="J2649" i="1"/>
  <c r="E2650" i="1"/>
  <c r="G2650" i="1"/>
  <c r="J2650" i="1"/>
  <c r="E2651" i="1"/>
  <c r="G2651" i="1"/>
  <c r="J2651" i="1"/>
  <c r="E2652" i="1"/>
  <c r="G2652" i="1"/>
  <c r="J2652" i="1"/>
  <c r="E2653" i="1"/>
  <c r="G2653" i="1"/>
  <c r="J2653" i="1"/>
  <c r="E2654" i="1"/>
  <c r="G2654" i="1"/>
  <c r="J2654" i="1"/>
  <c r="E2655" i="1"/>
  <c r="G2655" i="1"/>
  <c r="J2655" i="1"/>
  <c r="E2656" i="1"/>
  <c r="G2656" i="1"/>
  <c r="J2656" i="1"/>
  <c r="E2657" i="1"/>
  <c r="G2657" i="1"/>
  <c r="J2657" i="1"/>
  <c r="E2658" i="1"/>
  <c r="G2658" i="1"/>
  <c r="J2658" i="1"/>
  <c r="E2659" i="1"/>
  <c r="G2659" i="1"/>
  <c r="J2659" i="1"/>
  <c r="E2660" i="1"/>
  <c r="G2660" i="1"/>
  <c r="J2660" i="1"/>
  <c r="E2661" i="1"/>
  <c r="G2661" i="1"/>
  <c r="J2661" i="1"/>
  <c r="E2662" i="1"/>
  <c r="G2662" i="1"/>
  <c r="J2662" i="1"/>
  <c r="E2663" i="1"/>
  <c r="G2663" i="1"/>
  <c r="J2663" i="1"/>
  <c r="E2664" i="1"/>
  <c r="G2664" i="1"/>
  <c r="J2664" i="1"/>
  <c r="E2665" i="1"/>
  <c r="G2665" i="1"/>
  <c r="J2665" i="1"/>
  <c r="E2666" i="1"/>
  <c r="G2666" i="1"/>
  <c r="J2666" i="1"/>
  <c r="E2667" i="1"/>
  <c r="G2667" i="1"/>
  <c r="J2667" i="1"/>
  <c r="E2668" i="1"/>
  <c r="G2668" i="1"/>
  <c r="J2668" i="1"/>
  <c r="E2669" i="1"/>
  <c r="G2669" i="1"/>
  <c r="J2669" i="1"/>
  <c r="E2670" i="1"/>
  <c r="G2670" i="1"/>
  <c r="J2670" i="1"/>
  <c r="E2671" i="1"/>
  <c r="G2671" i="1"/>
  <c r="J2671" i="1"/>
  <c r="E2672" i="1"/>
  <c r="G2672" i="1"/>
  <c r="J2672" i="1"/>
  <c r="E2673" i="1"/>
  <c r="G2673" i="1"/>
  <c r="J2673" i="1"/>
  <c r="E2674" i="1"/>
  <c r="G2674" i="1"/>
  <c r="J2674" i="1"/>
  <c r="E2675" i="1"/>
  <c r="G2675" i="1"/>
  <c r="J2675" i="1"/>
  <c r="E2676" i="1"/>
  <c r="G2676" i="1"/>
  <c r="J2676" i="1"/>
  <c r="E2677" i="1"/>
  <c r="G2677" i="1"/>
  <c r="J2677" i="1"/>
  <c r="E2678" i="1"/>
  <c r="G2678" i="1"/>
  <c r="J2678" i="1"/>
  <c r="E2679" i="1"/>
  <c r="G2679" i="1"/>
  <c r="J2679" i="1"/>
  <c r="E2680" i="1"/>
  <c r="G2680" i="1"/>
  <c r="J2680" i="1"/>
  <c r="E2681" i="1"/>
  <c r="G2681" i="1"/>
  <c r="J2681" i="1"/>
  <c r="E2682" i="1"/>
  <c r="G2682" i="1"/>
  <c r="J2682" i="1"/>
  <c r="E2683" i="1"/>
  <c r="G2683" i="1"/>
  <c r="J2683" i="1"/>
  <c r="E2684" i="1"/>
  <c r="G2684" i="1"/>
  <c r="J2684" i="1"/>
  <c r="E2685" i="1"/>
  <c r="G2685" i="1"/>
  <c r="J2685" i="1"/>
  <c r="E2686" i="1"/>
  <c r="G2686" i="1"/>
  <c r="J2686" i="1"/>
  <c r="E2687" i="1"/>
  <c r="G2687" i="1"/>
  <c r="J2687" i="1"/>
  <c r="E2688" i="1"/>
  <c r="G2688" i="1"/>
  <c r="J2688" i="1"/>
  <c r="E2689" i="1"/>
  <c r="G2689" i="1"/>
  <c r="J2689" i="1"/>
  <c r="E2690" i="1"/>
  <c r="G2690" i="1"/>
  <c r="J2690" i="1"/>
  <c r="E2691" i="1"/>
  <c r="G2691" i="1"/>
  <c r="J2691" i="1"/>
  <c r="E2692" i="1"/>
  <c r="G2692" i="1"/>
  <c r="J2692" i="1"/>
  <c r="E2693" i="1"/>
  <c r="G2693" i="1"/>
  <c r="J2693" i="1"/>
  <c r="E2694" i="1"/>
  <c r="G2694" i="1"/>
  <c r="J2694" i="1"/>
  <c r="E2695" i="1"/>
  <c r="G2695" i="1"/>
  <c r="J2695" i="1"/>
  <c r="E2696" i="1"/>
  <c r="G2696" i="1"/>
  <c r="J2696" i="1"/>
  <c r="E2697" i="1"/>
  <c r="G2697" i="1"/>
  <c r="J2697" i="1"/>
  <c r="E2698" i="1"/>
  <c r="G2698" i="1"/>
  <c r="J2698" i="1"/>
  <c r="E2699" i="1"/>
  <c r="G2699" i="1"/>
  <c r="J2699" i="1"/>
  <c r="E2700" i="1"/>
  <c r="G2700" i="1"/>
  <c r="J2700" i="1"/>
  <c r="E2701" i="1"/>
  <c r="G2701" i="1"/>
  <c r="J2701" i="1"/>
  <c r="E2702" i="1"/>
  <c r="G2702" i="1"/>
  <c r="J2702" i="1"/>
  <c r="E2703" i="1"/>
  <c r="G2703" i="1"/>
  <c r="J2703" i="1"/>
  <c r="E2704" i="1"/>
  <c r="G2704" i="1"/>
  <c r="J2704" i="1"/>
  <c r="E2705" i="1"/>
  <c r="G2705" i="1"/>
  <c r="J2705" i="1"/>
  <c r="E2706" i="1"/>
  <c r="G2706" i="1"/>
  <c r="J2706" i="1"/>
  <c r="E2707" i="1"/>
  <c r="G2707" i="1"/>
  <c r="J2707" i="1"/>
  <c r="E2708" i="1"/>
  <c r="G2708" i="1"/>
  <c r="J2708" i="1"/>
  <c r="E2709" i="1"/>
  <c r="G2709" i="1"/>
  <c r="J2709" i="1"/>
  <c r="E2710" i="1"/>
  <c r="G2710" i="1"/>
  <c r="J2710" i="1"/>
  <c r="E2711" i="1"/>
  <c r="G2711" i="1"/>
  <c r="J2711" i="1"/>
  <c r="E2712" i="1"/>
  <c r="G2712" i="1"/>
  <c r="J2712" i="1"/>
  <c r="E2713" i="1"/>
  <c r="G2713" i="1"/>
  <c r="J2713" i="1"/>
  <c r="E2714" i="1"/>
  <c r="G2714" i="1"/>
  <c r="J2714" i="1"/>
  <c r="E2715" i="1"/>
  <c r="G2715" i="1"/>
  <c r="J2715" i="1"/>
  <c r="E2716" i="1"/>
  <c r="G2716" i="1"/>
  <c r="J2716" i="1"/>
  <c r="E2717" i="1"/>
  <c r="G2717" i="1"/>
  <c r="J2717" i="1"/>
  <c r="E2718" i="1"/>
  <c r="G2718" i="1"/>
  <c r="J2718" i="1"/>
  <c r="E2719" i="1"/>
  <c r="G2719" i="1"/>
  <c r="J2719" i="1"/>
  <c r="E2720" i="1"/>
  <c r="G2720" i="1"/>
  <c r="J2720" i="1"/>
  <c r="E2721" i="1"/>
  <c r="G2721" i="1"/>
  <c r="J2721" i="1"/>
  <c r="E2722" i="1"/>
  <c r="G2722" i="1"/>
  <c r="J2722" i="1"/>
  <c r="E2723" i="1"/>
  <c r="G2723" i="1"/>
  <c r="J2723" i="1"/>
  <c r="E2724" i="1"/>
  <c r="G2724" i="1"/>
  <c r="J2724" i="1"/>
  <c r="E2725" i="1"/>
  <c r="G2725" i="1"/>
  <c r="J2725" i="1"/>
  <c r="E2726" i="1"/>
  <c r="G2726" i="1"/>
  <c r="J2726" i="1"/>
  <c r="E2727" i="1"/>
  <c r="G2727" i="1"/>
  <c r="J2727" i="1"/>
  <c r="E2728" i="1"/>
  <c r="G2728" i="1"/>
  <c r="J2728" i="1"/>
  <c r="E2729" i="1"/>
  <c r="G2729" i="1"/>
  <c r="J2729" i="1"/>
  <c r="E2730" i="1"/>
  <c r="G2730" i="1"/>
  <c r="J2730" i="1"/>
  <c r="E2731" i="1"/>
  <c r="G2731" i="1"/>
  <c r="J2731" i="1"/>
  <c r="E2732" i="1"/>
  <c r="G2732" i="1"/>
  <c r="J2732" i="1"/>
  <c r="E2733" i="1"/>
  <c r="G2733" i="1"/>
  <c r="J2733" i="1"/>
  <c r="E2734" i="1"/>
  <c r="G2734" i="1"/>
  <c r="J2734" i="1"/>
  <c r="E2735" i="1"/>
  <c r="G2735" i="1"/>
  <c r="J2735" i="1"/>
  <c r="E2736" i="1"/>
  <c r="G2736" i="1"/>
  <c r="J2736" i="1"/>
  <c r="E2737" i="1"/>
  <c r="G2737" i="1"/>
  <c r="J2737" i="1"/>
  <c r="E2738" i="1"/>
  <c r="G2738" i="1"/>
  <c r="J2738" i="1"/>
  <c r="E2739" i="1"/>
  <c r="G2739" i="1"/>
  <c r="J2739" i="1"/>
  <c r="E2740" i="1"/>
  <c r="G2740" i="1"/>
  <c r="J2740" i="1"/>
  <c r="E2741" i="1"/>
  <c r="G2741" i="1"/>
  <c r="J2741" i="1"/>
  <c r="E2742" i="1"/>
  <c r="G2742" i="1"/>
  <c r="J2742" i="1"/>
  <c r="E2743" i="1"/>
  <c r="G2743" i="1"/>
  <c r="J2743" i="1"/>
  <c r="E2744" i="1"/>
  <c r="G2744" i="1"/>
  <c r="J2744" i="1"/>
  <c r="E2745" i="1"/>
  <c r="G2745" i="1"/>
  <c r="J2745" i="1"/>
  <c r="E2746" i="1"/>
  <c r="G2746" i="1"/>
  <c r="J2746" i="1"/>
  <c r="E2747" i="1"/>
  <c r="G2747" i="1"/>
  <c r="J2747" i="1"/>
  <c r="E2748" i="1"/>
  <c r="G2748" i="1"/>
  <c r="J2748" i="1"/>
  <c r="E2749" i="1"/>
  <c r="G2749" i="1"/>
  <c r="J2749" i="1"/>
  <c r="E2750" i="1"/>
  <c r="G2750" i="1"/>
  <c r="J2750" i="1"/>
  <c r="E2751" i="1"/>
  <c r="G2751" i="1"/>
  <c r="J2751" i="1"/>
  <c r="E2752" i="1"/>
  <c r="G2752" i="1"/>
  <c r="J2752" i="1"/>
  <c r="E2753" i="1"/>
  <c r="G2753" i="1"/>
  <c r="J2753" i="1"/>
  <c r="E2754" i="1"/>
  <c r="G2754" i="1"/>
  <c r="J2754" i="1"/>
  <c r="E2755" i="1"/>
  <c r="G2755" i="1"/>
  <c r="J2755" i="1"/>
  <c r="E2756" i="1"/>
  <c r="G2756" i="1"/>
  <c r="J2756" i="1"/>
  <c r="E2757" i="1"/>
  <c r="G2757" i="1"/>
  <c r="J2757" i="1"/>
  <c r="E2758" i="1"/>
  <c r="G2758" i="1"/>
  <c r="J2758" i="1"/>
  <c r="E2759" i="1"/>
  <c r="G2759" i="1"/>
  <c r="J2759" i="1"/>
  <c r="E2760" i="1"/>
  <c r="G2760" i="1"/>
  <c r="J2760" i="1"/>
  <c r="E2761" i="1"/>
  <c r="G2761" i="1"/>
  <c r="J2761" i="1"/>
  <c r="E2762" i="1"/>
  <c r="G2762" i="1"/>
  <c r="J2762" i="1"/>
  <c r="E2763" i="1"/>
  <c r="G2763" i="1"/>
  <c r="J2763" i="1"/>
  <c r="E2764" i="1"/>
  <c r="G2764" i="1"/>
  <c r="J2764" i="1"/>
  <c r="E2765" i="1"/>
  <c r="G2765" i="1"/>
  <c r="J2765" i="1"/>
  <c r="E2766" i="1"/>
  <c r="G2766" i="1"/>
  <c r="J2766" i="1"/>
  <c r="E2767" i="1"/>
  <c r="G2767" i="1"/>
  <c r="J2767" i="1"/>
  <c r="E2768" i="1"/>
  <c r="G2768" i="1"/>
  <c r="J2768" i="1"/>
  <c r="E2769" i="1"/>
  <c r="G2769" i="1"/>
  <c r="J2769" i="1"/>
  <c r="E2770" i="1"/>
  <c r="G2770" i="1"/>
  <c r="J2770" i="1"/>
  <c r="E2771" i="1"/>
  <c r="G2771" i="1"/>
  <c r="J2771" i="1"/>
  <c r="E2772" i="1"/>
  <c r="G2772" i="1"/>
  <c r="J2772" i="1"/>
  <c r="E2773" i="1"/>
  <c r="G2773" i="1"/>
  <c r="J2773" i="1"/>
  <c r="E2774" i="1"/>
  <c r="G2774" i="1"/>
  <c r="J2774" i="1"/>
  <c r="E2775" i="1"/>
  <c r="G2775" i="1"/>
  <c r="J2775" i="1"/>
  <c r="E2776" i="1"/>
  <c r="G2776" i="1"/>
  <c r="J2776" i="1"/>
  <c r="E2777" i="1"/>
  <c r="G2777" i="1"/>
  <c r="J2777" i="1"/>
  <c r="E2778" i="1"/>
  <c r="G2778" i="1"/>
  <c r="J2778" i="1"/>
  <c r="E2779" i="1"/>
  <c r="G2779" i="1"/>
  <c r="J2779" i="1"/>
  <c r="E2780" i="1"/>
  <c r="G2780" i="1"/>
  <c r="J2780" i="1"/>
  <c r="E2781" i="1"/>
  <c r="G2781" i="1"/>
  <c r="J2781" i="1"/>
  <c r="E2782" i="1"/>
  <c r="G2782" i="1"/>
  <c r="J2782" i="1"/>
  <c r="E2783" i="1"/>
  <c r="G2783" i="1"/>
  <c r="J2783" i="1"/>
  <c r="E2784" i="1"/>
  <c r="G2784" i="1"/>
  <c r="J2784" i="1"/>
  <c r="E2785" i="1"/>
  <c r="G2785" i="1"/>
  <c r="J2785" i="1"/>
  <c r="E2786" i="1"/>
  <c r="G2786" i="1"/>
  <c r="J2786" i="1"/>
  <c r="E2787" i="1"/>
  <c r="G2787" i="1"/>
  <c r="J2787" i="1"/>
  <c r="E2788" i="1"/>
  <c r="G2788" i="1"/>
  <c r="J2788" i="1"/>
  <c r="E2789" i="1"/>
  <c r="G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558" i="1" l="1"/>
  <c r="G2554" i="1"/>
  <c r="G2555" i="1"/>
  <c r="G2521" i="1"/>
  <c r="G2505" i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G150" i="1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384" i="1" l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  <c r="A2537" i="3" s="1"/>
  <c r="A2538" i="3" s="1"/>
  <c r="A2539" i="3" s="1"/>
  <c r="A2540" i="3" s="1"/>
  <c r="A2541" i="3" s="1"/>
  <c r="A2542" i="3" s="1"/>
  <c r="A2543" i="3" s="1"/>
  <c r="A2544" i="3" s="1"/>
  <c r="A2545" i="3" s="1"/>
  <c r="A2546" i="3" s="1"/>
  <c r="A2547" i="3" s="1"/>
  <c r="A2548" i="3" s="1"/>
  <c r="A2549" i="3" s="1"/>
  <c r="A2550" i="3" s="1"/>
  <c r="A2551" i="3" s="1"/>
  <c r="A2552" i="3" s="1"/>
  <c r="A2553" i="3" s="1"/>
  <c r="A2554" i="3" s="1"/>
  <c r="A2555" i="3" s="1"/>
  <c r="A2556" i="3" s="1"/>
  <c r="A2557" i="3" s="1"/>
  <c r="A2558" i="3" s="1"/>
  <c r="A2559" i="3" s="1"/>
  <c r="A2560" i="3" s="1"/>
  <c r="A2561" i="3" s="1"/>
  <c r="A2562" i="3" s="1"/>
  <c r="A2563" i="3" s="1"/>
  <c r="A2564" i="3" s="1"/>
  <c r="A2565" i="3" s="1"/>
  <c r="A2566" i="3" s="1"/>
  <c r="A2567" i="3" s="1"/>
  <c r="A2568" i="3" s="1"/>
  <c r="A2569" i="3" s="1"/>
  <c r="A2570" i="3" s="1"/>
  <c r="A2571" i="3" s="1"/>
  <c r="A2572" i="3" s="1"/>
  <c r="A2573" i="3" s="1"/>
  <c r="A2574" i="3" s="1"/>
  <c r="A2575" i="3" s="1"/>
  <c r="A2576" i="3" s="1"/>
  <c r="A2577" i="3" s="1"/>
  <c r="A2578" i="3" s="1"/>
  <c r="A2579" i="3" s="1"/>
  <c r="A2580" i="3" s="1"/>
  <c r="A2581" i="3" s="1"/>
  <c r="A2582" i="3" s="1"/>
  <c r="A2583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<sst xmlns="http://schemas.openxmlformats.org/spreadsheetml/2006/main" count="29345" uniqueCount="5108">
  <si>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</si>
  <si>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</si>
  <si>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</si>
  <si>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</si>
  <si>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</si>
  <si>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</si>
  <si>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</si>
  <si>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</si>
  <si>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</si>
  <si>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</si>
  <si>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</si>
  <si>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</si>
  <si>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</si>
  <si>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</si>
  <si>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</si>
  <si>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</si>
  <si>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</si>
  <si>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</si>
  <si>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</si>
  <si>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</si>
  <si>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</si>
  <si>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</si>
  <si>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</si>
  <si>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</si>
  <si>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</si>
  <si>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</si>
  <si>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</si>
  <si>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</si>
  <si>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</si>
  <si>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</si>
  <si>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</si>
  <si>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</si>
  <si>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</si>
  <si>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</si>
  <si>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</si>
  <si>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</si>
  <si>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</si>
  <si>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</si>
  <si>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</si>
  <si>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</si>
  <si>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</si>
  <si>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</si>
  <si>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</si>
  <si>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</si>
  <si>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</si>
  <si>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</si>
  <si>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</si>
  <si>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</si>
  <si>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</si>
  <si>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</si>
  <si>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</si>
  <si>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</si>
  <si>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</si>
  <si>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</si>
  <si>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</si>
  <si>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</si>
  <si>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</si>
  <si>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</si>
  <si>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</si>
  <si>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</si>
  <si>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</si>
  <si>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</si>
  <si>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</si>
  <si>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</si>
  <si>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</si>
  <si>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</si>
  <si>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</si>
  <si>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</si>
  <si>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</si>
  <si>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</si>
  <si>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</si>
  <si>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</si>
  <si>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</si>
  <si>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</si>
  <si>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</si>
  <si>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</si>
  <si>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</si>
  <si>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</si>
  <si>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</si>
  <si>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</si>
  <si>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</si>
  <si>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</si>
  <si>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</si>
  <si>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</si>
  <si>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</si>
  <si>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</si>
  <si>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</si>
  <si>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</si>
  <si>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</si>
  <si>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</si>
  <si>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</si>
  <si>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</si>
  <si>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</si>
  <si>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</si>
  <si>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</si>
  <si>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</si>
  <si>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</si>
  <si>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</si>
  <si>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</si>
  <si>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</si>
  <si>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</si>
  <si>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</si>
  <si>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</si>
  <si>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</si>
  <si>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</si>
  <si>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</si>
  <si>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</si>
  <si>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</si>
  <si>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</si>
  <si>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</si>
  <si>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</si>
  <si>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</si>
  <si>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</si>
  <si>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</si>
  <si>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</si>
  <si>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</si>
  <si>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</si>
  <si>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</si>
  <si>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</si>
  <si>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</si>
  <si>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</si>
  <si>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</si>
  <si>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</si>
  <si>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</si>
  <si>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</si>
  <si>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</si>
  <si>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</si>
  <si>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</si>
  <si>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</si>
  <si>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</si>
  <si>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</si>
  <si>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</si>
  <si>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</si>
  <si>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</si>
  <si>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</si>
  <si>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</si>
  <si>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</si>
  <si>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</si>
  <si>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</si>
  <si>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</si>
  <si>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</si>
  <si>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</si>
  <si>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</si>
  <si>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</si>
  <si>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</si>
  <si>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</si>
  <si>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</si>
  <si>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</si>
  <si>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</si>
  <si>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</si>
  <si>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</si>
  <si>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</si>
  <si>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</si>
  <si>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</si>
  <si>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</si>
  <si>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</si>
  <si>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</si>
  <si>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</si>
  <si>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</si>
  <si>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</si>
  <si>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</si>
  <si>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</si>
  <si>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</si>
  <si>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</si>
  <si>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</si>
  <si>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</si>
  <si>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</si>
  <si>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</si>
  <si>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</si>
  <si>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</si>
  <si>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</si>
  <si>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</si>
  <si>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</si>
  <si>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</si>
  <si>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</si>
  <si>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</si>
  <si>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</si>
  <si>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</si>
  <si>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</si>
  <si>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</si>
  <si>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</si>
  <si>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</si>
  <si>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</si>
  <si>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</si>
  <si>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</si>
  <si>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</si>
  <si>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</si>
  <si>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</si>
  <si>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</si>
  <si>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</si>
  <si>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</si>
  <si>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</si>
  <si>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</si>
  <si>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</si>
  <si>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</si>
  <si>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</si>
  <si>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</si>
  <si>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</si>
  <si>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</si>
  <si>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</si>
  <si>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</si>
  <si>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</si>
  <si>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</si>
  <si>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</si>
  <si>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</si>
  <si>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</si>
  <si>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</si>
  <si>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</si>
  <si>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</si>
  <si>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</si>
  <si>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</si>
  <si>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</si>
  <si>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</si>
  <si>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</si>
  <si>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</si>
  <si>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</si>
  <si>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</si>
  <si>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</si>
  <si>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</si>
  <si>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</si>
  <si>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</si>
  <si>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</si>
  <si>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</si>
  <si>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</si>
  <si>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</si>
  <si>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</si>
  <si>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</si>
  <si>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</si>
  <si>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</si>
  <si>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</si>
  <si>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</si>
  <si>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</si>
  <si>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</si>
  <si>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</si>
  <si>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</si>
  <si>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</si>
  <si>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</si>
  <si>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</si>
  <si>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</si>
  <si>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</si>
  <si>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</si>
  <si>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</si>
  <si>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</si>
  <si>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</si>
  <si>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</si>
  <si>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</si>
  <si>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</si>
  <si>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</si>
  <si>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</si>
  <si>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</si>
  <si>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</si>
  <si>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</si>
  <si>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</si>
  <si>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</si>
  <si>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</si>
  <si>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</si>
  <si>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</si>
  <si>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</si>
  <si>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</si>
  <si>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</si>
  <si>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</si>
  <si>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</si>
  <si>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</si>
  <si>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</si>
  <si>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</si>
  <si>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</si>
  <si>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</si>
  <si>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</si>
  <si>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</si>
  <si>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</si>
  <si>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</si>
  <si>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</si>
  <si>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</si>
  <si>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</si>
  <si>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</si>
  <si>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</si>
  <si>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</si>
  <si>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</si>
  <si>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</si>
  <si>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</si>
  <si>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</si>
  <si>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</si>
  <si>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</si>
  <si>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</si>
  <si>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</si>
  <si>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</si>
  <si>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</si>
  <si>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</si>
  <si>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</si>
  <si>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</si>
  <si>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</si>
  <si>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</si>
  <si>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</si>
  <si>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</si>
  <si>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</si>
  <si>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</si>
  <si>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</si>
  <si>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</si>
  <si>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</si>
  <si>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</si>
  <si>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</si>
  <si>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</si>
  <si>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</si>
  <si>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</si>
  <si>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</si>
  <si>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</si>
  <si>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</si>
  <si>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</si>
  <si>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</si>
  <si>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</si>
  <si>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</si>
  <si>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</si>
  <si>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</si>
  <si>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</si>
  <si>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</si>
  <si>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</si>
  <si>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</si>
  <si>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</si>
  <si>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</si>
  <si>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</si>
  <si>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</si>
  <si>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</si>
  <si>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</si>
  <si>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</si>
  <si>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</si>
  <si>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</si>
  <si>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</si>
  <si>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</si>
  <si>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</si>
  <si>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</si>
  <si>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</si>
  <si>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</si>
  <si>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</si>
  <si>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</si>
  <si>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</si>
  <si>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</si>
  <si>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</si>
  <si>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</si>
  <si>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</si>
  <si>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</si>
  <si>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</si>
  <si>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</si>
  <si>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</si>
  <si>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</si>
  <si>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</si>
  <si>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</si>
  <si>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</si>
  <si>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</si>
  <si>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</si>
  <si>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</si>
  <si>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</si>
  <si>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</si>
  <si>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</si>
  <si>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</si>
  <si>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</si>
  <si>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</si>
  <si>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</si>
  <si>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</si>
  <si>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</si>
  <si>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</si>
  <si>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</si>
  <si>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</si>
  <si>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</si>
  <si>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</si>
  <si>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</si>
  <si>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</si>
  <si>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</si>
  <si>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</si>
  <si>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</si>
  <si>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</si>
  <si>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</si>
  <si>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</si>
  <si>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</si>
  <si>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</si>
  <si>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</si>
  <si>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</si>
  <si>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</si>
  <si>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</si>
  <si>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</si>
  <si>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</si>
  <si>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</si>
  <si>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</si>
  <si>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</si>
  <si>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</si>
  <si>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</si>
  <si>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</si>
  <si>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</si>
  <si>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</si>
  <si>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</si>
  <si>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</si>
  <si>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</si>
  <si>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</si>
  <si>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</si>
  <si>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</si>
  <si>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</si>
  <si>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</si>
  <si>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</si>
  <si>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</si>
  <si>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</si>
  <si>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</si>
  <si>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</si>
  <si>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</si>
  <si>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</si>
  <si>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</si>
  <si>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</si>
  <si>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</si>
  <si>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</si>
  <si>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</si>
  <si>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</si>
  <si>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</si>
  <si>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</si>
  <si>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</si>
  <si>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</si>
  <si>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</si>
  <si>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</si>
  <si>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</si>
  <si>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</si>
  <si>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</si>
  <si>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</si>
  <si>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</si>
  <si>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</si>
  <si>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</si>
  <si>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</si>
  <si>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</si>
  <si>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</si>
  <si>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</si>
  <si>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</si>
  <si>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</si>
  <si>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</si>
  <si>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</si>
  <si>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</si>
  <si>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</si>
  <si>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</si>
  <si>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</si>
  <si>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</si>
  <si>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</si>
  <si>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</si>
  <si>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</si>
  <si>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</si>
  <si>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</si>
  <si>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</si>
  <si>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</si>
  <si>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</si>
  <si>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</si>
  <si>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</si>
  <si>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</si>
  <si>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</si>
  <si>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</si>
  <si>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</si>
  <si>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</si>
  <si>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</si>
  <si>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</si>
  <si>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</si>
  <si>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</si>
  <si>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</si>
  <si>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</si>
  <si>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</si>
  <si>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</si>
  <si>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</si>
  <si>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</si>
  <si>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</si>
  <si>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</si>
  <si>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</si>
  <si>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</si>
  <si>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</si>
  <si>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</si>
  <si>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</si>
  <si>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</si>
  <si>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</si>
  <si>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</si>
  <si>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</si>
  <si>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</si>
  <si>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</si>
  <si>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</si>
  <si>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</si>
  <si>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</si>
  <si>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</si>
  <si>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</si>
  <si>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</si>
  <si>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</si>
  <si>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</si>
  <si>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</si>
  <si>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</si>
  <si>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</si>
  <si>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</si>
  <si>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</si>
  <si>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</si>
  <si>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</si>
  <si>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</si>
  <si>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</si>
  <si>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</si>
  <si>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</si>
  <si>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</si>
  <si>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</si>
  <si>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</si>
  <si>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</si>
  <si>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</si>
  <si>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</si>
  <si>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</si>
  <si>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</si>
  <si>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</si>
  <si>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</si>
  <si>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</si>
  <si>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</si>
  <si>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</si>
  <si>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</si>
  <si>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</si>
  <si>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</si>
  <si>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</si>
  <si>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</si>
  <si>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</si>
  <si>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</si>
  <si>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</si>
  <si>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</si>
  <si>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</si>
  <si>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</si>
  <si>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</si>
  <si>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</si>
  <si>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</si>
  <si>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</si>
  <si>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</si>
  <si>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</si>
  <si>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</si>
  <si>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</si>
  <si>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</si>
  <si>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</si>
  <si>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</si>
  <si>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</si>
  <si>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</si>
  <si>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</si>
  <si>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</si>
  <si>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</si>
  <si>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</si>
  <si>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</si>
  <si>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</si>
  <si>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</si>
  <si>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</si>
  <si>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</si>
  <si>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</si>
  <si>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</si>
  <si>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</si>
  <si>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</si>
  <si>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</si>
  <si>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</si>
  <si>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</si>
  <si>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</si>
  <si>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</si>
  <si>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</si>
  <si>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</si>
  <si>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</si>
  <si>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</si>
  <si>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</si>
  <si>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</si>
  <si>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</si>
  <si>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</si>
  <si>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</si>
  <si>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</si>
  <si>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</si>
  <si>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</si>
  <si>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</si>
  <si>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</si>
  <si>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</si>
  <si>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</si>
  <si>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</si>
  <si>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</si>
  <si>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</si>
  <si>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</si>
  <si>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</si>
  <si>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</si>
  <si>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</si>
  <si>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</si>
  <si>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</si>
  <si>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</si>
  <si>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</si>
  <si>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</si>
  <si>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</si>
  <si>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</si>
  <si>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</si>
  <si>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</si>
  <si>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</si>
  <si>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</si>
  <si>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</si>
  <si>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</si>
  <si>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</si>
  <si>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</si>
  <si>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</si>
  <si>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</si>
  <si>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</si>
  <si>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</si>
  <si>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</si>
  <si>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</si>
  <si>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</si>
  <si>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</si>
  <si>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</si>
  <si>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</si>
  <si>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</si>
  <si>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</si>
  <si>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</si>
  <si>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</si>
  <si>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</si>
  <si>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</si>
  <si>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</si>
  <si>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</si>
  <si>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</si>
  <si>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</si>
  <si>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</si>
  <si>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</si>
  <si>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</si>
  <si>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</si>
  <si>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</si>
  <si>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</si>
  <si>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</si>
  <si>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</si>
  <si>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</si>
  <si>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</si>
  <si>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</si>
  <si>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</si>
  <si>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</si>
  <si>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</si>
  <si>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</si>
  <si>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</si>
  <si>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</si>
  <si>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</si>
  <si>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</si>
  <si>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</si>
  <si>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</si>
  <si>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</si>
  <si>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</si>
  <si>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</si>
  <si>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</si>
  <si>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</si>
  <si>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</si>
  <si>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</si>
  <si>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</si>
  <si>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</si>
  <si>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</si>
  <si>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</si>
  <si>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</si>
  <si>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</si>
  <si>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</si>
  <si>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</si>
  <si>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</si>
  <si>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</si>
  <si>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</si>
  <si>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</si>
  <si>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</si>
  <si>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</si>
  <si>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</si>
  <si>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</si>
  <si>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</si>
  <si>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</si>
  <si>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</si>
  <si>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</si>
  <si>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</si>
  <si>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</si>
  <si>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</si>
  <si>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</si>
  <si>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</si>
  <si>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</si>
  <si>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</si>
  <si>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</si>
  <si>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</si>
  <si>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</si>
  <si>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</si>
  <si>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</si>
  <si>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</si>
  <si>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</si>
  <si>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</si>
  <si>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</si>
  <si>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</si>
  <si>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</si>
  <si>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</si>
  <si>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</si>
  <si>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</si>
  <si>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</si>
  <si>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</si>
  <si>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</si>
  <si>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</si>
  <si>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</si>
  <si>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</si>
  <si>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</si>
  <si>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</si>
  <si>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</si>
  <si>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</si>
  <si>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</si>
  <si>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</si>
  <si>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</si>
  <si>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</si>
  <si>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</si>
  <si>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</si>
  <si>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</si>
  <si>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</si>
  <si>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</si>
  <si>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</si>
  <si>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</si>
  <si>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</si>
  <si>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</si>
  <si>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</si>
  <si>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</si>
  <si>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</si>
  <si>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</si>
  <si>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</si>
  <si>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</si>
  <si>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</si>
  <si>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</si>
  <si>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</si>
  <si>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</si>
  <si>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</si>
  <si>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</si>
  <si>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</si>
  <si>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</si>
  <si>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</si>
  <si>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</si>
  <si>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</si>
  <si>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</si>
  <si>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</si>
  <si>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</si>
  <si>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</si>
  <si>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</si>
  <si>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</si>
  <si>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</si>
  <si>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</si>
  <si>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</si>
  <si>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</si>
  <si>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</si>
  <si>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</si>
  <si>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</si>
  <si>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</si>
  <si>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</si>
  <si>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</si>
  <si>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</si>
  <si>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</si>
  <si>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</si>
  <si>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</si>
  <si>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</si>
  <si>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</si>
  <si>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</si>
  <si>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</si>
  <si>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</si>
  <si>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</si>
  <si>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</si>
  <si>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</si>
  <si>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</si>
  <si>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</si>
  <si>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</si>
  <si>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</si>
  <si>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</si>
  <si>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</si>
  <si>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</si>
  <si>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</si>
  <si>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</si>
  <si>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</si>
  <si>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</si>
  <si>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</si>
  <si>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</si>
  <si>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</si>
  <si>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</si>
  <si>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</si>
  <si>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</si>
  <si>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</si>
  <si>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</si>
  <si>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</si>
  <si>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</si>
  <si>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</si>
  <si>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</si>
  <si>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</si>
  <si>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</si>
  <si>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</si>
  <si>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</si>
  <si>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</si>
  <si>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</si>
  <si>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</si>
  <si>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</si>
  <si>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</si>
  <si>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</si>
  <si>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</si>
  <si>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</si>
  <si>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</si>
  <si>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</si>
  <si>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</si>
  <si>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</si>
  <si>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</si>
  <si>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</si>
  <si>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</si>
  <si>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</si>
  <si>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</si>
  <si>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</si>
  <si>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</si>
  <si>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</si>
  <si>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</si>
  <si>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</si>
  <si>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</si>
  <si>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</si>
  <si>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</si>
  <si>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</si>
  <si>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</si>
  <si>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</si>
  <si>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</si>
  <si>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</si>
  <si>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</si>
  <si>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</si>
  <si>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</si>
  <si>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</si>
  <si>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</si>
  <si>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</si>
  <si>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</si>
  <si>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</si>
  <si>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</si>
  <si>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</si>
  <si>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</si>
  <si>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</si>
  <si>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</si>
  <si>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</si>
  <si>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</si>
  <si>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</si>
  <si>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</si>
  <si>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</si>
  <si>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</si>
  <si>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</si>
  <si>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</si>
  <si>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</si>
  <si>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</si>
  <si>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</si>
  <si>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</si>
  <si>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</si>
  <si>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</si>
  <si>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</si>
  <si>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</si>
  <si>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</si>
  <si>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</si>
  <si>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</si>
  <si>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</si>
  <si>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</si>
  <si>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</si>
  <si>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</si>
  <si>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</si>
  <si>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</si>
  <si>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</si>
  <si>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</si>
  <si>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</si>
  <si>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</si>
  <si>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</si>
  <si>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</si>
  <si>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</si>
  <si>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</si>
  <si>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</si>
  <si>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</si>
  <si>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</si>
  <si>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</si>
  <si>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</si>
  <si>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</si>
  <si>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</si>
  <si>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</si>
  <si>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</si>
  <si>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</si>
  <si>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</si>
  <si>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</si>
  <si>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</si>
  <si>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</si>
  <si>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</si>
  <si>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</si>
  <si>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</si>
  <si>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</si>
  <si>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</si>
  <si>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</si>
  <si>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</si>
  <si>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</si>
  <si>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</si>
  <si>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</si>
  <si>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</si>
  <si>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</si>
  <si>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</si>
  <si>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</si>
  <si>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</si>
  <si>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</si>
  <si>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</si>
  <si>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</si>
  <si>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</si>
  <si>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</si>
  <si>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</si>
  <si>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</si>
  <si>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</si>
  <si>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</si>
  <si>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</si>
  <si>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</si>
  <si>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</si>
  <si>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</si>
  <si>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</si>
  <si>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</si>
  <si>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</si>
  <si>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</si>
  <si>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</si>
  <si>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</si>
  <si>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</si>
  <si>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</si>
  <si>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</si>
  <si>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</si>
  <si>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</si>
  <si>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</si>
  <si>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</si>
  <si>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</si>
  <si>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</si>
  <si>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</si>
  <si>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</si>
  <si>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</si>
  <si>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</si>
  <si>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</si>
  <si>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</si>
  <si>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</si>
  <si>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</si>
  <si>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</si>
  <si>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</si>
  <si>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</si>
  <si>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</si>
  <si>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</si>
  <si>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</si>
  <si>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</si>
  <si>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</si>
  <si>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</si>
  <si>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</si>
  <si>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</si>
  <si>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</si>
  <si>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</si>
  <si>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</si>
  <si>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</si>
  <si>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</si>
  <si>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</si>
  <si>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</si>
  <si>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</si>
  <si>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</si>
  <si>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</si>
  <si>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</si>
  <si>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</si>
  <si>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</si>
  <si>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</si>
  <si>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</si>
  <si>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</si>
  <si>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</si>
  <si>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</si>
  <si>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</si>
  <si>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</si>
  <si>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</si>
  <si>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</si>
  <si>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</si>
  <si>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</si>
  <si>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</si>
  <si>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</si>
  <si>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</si>
  <si>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</si>
  <si>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</si>
  <si>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</si>
  <si>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</si>
  <si>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</si>
  <si>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</si>
  <si>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</si>
  <si>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</si>
  <si>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</si>
  <si>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</si>
  <si>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</si>
  <si>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</si>
  <si>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</si>
  <si>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</si>
  <si>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</si>
  <si>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</si>
  <si>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</si>
  <si>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</si>
  <si>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</si>
  <si>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</si>
  <si>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</si>
  <si>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</si>
  <si>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</si>
  <si>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</si>
  <si>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</si>
  <si>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</si>
  <si>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</si>
  <si>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</si>
  <si>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</si>
  <si>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</si>
  <si>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</si>
  <si>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</si>
  <si>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</si>
  <si>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</si>
  <si>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</si>
  <si>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</si>
  <si>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</si>
  <si>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</si>
  <si>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</si>
  <si>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</si>
  <si>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</si>
  <si>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</si>
  <si>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</si>
  <si>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</si>
  <si>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</si>
  <si>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</si>
  <si>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</si>
  <si>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</si>
  <si>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</si>
  <si>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</si>
  <si>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</si>
  <si>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</si>
  <si>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</si>
  <si>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</si>
  <si>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</si>
  <si>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</si>
  <si>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</si>
  <si>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</si>
  <si>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</si>
  <si>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</si>
  <si>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</si>
  <si>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</si>
  <si>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</si>
  <si>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</si>
  <si>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</si>
  <si>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</si>
  <si>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</si>
  <si>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</si>
  <si>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</si>
  <si>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</si>
  <si>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</si>
  <si>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</si>
  <si>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</si>
  <si>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</si>
  <si>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</si>
  <si>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</si>
  <si>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</si>
  <si>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</si>
  <si>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</si>
  <si>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</si>
  <si>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</si>
  <si>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</si>
  <si>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</si>
  <si>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</si>
  <si>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</si>
  <si>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</si>
  <si>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</si>
  <si>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</si>
  <si>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</si>
  <si>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</si>
  <si>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</si>
  <si>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</si>
  <si>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</si>
  <si>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</si>
  <si>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</si>
  <si>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</si>
  <si>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</si>
  <si>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</si>
  <si>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</si>
  <si>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</si>
  <si>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</si>
  <si>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</si>
  <si>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</si>
  <si>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</si>
  <si>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</si>
  <si>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</si>
  <si>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</si>
  <si>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</si>
  <si>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</si>
  <si>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</si>
  <si>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</si>
  <si>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</si>
  <si>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</si>
  <si>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</si>
  <si>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</si>
  <si>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</si>
  <si>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</si>
  <si>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</si>
  <si>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</si>
  <si>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</si>
  <si>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</si>
  <si>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</si>
  <si>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</si>
  <si>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</si>
  <si>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</si>
  <si>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</si>
  <si>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</si>
  <si>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</si>
  <si>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</si>
  <si>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</si>
  <si>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</si>
  <si>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</si>
  <si>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</si>
  <si>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</si>
  <si>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</si>
  <si>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</si>
  <si>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</si>
  <si>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</si>
  <si>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</si>
  <si>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</si>
  <si>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</si>
  <si>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</si>
  <si>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</si>
  <si>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</si>
  <si>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</si>
  <si>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</si>
  <si>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</si>
  <si>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</si>
  <si>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</si>
  <si>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</si>
  <si>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</si>
  <si>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</si>
  <si>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</si>
  <si>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</si>
  <si>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</si>
  <si>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</si>
  <si>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</si>
  <si>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</si>
  <si>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</si>
  <si>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</si>
  <si>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</si>
  <si>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</si>
  <si>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</si>
  <si>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</si>
  <si>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</si>
  <si>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</si>
  <si>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</si>
  <si>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</si>
  <si>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</si>
  <si>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</si>
  <si>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</si>
  <si>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</si>
  <si>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</si>
  <si>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</si>
  <si>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</si>
  <si>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</si>
  <si>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</si>
  <si>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</si>
  <si>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</si>
  <si>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</si>
  <si>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</si>
  <si>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</si>
  <si>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</si>
  <si>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</si>
  <si>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</si>
  <si>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</si>
  <si>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</si>
  <si>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</si>
  <si>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</si>
  <si>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</si>
  <si>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</si>
  <si>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</si>
  <si>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</si>
  <si>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</si>
  <si>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</si>
  <si>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</si>
  <si>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</si>
  <si>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</si>
  <si>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</si>
  <si>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</si>
  <si>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</si>
  <si>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</si>
  <si>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</si>
  <si>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</si>
  <si>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</si>
  <si>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</si>
  <si>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</si>
  <si>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</si>
  <si>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</si>
  <si>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</si>
  <si>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</si>
  <si>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</si>
  <si>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</si>
  <si>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</si>
  <si>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</si>
  <si>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</si>
  <si>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</si>
  <si>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</si>
  <si>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</si>
  <si>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</si>
  <si>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</si>
  <si>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</si>
  <si>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</si>
  <si>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</si>
  <si>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</si>
  <si>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</si>
  <si>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</si>
  <si>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</si>
  <si>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</si>
  <si>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</si>
  <si>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</si>
  <si>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</si>
  <si>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</si>
  <si>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</si>
  <si>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</si>
  <si>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</si>
  <si>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</si>
  <si>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</si>
  <si>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</si>
  <si>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</si>
  <si>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</si>
  <si>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</si>
  <si>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</si>
  <si>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</si>
  <si>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</si>
  <si>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</si>
  <si>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</si>
  <si>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</si>
  <si>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</si>
  <si>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</si>
  <si>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</si>
  <si>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</si>
  <si>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</si>
  <si>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</si>
  <si>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</si>
  <si>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</si>
  <si>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</si>
  <si>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</si>
  <si>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</si>
  <si>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</si>
  <si>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</si>
  <si>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</si>
  <si>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</si>
  <si>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</si>
  <si>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</si>
  <si>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</si>
  <si>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</si>
  <si>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</si>
  <si>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</si>
  <si>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</si>
  <si>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</si>
  <si>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</si>
  <si>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</si>
  <si>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</si>
  <si>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</si>
  <si>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</si>
  <si>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</si>
  <si>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</si>
  <si>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</si>
  <si>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</si>
  <si>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</si>
  <si>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</si>
  <si>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</si>
  <si>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</si>
  <si>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</si>
  <si>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</si>
  <si>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</si>
  <si>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</si>
  <si>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</si>
  <si>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</si>
  <si>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</si>
  <si>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</si>
  <si>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</si>
  <si>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</si>
  <si>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</si>
  <si>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</si>
  <si>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</si>
  <si>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</si>
  <si>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</si>
  <si>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</si>
  <si>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</si>
  <si>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</si>
  <si>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</si>
  <si>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</si>
  <si>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</si>
  <si>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</si>
  <si>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</si>
  <si>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</si>
  <si>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</si>
  <si>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</si>
  <si>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</si>
  <si>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</si>
  <si>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</si>
  <si>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</si>
  <si>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</si>
  <si>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</si>
  <si>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</si>
  <si>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</si>
  <si>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</si>
  <si>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</si>
  <si>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</si>
  <si>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</si>
  <si>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</si>
  <si>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</si>
  <si>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</si>
  <si>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</si>
  <si>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</si>
  <si>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</si>
  <si>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</si>
  <si>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</si>
  <si>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</si>
  <si>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</si>
  <si>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</si>
  <si>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</si>
  <si>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</si>
  <si>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</si>
  <si>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</si>
  <si>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</si>
  <si>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</si>
  <si>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</si>
  <si>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</si>
  <si>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</si>
  <si>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</si>
  <si>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</si>
  <si>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</si>
  <si>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</si>
  <si>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</si>
  <si>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</si>
  <si>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</si>
  <si>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</si>
  <si>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</si>
  <si>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</si>
  <si>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</si>
  <si>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</si>
  <si>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</si>
  <si>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</si>
  <si>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</si>
  <si>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</si>
  <si>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</si>
  <si>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</si>
  <si>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</si>
  <si>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</si>
  <si>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</si>
  <si>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</si>
  <si>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</si>
  <si>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</si>
  <si>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</si>
  <si>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</si>
  <si>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</si>
  <si>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</si>
  <si>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</si>
  <si>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</si>
  <si>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</si>
  <si>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</si>
  <si>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</si>
  <si>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</si>
  <si>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</si>
  <si>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</si>
  <si>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</si>
  <si>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</si>
  <si>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</si>
  <si>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</si>
  <si>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</si>
  <si>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</si>
  <si>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</si>
  <si>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</si>
  <si>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</si>
  <si>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</si>
  <si>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</si>
  <si>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</si>
  <si>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</si>
  <si>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</si>
  <si>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</si>
  <si>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</si>
  <si>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</si>
  <si>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</si>
  <si>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</si>
  <si>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</si>
  <si>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</si>
  <si>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</si>
  <si>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</si>
  <si>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</si>
  <si>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</si>
  <si>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</si>
  <si>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</si>
  <si>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</si>
  <si>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</si>
  <si>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</si>
  <si>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</si>
  <si>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</si>
  <si>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</si>
  <si>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</si>
  <si>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</si>
  <si>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</si>
  <si>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</si>
  <si>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</si>
  <si>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</si>
  <si>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</si>
  <si>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</si>
  <si>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</si>
  <si>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</si>
  <si>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</si>
  <si>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</si>
  <si>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</si>
  <si>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</si>
  <si>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</si>
  <si>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</si>
  <si>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</si>
  <si>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</si>
  <si>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</si>
  <si>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</si>
  <si>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</si>
  <si>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</si>
  <si>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</si>
  <si>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</si>
  <si>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</si>
  <si>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</si>
  <si>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</si>
  <si>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</si>
  <si>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</si>
  <si>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</si>
  <si>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</si>
  <si>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</si>
  <si>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</si>
  <si>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</si>
  <si>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</si>
  <si>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</si>
  <si>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</si>
  <si>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</si>
  <si>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</si>
  <si>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</si>
  <si>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</si>
  <si>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</si>
  <si>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</si>
  <si>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</si>
  <si>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</si>
  <si>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</si>
  <si>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</si>
  <si>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</si>
  <si>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</si>
  <si>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</si>
  <si>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</si>
  <si>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</si>
  <si>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</si>
  <si>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</si>
  <si>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</si>
  <si>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</si>
  <si>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</si>
  <si>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</si>
  <si>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</si>
  <si>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</si>
  <si>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</si>
  <si>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</si>
  <si>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</si>
  <si>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</si>
  <si>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</si>
  <si>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</si>
  <si>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</si>
  <si>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</si>
  <si>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</si>
  <si>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</si>
  <si>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</si>
  <si>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</si>
  <si>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</si>
  <si>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</si>
  <si>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</si>
  <si>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</si>
  <si>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</si>
  <si>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</si>
  <si>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</si>
  <si>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</si>
  <si>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</si>
  <si>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</si>
  <si>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</si>
  <si>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</si>
  <si>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</si>
  <si>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</si>
  <si>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</si>
  <si>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</si>
  <si>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</si>
  <si>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</si>
  <si>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</si>
  <si>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</si>
  <si>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</si>
  <si>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</si>
  <si>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</si>
  <si>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</si>
  <si>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</si>
  <si>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</si>
  <si>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</si>
  <si>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</si>
  <si>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</si>
  <si>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</si>
  <si>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</si>
  <si>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</si>
  <si>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</si>
  <si>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</si>
  <si>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</si>
  <si>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</si>
  <si>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</si>
  <si>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</si>
  <si>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</si>
  <si>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</si>
  <si>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</si>
  <si>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</si>
  <si>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</si>
  <si>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</si>
  <si>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</si>
  <si>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</si>
  <si>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</si>
  <si>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</si>
  <si>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</si>
  <si>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</si>
  <si>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</si>
  <si>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</si>
  <si>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</si>
  <si>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</si>
  <si>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</si>
  <si>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</si>
  <si>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</si>
  <si>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</si>
  <si>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</si>
  <si>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</si>
  <si>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</si>
  <si>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</si>
  <si>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</si>
  <si>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</si>
  <si>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</si>
  <si>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</si>
  <si>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</si>
  <si>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</si>
  <si>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</si>
  <si>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</si>
  <si>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</si>
  <si>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</si>
  <si>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</si>
  <si>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</si>
  <si>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</si>
  <si>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</si>
  <si>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</si>
  <si>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</si>
  <si>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</si>
  <si>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</si>
  <si>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</si>
  <si>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</si>
  <si>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</si>
  <si>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</si>
  <si>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</si>
  <si>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</si>
  <si>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</si>
  <si>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</si>
  <si>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</si>
  <si>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</si>
  <si>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</si>
  <si>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</si>
  <si>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</si>
  <si>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</si>
  <si>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</si>
  <si>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</si>
  <si>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</si>
  <si>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</si>
  <si>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</si>
  <si>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</si>
  <si>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</si>
  <si>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</si>
  <si>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</si>
  <si>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</si>
  <si>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</si>
  <si>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</si>
  <si>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</si>
  <si>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</si>
  <si>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</si>
  <si>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</si>
  <si>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</si>
  <si>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</si>
  <si>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</si>
  <si>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</si>
  <si>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</si>
  <si>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</si>
  <si>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</si>
  <si>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</si>
  <si>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</si>
  <si>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</si>
  <si>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</si>
  <si>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</si>
  <si>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</si>
  <si>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</si>
  <si>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</si>
  <si>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</si>
  <si>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</si>
  <si>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</si>
  <si>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</si>
  <si>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</si>
  <si>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</si>
  <si>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</si>
  <si>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</si>
  <si>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</si>
  <si>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</si>
  <si>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</si>
  <si>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</si>
  <si>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</si>
  <si>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</si>
  <si>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</si>
  <si>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</si>
  <si>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</si>
  <si>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</si>
  <si>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</si>
  <si>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</si>
  <si>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</si>
  <si>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</si>
  <si>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</si>
  <si>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</si>
  <si>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</si>
  <si>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</si>
  <si>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</si>
  <si>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</si>
  <si>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</si>
  <si>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</si>
  <si>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</si>
  <si>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</si>
  <si>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</si>
  <si>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</si>
  <si>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</si>
  <si>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</si>
  <si>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</si>
  <si>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</si>
  <si>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</si>
  <si>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</si>
  <si>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</si>
  <si>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</si>
  <si>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</si>
  <si>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</si>
  <si>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</si>
  <si>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</si>
  <si>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</si>
  <si>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</si>
  <si>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</si>
  <si>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</si>
  <si>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</si>
  <si>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</si>
  <si>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</si>
  <si>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</si>
  <si>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</si>
  <si>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</si>
  <si>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</si>
  <si>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</si>
  <si>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</si>
  <si>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</si>
  <si>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</si>
  <si>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</si>
  <si>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</si>
  <si>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</si>
  <si>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</si>
  <si>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</si>
  <si>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</si>
  <si>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</si>
  <si>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</si>
  <si>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</si>
  <si>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</si>
  <si>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</si>
  <si>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</si>
  <si>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</si>
  <si>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</si>
  <si>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</si>
  <si>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</si>
  <si>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</si>
  <si>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</si>
  <si>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</si>
  <si>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</si>
  <si>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</si>
  <si>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</si>
  <si>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</si>
  <si>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</si>
  <si>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</si>
  <si>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</si>
  <si>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</si>
  <si>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</si>
  <si>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</si>
  <si>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</si>
  <si>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</si>
  <si>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</si>
  <si>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</si>
  <si>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</si>
  <si>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</si>
  <si>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</si>
  <si>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</si>
  <si>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</si>
  <si>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</si>
  <si>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</si>
  <si>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</si>
  <si>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</si>
  <si>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</si>
  <si>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</si>
  <si>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</si>
  <si>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</si>
  <si>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</si>
  <si>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</si>
  <si>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</si>
  <si>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</si>
  <si>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</si>
  <si>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</si>
  <si>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</si>
  <si>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</si>
  <si>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</si>
  <si>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</si>
  <si>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</si>
  <si>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</si>
  <si>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</si>
  <si>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</si>
  <si>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</si>
  <si>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</si>
  <si>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</si>
  <si>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</si>
  <si>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</si>
  <si>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</si>
  <si>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</si>
  <si>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</si>
  <si>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</si>
  <si>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</si>
  <si>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</si>
  <si>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</si>
  <si>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</si>
  <si>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</si>
  <si>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</si>
  <si>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</si>
  <si>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</si>
  <si>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</si>
  <si>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</si>
  <si>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</si>
  <si>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</si>
  <si>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</si>
  <si>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</si>
  <si>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</si>
  <si>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</si>
  <si>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</si>
  <si>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</si>
  <si>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</si>
  <si>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</si>
  <si>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</si>
  <si>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</si>
  <si>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</si>
  <si>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</si>
  <si>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</si>
  <si>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</si>
  <si>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</si>
  <si>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</si>
  <si>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</si>
  <si>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</si>
  <si>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</si>
  <si>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</si>
  <si>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</si>
  <si>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</si>
  <si>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</si>
  <si>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</si>
  <si>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</si>
  <si>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</si>
  <si>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</si>
  <si>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</si>
  <si>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</si>
  <si>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</si>
  <si>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</si>
  <si>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</si>
  <si>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</si>
  <si>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</si>
  <si>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</si>
  <si>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</si>
  <si>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</si>
  <si>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</si>
  <si>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</si>
  <si>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</si>
  <si>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</si>
  <si>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</si>
  <si>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</si>
  <si>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</si>
  <si>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</si>
  <si>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</si>
  <si>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</si>
  <si>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</si>
  <si>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</si>
  <si>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</si>
  <si>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</si>
  <si>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</si>
  <si>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</si>
  <si>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</si>
  <si>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</si>
  <si>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</si>
  <si>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</si>
  <si>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</si>
  <si>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</si>
  <si>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</si>
  <si>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</si>
  <si>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</si>
  <si>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</si>
  <si>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</si>
  <si>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</si>
  <si>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</si>
  <si>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</si>
  <si>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</si>
  <si>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</si>
  <si>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</si>
  <si>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</si>
  <si>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</si>
  <si>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</si>
  <si>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</si>
  <si>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</si>
  <si>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</si>
  <si>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</si>
  <si>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</si>
  <si>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</si>
  <si>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</si>
  <si>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</si>
  <si>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</si>
  <si>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</si>
  <si>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</si>
  <si>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</si>
  <si>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</si>
  <si>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</si>
  <si>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</si>
  <si>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</si>
  <si>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</si>
  <si>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</si>
  <si>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</si>
  <si>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</si>
  <si>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</si>
  <si>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</si>
  <si>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</si>
  <si>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</si>
  <si>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</si>
  <si>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</si>
  <si>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</si>
  <si>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</si>
  <si>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</si>
  <si>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</si>
  <si>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</si>
  <si>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</si>
  <si>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</si>
  <si>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</si>
  <si>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</si>
  <si>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</si>
  <si>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</si>
  <si>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</si>
  <si>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</si>
  <si>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</si>
  <si>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</si>
  <si>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</si>
  <si>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</si>
  <si>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</si>
  <si>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</si>
  <si>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</si>
  <si>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</si>
  <si>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</si>
  <si>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</si>
  <si>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</si>
  <si>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</si>
  <si>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</si>
  <si>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</si>
  <si>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</si>
  <si>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</si>
  <si>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</si>
  <si>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</si>
  <si>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</si>
  <si>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</si>
  <si>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</si>
  <si>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</si>
  <si>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</si>
  <si>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</si>
  <si>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</si>
  <si>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</si>
  <si>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</si>
  <si>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</si>
  <si>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</si>
  <si>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</si>
  <si>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</si>
  <si>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</si>
  <si>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</si>
  <si>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</si>
  <si>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</si>
  <si>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</si>
  <si>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</si>
  <si>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</si>
  <si>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</si>
  <si>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</si>
  <si>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</si>
  <si>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</si>
  <si>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</si>
  <si>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</si>
  <si>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</si>
  <si>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</si>
  <si>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</si>
  <si>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</si>
  <si>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</si>
  <si>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</si>
  <si>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</si>
  <si>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</si>
  <si>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</si>
  <si>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</si>
  <si>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</si>
  <si>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</si>
  <si>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</si>
  <si>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</si>
  <si>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</si>
  <si>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</si>
  <si>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</si>
  <si>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</si>
  <si>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</si>
  <si>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</si>
  <si>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</si>
  <si>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</si>
  <si>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</si>
  <si>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</si>
  <si>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</si>
  <si>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</si>
  <si>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</si>
  <si>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</si>
  <si>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</si>
  <si>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</si>
  <si>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</si>
  <si>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</si>
  <si>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</si>
  <si>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</si>
  <si>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</si>
  <si>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</si>
  <si>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</si>
  <si>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</si>
  <si>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</si>
  <si>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</si>
  <si>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</si>
  <si>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</si>
  <si>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</si>
  <si>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</si>
  <si>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</si>
  <si>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</si>
  <si>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</si>
  <si>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</si>
  <si>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</si>
  <si>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</si>
  <si>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</si>
  <si>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</si>
  <si>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</si>
  <si>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</si>
  <si>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</si>
  <si>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</si>
  <si>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</si>
  <si>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</si>
  <si>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</si>
  <si>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</si>
  <si>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</si>
  <si>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</si>
  <si>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</si>
  <si>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</si>
  <si>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</si>
  <si>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</si>
  <si>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</si>
  <si>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</si>
  <si>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</si>
  <si>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</si>
  <si>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</si>
  <si>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</si>
  <si>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</si>
  <si>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</si>
  <si>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</si>
  <si>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</si>
  <si>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</si>
  <si>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</si>
  <si>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</si>
  <si>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</si>
  <si>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</si>
  <si>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</si>
  <si>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</si>
  <si>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</si>
  <si>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</si>
  <si>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</si>
  <si>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</si>
  <si>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</si>
  <si>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</si>
  <si>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</si>
  <si>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</si>
  <si>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</si>
  <si>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</si>
  <si>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</si>
  <si>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</si>
  <si>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</si>
  <si>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</si>
  <si>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</si>
  <si>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</si>
  <si>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</si>
  <si>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</si>
  <si>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</si>
  <si>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</si>
  <si>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</si>
  <si>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</si>
  <si>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</si>
  <si>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</si>
  <si>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</si>
  <si>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</si>
  <si>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</si>
  <si>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</si>
  <si>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</si>
  <si>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</si>
  <si>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</si>
  <si>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</si>
  <si>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</si>
  <si>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</si>
  <si>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</si>
  <si>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</si>
  <si>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</si>
  <si>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</si>
  <si>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</si>
  <si>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</si>
  <si>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</si>
  <si>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</si>
  <si>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</si>
  <si>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</si>
  <si>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</si>
  <si>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</si>
  <si>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</si>
  <si>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</si>
  <si>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</si>
  <si>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</si>
  <si>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</si>
  <si>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</si>
  <si>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</si>
  <si>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</si>
  <si>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</si>
  <si>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</si>
  <si>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</si>
  <si>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</si>
  <si>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</si>
  <si>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</si>
  <si>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</si>
  <si>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</si>
  <si>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</si>
  <si>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</si>
  <si>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</si>
  <si>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</si>
  <si>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</si>
  <si>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</si>
  <si>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</si>
  <si>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</si>
  <si>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</si>
  <si>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</si>
  <si>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</si>
  <si>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</si>
  <si>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</si>
  <si>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</si>
  <si>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</si>
  <si>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</si>
  <si>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</si>
  <si>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</si>
  <si>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</si>
  <si>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</si>
  <si>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</si>
  <si>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</si>
  <si>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</si>
  <si>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</si>
  <si>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</si>
  <si>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</si>
  <si>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</si>
  <si>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</si>
  <si>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</si>
  <si>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</si>
  <si>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</si>
  <si>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</si>
  <si>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</si>
  <si>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</si>
  <si>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</si>
  <si>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</si>
  <si>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</si>
  <si>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</si>
  <si>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</si>
  <si>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</si>
  <si>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</si>
  <si>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</si>
  <si>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</si>
  <si>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</si>
  <si>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</si>
  <si>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</si>
  <si>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</si>
  <si>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</si>
  <si>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</si>
  <si>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</si>
  <si>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</si>
  <si>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</si>
  <si>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</si>
  <si>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</si>
  <si>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</si>
  <si>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</si>
  <si>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</si>
  <si>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</si>
  <si>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</si>
  <si>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</si>
  <si>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</si>
  <si>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</si>
  <si>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</si>
  <si>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</si>
  <si>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</si>
  <si>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</si>
  <si>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</si>
  <si>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</si>
  <si>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</si>
  <si>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</si>
  <si>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</si>
  <si>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</si>
  <si>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</si>
  <si>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</si>
  <si>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</si>
  <si>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</si>
  <si>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</si>
  <si>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</si>
  <si>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</si>
  <si>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</si>
  <si>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</si>
  <si>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</si>
  <si>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</si>
  <si>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</si>
  <si>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</si>
  <si>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</si>
  <si>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</si>
  <si>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</si>
  <si>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</si>
  <si>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</si>
  <si>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</si>
  <si>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</si>
  <si>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</si>
  <si>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</si>
  <si>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</si>
  <si>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</si>
  <si>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</si>
  <si>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</si>
  <si>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</si>
  <si>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</si>
  <si>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</si>
  <si>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</si>
  <si>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</si>
  <si>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</si>
  <si>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</si>
  <si>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</si>
  <si>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</si>
  <si>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</si>
  <si>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</si>
  <si>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</si>
  <si>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</si>
  <si>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</si>
  <si>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</si>
  <si>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</si>
  <si>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</si>
  <si>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</si>
  <si>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</si>
  <si>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</si>
  <si>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</si>
  <si>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</si>
  <si>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</si>
  <si>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</si>
  <si>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</si>
  <si>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</si>
  <si>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</si>
  <si>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</si>
  <si>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</si>
  <si>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</si>
  <si>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</si>
  <si>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</si>
  <si>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</si>
  <si>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</si>
  <si>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</si>
  <si>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</si>
  <si>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</si>
  <si>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</si>
  <si>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</si>
  <si>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</si>
  <si>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</si>
  <si>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</si>
  <si>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</si>
  <si>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</si>
  <si>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</si>
  <si>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</si>
  <si>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</si>
  <si>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</si>
  <si>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</si>
  <si>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</si>
  <si>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</si>
  <si>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</si>
  <si>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</si>
  <si>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</si>
  <si>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</si>
  <si>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</si>
  <si>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</si>
  <si>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</si>
  <si>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</si>
  <si>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</si>
  <si>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</si>
  <si>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</si>
  <si>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</si>
  <si>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</si>
  <si>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</si>
  <si>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</si>
  <si>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</si>
  <si>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</si>
  <si>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</si>
  <si>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</si>
  <si>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</si>
  <si>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</si>
  <si>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</si>
  <si>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</si>
  <si>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</si>
  <si>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</si>
  <si>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</si>
  <si>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</si>
  <si>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</si>
  <si>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</si>
  <si>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</si>
  <si>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</si>
  <si>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</si>
  <si>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</si>
  <si>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</si>
  <si>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</si>
  <si>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</si>
  <si>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</si>
  <si>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</si>
  <si>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</si>
  <si>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</si>
  <si>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</si>
  <si>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</si>
  <si>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</si>
  <si>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</si>
  <si>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</si>
  <si>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</si>
  <si>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</si>
  <si>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</si>
  <si>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</si>
  <si>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</si>
  <si>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</si>
  <si>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</si>
  <si>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</si>
  <si>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</si>
  <si>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</si>
  <si>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</si>
  <si>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</si>
  <si>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</si>
  <si>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</si>
  <si>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</si>
  <si>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</si>
  <si>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</si>
  <si>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</si>
  <si>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</si>
  <si>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</si>
  <si>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</si>
  <si>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</si>
  <si>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</si>
  <si>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</si>
  <si>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</si>
  <si>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</si>
  <si>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</si>
  <si>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</si>
  <si>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</si>
  <si>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</si>
  <si>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</si>
  <si>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</si>
  <si>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</si>
  <si>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</si>
  <si>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</si>
  <si>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</si>
  <si>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</si>
  <si>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</si>
  <si>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</si>
  <si>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</si>
  <si>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</si>
  <si>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</si>
  <si>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</si>
  <si>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</si>
  <si>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</si>
  <si>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</si>
  <si>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</si>
  <si>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</si>
  <si>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</si>
  <si>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</si>
  <si>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</si>
  <si>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</si>
  <si>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</si>
  <si>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</si>
  <si>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</si>
  <si>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</si>
  <si>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</si>
  <si>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</si>
  <si>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</si>
  <si>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</si>
  <si>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</si>
  <si>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</si>
  <si>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</si>
  <si>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</si>
  <si>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</si>
  <si>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</si>
  <si>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</si>
  <si>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</si>
  <si>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</si>
  <si>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</si>
  <si>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</si>
  <si>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</si>
  <si>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</si>
  <si>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</si>
  <si>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</si>
  <si>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</si>
  <si>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</si>
  <si>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</si>
  <si>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</si>
  <si>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</si>
  <si>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</si>
  <si>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</si>
  <si>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</si>
  <si>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</si>
  <si>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</si>
  <si>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</si>
  <si>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</si>
  <si>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</si>
  <si>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</si>
  <si>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</si>
  <si>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</si>
  <si>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</si>
  <si>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</si>
  <si>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</si>
  <si>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</si>
  <si>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</si>
  <si>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</si>
  <si>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</si>
  <si>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</si>
  <si>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</si>
  <si>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</si>
  <si>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</si>
  <si>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</si>
  <si>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</si>
  <si>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</si>
  <si>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</si>
  <si>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</si>
  <si>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</si>
  <si>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</si>
  <si>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</si>
  <si>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</si>
  <si>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</si>
  <si>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</si>
  <si>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</si>
  <si>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</si>
  <si>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</si>
  <si>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</si>
  <si>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</si>
  <si>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</si>
  <si>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</si>
  <si>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</si>
  <si>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</si>
  <si>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</si>
  <si>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</si>
  <si>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</si>
  <si>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</si>
  <si>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</si>
  <si>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</si>
  <si>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</si>
  <si>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</si>
  <si>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</si>
  <si>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</si>
  <si>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</si>
  <si>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</si>
  <si>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</si>
  <si>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</si>
  <si>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</si>
  <si>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</si>
  <si>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</si>
  <si>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</si>
  <si>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</si>
  <si>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</si>
  <si>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</si>
  <si>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</si>
  <si>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</si>
  <si>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</si>
  <si>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</si>
  <si>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</si>
  <si>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</si>
  <si>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</si>
  <si>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</si>
  <si>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</si>
  <si>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</si>
  <si>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</si>
  <si>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</si>
  <si>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</si>
  <si>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</si>
  <si>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</si>
  <si>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</si>
  <si>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</si>
  <si>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</si>
  <si>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</si>
  <si>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</si>
  <si>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</si>
  <si>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</si>
  <si>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</si>
  <si>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</si>
  <si>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</si>
  <si>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</si>
  <si>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</si>
  <si>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</si>
  <si>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</si>
  <si>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</si>
  <si>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</si>
  <si>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</si>
  <si>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</si>
  <si>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</si>
  <si>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</si>
  <si>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</si>
  <si>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</si>
  <si>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</si>
  <si>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</si>
  <si>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</si>
  <si>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</si>
  <si>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</si>
  <si>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</si>
  <si>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</si>
  <si>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</si>
  <si>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</si>
  <si>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</si>
  <si>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</si>
  <si>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</si>
  <si>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</si>
  <si>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</si>
  <si>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</si>
  <si>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</si>
  <si>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</si>
  <si>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</si>
  <si>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</si>
  <si>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</si>
  <si>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</si>
  <si>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</si>
  <si>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</si>
  <si>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</si>
  <si>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</si>
  <si>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</si>
  <si>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</si>
  <si>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</si>
  <si>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</si>
  <si>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</si>
  <si>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</si>
  <si>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</si>
  <si>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</si>
  <si>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</si>
  <si>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</si>
  <si>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</si>
  <si>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</si>
  <si>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</si>
  <si>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</si>
  <si>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</si>
  <si>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</si>
  <si>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</si>
  <si>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</si>
  <si>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</si>
  <si>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</si>
  <si>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</si>
  <si>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</si>
  <si>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</si>
  <si>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</si>
  <si>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</si>
  <si>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</si>
  <si>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</si>
  <si>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</si>
  <si>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</si>
  <si>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</si>
  <si>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</si>
  <si>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</si>
  <si>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</si>
  <si>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</si>
  <si>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</si>
  <si>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</si>
  <si>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</si>
  <si>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</si>
  <si>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</si>
  <si>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</si>
  <si>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</si>
  <si>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</si>
  <si>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</si>
  <si>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</si>
  <si>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</si>
  <si>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</si>
  <si>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</si>
  <si>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</si>
  <si>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</si>
  <si>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</si>
  <si>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</si>
  <si>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</si>
  <si>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</si>
  <si>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</si>
  <si>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</si>
  <si>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</si>
  <si>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</si>
  <si>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</si>
  <si>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</si>
  <si>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</si>
  <si>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</si>
  <si>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</si>
  <si>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</si>
  <si>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</si>
  <si>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</si>
  <si>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</si>
  <si>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</si>
  <si>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</si>
  <si>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</si>
  <si>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</si>
  <si>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</si>
  <si>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</si>
  <si>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</si>
  <si>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</si>
  <si>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</si>
  <si>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</si>
  <si>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</si>
  <si>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</si>
  <si>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</si>
  <si>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</si>
  <si>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</si>
  <si>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</si>
  <si>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</si>
  <si>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</si>
  <si>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</si>
  <si>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</si>
  <si>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</si>
  <si>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</si>
  <si>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</si>
  <si>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</si>
  <si>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</si>
  <si>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</si>
  <si>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</si>
  <si>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</si>
  <si>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</si>
  <si>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</si>
  <si>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</si>
  <si>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</si>
  <si>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</si>
  <si>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</si>
  <si>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</si>
  <si>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</si>
  <si>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</si>
  <si>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</si>
  <si>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</si>
  <si>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</si>
  <si>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</si>
  <si>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</si>
  <si>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</si>
  <si>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</si>
  <si>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</si>
  <si>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</si>
  <si>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</si>
  <si>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</si>
  <si>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</si>
  <si>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</si>
  <si>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</si>
  <si>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</si>
  <si>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</si>
  <si>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</si>
  <si>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</si>
  <si>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</si>
  <si>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</si>
  <si>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</si>
  <si>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</si>
  <si>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</si>
  <si>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</si>
  <si>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</si>
  <si>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</si>
  <si>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</si>
  <si>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</si>
  <si>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</si>
  <si>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</si>
  <si>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</si>
  <si>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</si>
  <si>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</si>
  <si>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</si>
  <si>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</si>
  <si>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</si>
  <si>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</si>
  <si>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</si>
  <si>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</si>
  <si>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</si>
  <si>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</si>
  <si>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</si>
  <si>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</si>
  <si>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</si>
  <si>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</si>
  <si>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</si>
  <si>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</si>
  <si>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</si>
  <si>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</si>
  <si>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</si>
  <si>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</si>
  <si>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</si>
  <si>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</si>
  <si>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</si>
  <si>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</si>
  <si>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</si>
  <si>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</si>
  <si>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</si>
  <si>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</si>
  <si>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</si>
  <si>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</si>
  <si>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</si>
  <si>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</si>
  <si>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</si>
  <si>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</si>
  <si>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</si>
  <si>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</si>
  <si>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</si>
  <si>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</si>
  <si>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</si>
  <si>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</si>
  <si>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</si>
  <si>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</si>
  <si>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</si>
  <si>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</si>
  <si>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</si>
  <si>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</si>
  <si>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</si>
  <si>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</si>
  <si>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</si>
  <si>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</si>
  <si>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</si>
  <si>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</si>
  <si>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</si>
  <si>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</si>
  <si>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</si>
  <si>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</si>
  <si>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</si>
  <si>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</si>
  <si>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</si>
  <si>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</si>
  <si>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</si>
  <si>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</si>
  <si>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</si>
  <si>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</si>
  <si>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</si>
  <si>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</si>
  <si>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</si>
  <si>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</si>
  <si>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</si>
  <si>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</si>
  <si>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</si>
  <si>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</si>
  <si>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</si>
  <si>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</si>
  <si>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</si>
  <si>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</si>
  <si>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</si>
  <si>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</si>
  <si>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</si>
  <si>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</si>
  <si>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</si>
  <si>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</si>
  <si>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</si>
  <si>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</si>
  <si>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</si>
  <si>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</si>
  <si>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</si>
  <si>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</si>
  <si>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</si>
  <si>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</si>
  <si>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</si>
  <si>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</si>
  <si>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</si>
  <si>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</si>
  <si>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</si>
  <si>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</si>
  <si>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</si>
  <si>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</si>
  <si>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</si>
  <si>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</si>
  <si>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</si>
  <si>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</si>
  <si>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</si>
  <si>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</si>
  <si>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</si>
  <si>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</si>
  <si>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</si>
  <si>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</si>
  <si>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</si>
  <si>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</si>
  <si>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</si>
  <si>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</si>
  <si>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</si>
  <si>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</si>
  <si>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</si>
  <si>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</si>
  <si>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</si>
  <si>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</si>
  <si>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</si>
  <si>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</si>
  <si>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</si>
  <si>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</si>
  <si>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</si>
  <si>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</si>
  <si>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</si>
  <si>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</si>
  <si>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</si>
  <si>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</si>
  <si>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</si>
  <si>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</si>
  <si>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</si>
  <si>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</si>
  <si>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</si>
  <si>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</si>
  <si>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</si>
  <si>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</si>
  <si>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</si>
  <si>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</si>
  <si>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</si>
  <si>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</si>
  <si>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</si>
  <si>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</si>
  <si>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</si>
  <si>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</si>
  <si>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</si>
  <si>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</si>
  <si>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</si>
  <si>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</si>
  <si>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</si>
  <si>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</si>
  <si>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</si>
  <si>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</si>
  <si>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</si>
  <si>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</si>
  <si>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</si>
  <si>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</si>
  <si>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</si>
  <si>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</si>
  <si>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</si>
  <si>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</si>
  <si>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</si>
  <si>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</si>
  <si>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</si>
  <si>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</si>
  <si>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</si>
  <si>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</si>
  <si>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</si>
  <si>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</si>
  <si>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</si>
  <si>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</si>
  <si>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</si>
  <si>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</si>
  <si>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</si>
  <si>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</si>
  <si>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</si>
  <si>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</si>
  <si>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</si>
  <si>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</si>
  <si>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</si>
  <si>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</si>
  <si>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</si>
  <si>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</si>
  <si>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</si>
  <si>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</si>
  <si>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</si>
  <si>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</si>
  <si>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</si>
  <si>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</si>
  <si>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</si>
  <si>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</si>
  <si>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</si>
  <si>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</si>
  <si>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</si>
  <si>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</si>
  <si>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</si>
  <si>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</si>
  <si>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</si>
  <si>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</si>
  <si>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</si>
  <si>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</si>
  <si>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</si>
  <si>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</si>
  <si>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</si>
  <si>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</si>
  <si>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</si>
  <si>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</si>
  <si>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</si>
  <si>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</si>
  <si>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</si>
  <si>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</si>
  <si>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</si>
  <si>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</si>
  <si>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</si>
  <si>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</si>
  <si>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</si>
  <si>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</si>
  <si>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</si>
  <si>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</si>
  <si>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</si>
  <si>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</si>
  <si>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</si>
  <si>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</si>
  <si>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</si>
  <si>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</si>
  <si>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</si>
  <si>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</si>
  <si>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</si>
  <si>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</si>
  <si>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</si>
  <si>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</si>
  <si>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</si>
  <si>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</si>
  <si>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</si>
  <si>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</si>
  <si>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</si>
  <si>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</si>
  <si>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</si>
  <si>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</si>
  <si>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</si>
  <si>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</si>
  <si>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</si>
  <si>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</si>
  <si>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</si>
  <si>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</si>
  <si>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</si>
  <si>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</si>
  <si>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</si>
  <si>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</si>
  <si>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</si>
  <si>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</si>
  <si>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</si>
  <si>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</si>
  <si>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</si>
  <si>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</si>
  <si>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</si>
  <si>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</si>
  <si>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</si>
  <si>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</si>
  <si>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</si>
  <si>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</si>
  <si>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</si>
  <si>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</si>
  <si>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</si>
  <si>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</si>
  <si>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</si>
  <si>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</si>
  <si>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</si>
  <si>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</si>
  <si>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</si>
  <si>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</si>
  <si>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</si>
  <si>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</si>
  <si>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</si>
  <si>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</si>
  <si>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</si>
  <si>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</si>
  <si>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</si>
  <si>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</si>
  <si>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</si>
  <si>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</si>
  <si>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</si>
  <si>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</si>
  <si>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</si>
  <si>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</si>
  <si>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</si>
  <si>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</si>
  <si>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</si>
  <si>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</si>
  <si>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</si>
  <si>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</si>
  <si>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</si>
  <si>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</si>
  <si>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</si>
  <si>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</si>
  <si>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</si>
  <si>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</si>
  <si>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</si>
  <si>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</si>
  <si>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</si>
  <si>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</si>
  <si>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</si>
  <si>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</si>
  <si>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</si>
  <si>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</si>
  <si>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</si>
  <si>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</si>
  <si>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</si>
  <si>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</si>
  <si>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</si>
  <si>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</si>
  <si>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</si>
  <si>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</si>
  <si>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</si>
  <si>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</si>
  <si>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</si>
  <si>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</si>
  <si>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</si>
  <si>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</si>
  <si>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</si>
  <si>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</si>
  <si>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</si>
  <si>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</si>
  <si>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</si>
  <si>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</si>
  <si>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</si>
  <si>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</si>
  <si>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</si>
  <si>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</si>
  <si>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</si>
  <si>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</si>
  <si>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</si>
  <si>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</si>
  <si>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</si>
  <si>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</si>
  <si>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</si>
  <si>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</si>
  <si>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</si>
  <si>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</si>
  <si>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</si>
  <si>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</si>
  <si>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</si>
  <si>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</si>
  <si>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</si>
  <si>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</si>
  <si>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</si>
  <si>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</si>
  <si>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</si>
  <si>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</si>
  <si>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</si>
  <si>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</si>
  <si>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</si>
  <si>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</si>
  <si>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</si>
  <si>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</si>
  <si>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</si>
  <si>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</si>
  <si>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</si>
  <si>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</si>
  <si>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</si>
  <si>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</si>
  <si>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</si>
  <si>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</si>
  <si>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</si>
  <si>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</si>
  <si>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</si>
  <si>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</si>
  <si>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</si>
  <si>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</si>
  <si>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</si>
  <si>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</si>
  <si>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</si>
  <si>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</si>
  <si>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</si>
  <si>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</si>
  <si>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</si>
  <si>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</si>
  <si>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</si>
  <si>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</si>
  <si>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</si>
  <si>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</si>
  <si>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</si>
  <si>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</si>
  <si>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</si>
  <si>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</si>
  <si>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</si>
  <si>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</si>
  <si>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</si>
  <si>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</si>
  <si>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</si>
  <si>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</si>
  <si>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</si>
  <si>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</si>
  <si>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</si>
  <si>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</si>
  <si>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</si>
  <si>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</si>
  <si>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</si>
  <si>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</si>
  <si>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</si>
  <si>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</si>
  <si>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</si>
  <si>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</si>
  <si>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</si>
  <si>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</si>
  <si>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</si>
  <si>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</si>
  <si>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</si>
  <si>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</si>
  <si>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</si>
  <si>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</si>
  <si>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</si>
  <si>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</si>
  <si>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</si>
  <si>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</si>
  <si>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</si>
  <si>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</si>
  <si>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</si>
  <si>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</si>
  <si>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</si>
  <si>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</si>
  <si>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</si>
  <si>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</si>
  <si>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</si>
  <si>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</si>
  <si>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</si>
  <si>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</si>
  <si>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</si>
  <si>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</si>
  <si>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</si>
  <si>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</si>
  <si>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</si>
  <si>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</si>
  <si>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</si>
  <si>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</si>
  <si>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</si>
  <si>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</si>
  <si>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</si>
  <si>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</si>
  <si>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</si>
  <si>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</si>
  <si>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</si>
  <si>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</si>
  <si>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</si>
  <si>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</si>
  <si>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</si>
  <si>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</si>
  <si>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</si>
  <si>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</si>
  <si>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</si>
  <si>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</si>
  <si>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</si>
  <si>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</si>
  <si>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</si>
  <si>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</si>
  <si>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</si>
  <si>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</si>
  <si>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</si>
  <si>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</si>
  <si>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</si>
  <si>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</si>
  <si>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</si>
  <si>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</si>
  <si>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</si>
  <si>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</si>
  <si>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</si>
  <si>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</si>
  <si>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</si>
  <si>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</si>
  <si>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</si>
  <si>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</si>
  <si>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</si>
  <si>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</si>
  <si>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</si>
  <si>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</si>
  <si>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</si>
  <si>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</si>
  <si>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</si>
  <si>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</si>
  <si>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</si>
  <si>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</si>
  <si>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</si>
  <si>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</si>
  <si>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</si>
  <si>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</si>
  <si>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</si>
  <si>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</si>
  <si>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</si>
  <si>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</si>
  <si>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</si>
  <si>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</si>
  <si>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</si>
  <si>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</si>
  <si>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</si>
  <si>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</si>
  <si>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</si>
  <si>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</si>
  <si>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</si>
  <si>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</si>
  <si>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</si>
  <si>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</si>
  <si>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</si>
  <si>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</si>
  <si>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</si>
  <si>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</si>
  <si>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</si>
  <si>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</si>
  <si>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</si>
  <si>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</si>
  <si>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</si>
  <si>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</si>
  <si>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</si>
  <si>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</si>
  <si>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</si>
  <si>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</si>
  <si>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</si>
  <si>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</si>
  <si>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</si>
  <si>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</si>
  <si>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</si>
  <si>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</si>
  <si>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</si>
  <si>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</si>
  <si>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</si>
  <si>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</si>
  <si>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</si>
  <si>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</si>
  <si>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</si>
  <si>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</si>
  <si>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</si>
  <si>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</si>
  <si>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</si>
  <si>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</si>
  <si>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</si>
  <si>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</si>
  <si>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</si>
  <si>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</si>
  <si>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</si>
  <si>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</si>
  <si>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</si>
  <si>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</si>
  <si>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</si>
  <si>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</si>
  <si>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</si>
  <si>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</si>
  <si>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</si>
  <si>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</si>
  <si>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</si>
  <si>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</si>
  <si>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</si>
  <si>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</si>
  <si>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</si>
  <si>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</si>
  <si>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</si>
  <si>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</si>
  <si>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</si>
  <si>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</si>
  <si>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</si>
  <si>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</si>
  <si>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</si>
  <si>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</si>
  <si>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</si>
  <si>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</si>
  <si>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</si>
  <si>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</si>
  <si>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</si>
  <si>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</si>
  <si>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</si>
  <si>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</si>
  <si>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</si>
  <si>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</si>
  <si>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</si>
  <si>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</si>
  <si>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</si>
  <si>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</si>
  <si>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</si>
  <si>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</si>
  <si>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</si>
  <si>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</si>
  <si>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</si>
  <si>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</si>
  <si>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</si>
  <si>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</si>
  <si>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</si>
  <si>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</si>
  <si>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</si>
  <si>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</si>
  <si>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</si>
  <si>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</si>
  <si>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</si>
  <si>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</si>
  <si>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</si>
  <si>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</si>
  <si>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</si>
  <si>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</si>
  <si>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</si>
  <si>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</si>
  <si>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</si>
  <si>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</si>
  <si>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</si>
  <si>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</si>
  <si>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</si>
  <si>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</si>
  <si>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</si>
  <si>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</si>
  <si>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</si>
  <si>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</si>
  <si>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</si>
  <si>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</si>
  <si>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</si>
  <si>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</si>
  <si>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</si>
  <si>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</si>
  <si>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</si>
  <si>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</si>
  <si>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</si>
  <si>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</si>
  <si>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</si>
  <si>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</si>
  <si>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</si>
  <si>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</si>
  <si>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</si>
  <si>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</si>
  <si>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</si>
  <si>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</si>
  <si>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</si>
  <si>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</si>
  <si>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</si>
  <si>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</si>
  <si>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</si>
  <si>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</si>
  <si>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</si>
  <si>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</si>
  <si>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</si>
  <si>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</si>
  <si>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</si>
  <si>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</si>
  <si>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</si>
  <si>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</si>
  <si>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</si>
  <si>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</si>
  <si>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</si>
  <si>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</si>
  <si>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</si>
  <si>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</si>
  <si>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</si>
  <si>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</si>
  <si>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</si>
  <si>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</si>
  <si>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</si>
  <si>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</si>
  <si>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</si>
  <si>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</si>
  <si>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</si>
  <si>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</si>
  <si>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</si>
  <si>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</si>
  <si>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</si>
  <si>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</si>
  <si>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</si>
  <si>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</si>
  <si>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</si>
  <si>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</si>
  <si>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</si>
  <si>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</si>
  <si>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</si>
  <si>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</si>
  <si>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</si>
  <si>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</si>
  <si>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</si>
  <si>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</si>
  <si>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</si>
  <si>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</si>
  <si>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</si>
  <si>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</si>
  <si>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</si>
  <si>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</si>
  <si>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</si>
  <si>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</si>
  <si>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</si>
  <si>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</si>
  <si>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</si>
  <si>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</si>
  <si>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</si>
  <si>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</si>
  <si>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</si>
  <si>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</si>
  <si>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</si>
  <si>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</si>
  <si>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</si>
  <si>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</si>
  <si>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</si>
  <si>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</si>
  <si>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</si>
  <si>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</si>
  <si>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</si>
  <si>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</si>
  <si>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</si>
  <si>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</si>
  <si>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</si>
  <si>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</si>
  <si>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</si>
  <si>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</si>
  <si>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</si>
  <si>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</si>
  <si>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</si>
  <si>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</si>
  <si>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</si>
  <si>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</si>
  <si>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</si>
  <si>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</si>
  <si>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</si>
  <si>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</si>
  <si>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</si>
  <si>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</si>
  <si>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</si>
  <si>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</si>
  <si>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</si>
  <si>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</si>
  <si>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</si>
  <si>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</si>
  <si>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</si>
  <si>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</si>
  <si>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</si>
  <si>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</si>
  <si>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</si>
  <si>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</si>
  <si>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</si>
  <si>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</si>
  <si>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</si>
  <si>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</si>
  <si>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</si>
  <si>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</si>
  <si>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</si>
  <si>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</si>
  <si>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</si>
  <si>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</si>
  <si>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</si>
  <si>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</si>
  <si>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</si>
  <si>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</si>
  <si>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</si>
  <si>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</si>
  <si>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</si>
  <si>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</si>
  <si>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</si>
  <si>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</si>
  <si>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</si>
  <si>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</si>
  <si>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</si>
  <si>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</si>
  <si>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</si>
  <si>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</si>
  <si>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</si>
  <si>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</si>
  <si>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</si>
  <si>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</si>
  <si>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</si>
  <si>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</si>
  <si>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</si>
  <si>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</si>
  <si>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</si>
  <si>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</si>
  <si>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</si>
  <si>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</si>
  <si>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</si>
  <si>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</si>
  <si>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</si>
  <si>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</si>
  <si>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</si>
  <si>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</si>
  <si>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</si>
  <si>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</si>
  <si>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</si>
  <si>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</si>
  <si>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</si>
  <si>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</si>
  <si>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</si>
  <si>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</si>
  <si>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</si>
  <si>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</si>
  <si>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</si>
  <si>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</si>
  <si>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</si>
  <si>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</si>
  <si>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</si>
  <si>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</si>
  <si>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</si>
  <si>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</si>
  <si>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</si>
  <si>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</si>
  <si>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</si>
  <si>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</si>
  <si>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</si>
  <si>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</si>
  <si>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</si>
  <si>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</si>
  <si>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</si>
  <si>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</si>
  <si>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</si>
  <si>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</si>
  <si>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</si>
  <si>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</si>
  <si>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</si>
  <si>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</si>
  <si>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</si>
  <si>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</si>
  <si>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</si>
  <si>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</si>
  <si>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</si>
  <si>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</si>
  <si>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</si>
  <si>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</si>
  <si>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</si>
  <si>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</si>
  <si>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</si>
  <si>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</si>
  <si>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</si>
  <si>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</si>
  <si>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</si>
  <si>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</si>
  <si>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</si>
  <si>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</si>
  <si>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</si>
  <si>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</si>
  <si>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</si>
  <si>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</si>
  <si>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</si>
  <si>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</si>
  <si>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</si>
  <si>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</si>
  <si>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</si>
  <si>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</si>
  <si>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</si>
  <si>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</si>
  <si>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</si>
  <si>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</si>
  <si>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</si>
  <si>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</si>
  <si>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</si>
  <si>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</si>
  <si>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</si>
  <si>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</si>
  <si>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</si>
  <si>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</si>
  <si>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</si>
  <si>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</si>
  <si>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</si>
  <si>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</si>
  <si>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</si>
  <si>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</si>
  <si>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</si>
  <si>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</si>
  <si>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</si>
  <si>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</si>
  <si>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</si>
  <si>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</si>
  <si>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</si>
  <si>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</si>
  <si>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</si>
  <si>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</si>
  <si>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</si>
  <si>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</si>
  <si>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</si>
  <si>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</si>
  <si>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</si>
  <si>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</si>
  <si>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</si>
  <si>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</si>
  <si>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</si>
  <si>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</si>
  <si>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</si>
  <si>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</si>
  <si>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</si>
  <si>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</si>
  <si>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</si>
  <si>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</si>
  <si>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</si>
  <si>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</si>
  <si>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</si>
  <si>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</si>
  <si>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</si>
  <si>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</si>
  <si>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</si>
  <si>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</si>
  <si>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</si>
  <si>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</si>
  <si>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</si>
  <si>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</si>
  <si>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</si>
  <si>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</si>
  <si>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</si>
  <si>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</si>
  <si>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</si>
  <si>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</si>
  <si>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</si>
  <si>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</si>
  <si>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</si>
  <si>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</si>
  <si>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</si>
  <si>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</si>
  <si>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</si>
  <si>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</si>
  <si>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</si>
  <si>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</si>
  <si>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</si>
  <si>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</si>
  <si>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</si>
  <si>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</si>
  <si>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</si>
  <si>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</si>
  <si>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</si>
  <si>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</si>
  <si>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</si>
  <si>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</si>
  <si>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</si>
  <si>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</si>
  <si>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</si>
  <si>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</si>
  <si>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</si>
  <si>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</si>
  <si>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</si>
  <si>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</si>
  <si>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</si>
  <si>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</si>
  <si>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</si>
  <si>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</si>
  <si>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</si>
  <si>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</si>
  <si>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</si>
  <si>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</si>
  <si>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</si>
  <si>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</si>
  <si>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</si>
  <si>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</si>
  <si>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</si>
  <si>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</si>
  <si>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</si>
  <si>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</si>
  <si>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</si>
  <si>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</si>
  <si>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</si>
  <si>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</si>
  <si>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</si>
  <si>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</si>
  <si>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</si>
  <si>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</si>
  <si>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</si>
  <si>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</si>
  <si>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</si>
  <si>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</si>
  <si>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</si>
  <si>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</si>
  <si>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</si>
  <si>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</si>
  <si>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</si>
  <si>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</si>
  <si>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</si>
  <si>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</si>
  <si>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</si>
  <si>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</si>
  <si>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</si>
  <si>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</si>
  <si>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</si>
  <si>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</si>
  <si>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</si>
  <si>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</si>
  <si>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</si>
  <si>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</si>
  <si>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</si>
  <si>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</si>
  <si>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</si>
  <si>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</si>
  <si>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</si>
  <si>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</si>
  <si>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</si>
  <si>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</si>
  <si>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</si>
  <si>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</si>
  <si>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</si>
  <si>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</si>
  <si>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</si>
  <si>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</si>
  <si>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</si>
  <si>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</si>
  <si>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</si>
  <si>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</si>
  <si>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</si>
  <si>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</si>
  <si>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</si>
  <si>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</si>
  <si>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</si>
  <si>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</si>
  <si>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</si>
  <si>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</si>
  <si>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</si>
  <si>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</si>
  <si>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</si>
  <si>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</si>
  <si>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</si>
  <si>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</si>
  <si>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</si>
  <si>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</si>
  <si>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</si>
  <si>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</si>
  <si>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</si>
  <si>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</si>
  <si>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</si>
  <si>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</si>
  <si>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</si>
  <si>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</si>
  <si>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</si>
  <si>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</si>
  <si>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</si>
  <si>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</si>
  <si>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</si>
  <si>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</si>
  <si>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</si>
  <si>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</si>
  <si>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</si>
  <si>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</si>
  <si>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</si>
  <si>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</si>
  <si>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</si>
  <si>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</si>
  <si>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</si>
  <si>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</si>
  <si>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</si>
  <si>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</si>
  <si>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</si>
  <si>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</si>
  <si>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</si>
  <si>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</si>
  <si>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</si>
  <si>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</si>
  <si>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</si>
  <si>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</si>
  <si>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</si>
  <si>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</si>
  <si>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</si>
  <si>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</si>
  <si>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</si>
  <si>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</si>
  <si>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</si>
  <si>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</si>
  <si>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</si>
  <si>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</si>
  <si>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</si>
  <si>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</si>
  <si>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</si>
  <si>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</si>
  <si>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</si>
  <si>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</si>
  <si>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</si>
  <si>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</si>
  <si>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</si>
  <si>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</si>
  <si>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</si>
  <si>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</si>
  <si>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</si>
  <si>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</si>
  <si>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</si>
  <si>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</si>
  <si>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</si>
  <si>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</si>
  <si>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</si>
  <si>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</si>
  <si>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</si>
  <si>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</si>
  <si>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</si>
  <si>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</si>
  <si>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</si>
  <si>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</si>
  <si>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</si>
  <si>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</si>
  <si>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</si>
  <si>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</si>
  <si>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</si>
  <si>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</si>
  <si>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</si>
  <si>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</si>
  <si>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</si>
  <si>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</si>
  <si>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</si>
  <si>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</si>
  <si>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</si>
  <si>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</si>
  <si>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</si>
  <si>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</si>
  <si>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</si>
  <si>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</si>
  <si>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</si>
  <si>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</si>
  <si>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</si>
  <si>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</si>
  <si>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</si>
  <si>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</si>
  <si>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</si>
  <si>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</si>
  <si>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</si>
  <si>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</si>
  <si>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</si>
  <si>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</si>
  <si>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</si>
  <si>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</si>
  <si>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</si>
  <si>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</si>
  <si>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</si>
  <si>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</si>
  <si>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</si>
  <si>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</si>
  <si>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</si>
  <si>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</si>
  <si>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</si>
  <si>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</si>
  <si>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</si>
  <si>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</si>
  <si>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</si>
  <si>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</si>
  <si>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</si>
  <si>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</si>
  <si>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</si>
  <si>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</si>
  <si>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</si>
  <si>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</si>
  <si>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</si>
  <si>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</si>
  <si>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</si>
  <si>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</si>
  <si>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</si>
  <si>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</si>
  <si>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</si>
  <si>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</si>
  <si>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</si>
  <si>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</si>
  <si>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</si>
  <si>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</si>
  <si>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</si>
  <si>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</si>
  <si>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</si>
  <si>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</si>
  <si>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</si>
  <si>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</si>
  <si>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</si>
  <si>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</si>
  <si>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</si>
  <si>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</si>
  <si>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</si>
  <si>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</si>
  <si>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</si>
  <si>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</si>
  <si>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</si>
  <si>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</si>
  <si>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</si>
  <si>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</si>
  <si>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</si>
  <si>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</si>
  <si>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</si>
  <si>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</si>
  <si>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</si>
  <si>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</si>
  <si>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</si>
  <si>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</si>
  <si>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</si>
  <si>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</si>
  <si>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</si>
  <si>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</si>
  <si>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</si>
  <si>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</si>
  <si>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</si>
  <si>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</si>
  <si>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</si>
  <si>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</si>
  <si>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</si>
  <si>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</si>
  <si>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</si>
  <si>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</si>
  <si>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</si>
  <si>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</si>
  <si>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</si>
  <si>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</si>
  <si>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</si>
  <si>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</si>
  <si>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</si>
  <si>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</si>
  <si>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</si>
  <si>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</si>
  <si>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</si>
  <si>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</si>
  <si>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</si>
  <si>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</si>
  <si>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</si>
  <si>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</si>
  <si>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</si>
  <si>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</si>
  <si>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</si>
  <si>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</si>
  <si>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</si>
  <si>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</si>
  <si>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</si>
  <si>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</si>
  <si>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</si>
  <si>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</si>
  <si>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</si>
  <si>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</si>
  <si>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</si>
  <si>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</si>
  <si>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</si>
  <si>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</si>
  <si>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</si>
  <si>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</si>
  <si>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</si>
  <si>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</si>
  <si>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</si>
  <si>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</si>
  <si>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</si>
  <si>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</si>
  <si>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</si>
  <si>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</si>
  <si>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</si>
  <si>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</si>
  <si>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</si>
  <si>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</si>
  <si>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</si>
  <si>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</si>
  <si>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</si>
  <si>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</si>
  <si>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</si>
  <si>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</si>
  <si>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</si>
  <si>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</si>
  <si>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</si>
  <si>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</si>
  <si>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</si>
  <si>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</si>
  <si>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</si>
  <si>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</si>
  <si>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</si>
  <si>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</si>
  <si>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</si>
  <si>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</si>
  <si>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</si>
  <si>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</si>
  <si>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</si>
  <si>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</si>
  <si>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</si>
  <si>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</si>
  <si>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</si>
  <si>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</si>
  <si>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</si>
  <si>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</si>
  <si>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</si>
  <si>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</si>
  <si>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</si>
  <si>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</si>
  <si>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</si>
  <si>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</si>
  <si>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</si>
  <si>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</si>
  <si>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</si>
  <si>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</si>
  <si>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</si>
  <si>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</si>
  <si>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</si>
  <si>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</si>
  <si>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</si>
  <si>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</si>
  <si>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</si>
  <si>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</si>
  <si>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</si>
  <si>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</si>
  <si>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</si>
  <si>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</si>
  <si>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</si>
  <si>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</si>
  <si>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</si>
  <si>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</si>
  <si>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</si>
  <si>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</si>
  <si>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</si>
  <si>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</si>
  <si>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</si>
  <si>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</si>
  <si>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</si>
  <si>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</si>
  <si>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</si>
  <si>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</si>
  <si>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</si>
  <si>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</si>
  <si>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</si>
  <si>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</si>
  <si>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</si>
  <si>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</si>
  <si>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</si>
  <si>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</si>
  <si>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</si>
  <si>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</si>
  <si>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</si>
  <si>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</si>
  <si>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</si>
  <si>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</si>
  <si>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</si>
  <si>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</si>
  <si>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</si>
  <si>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</si>
  <si>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</si>
  <si>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</si>
  <si>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</si>
  <si>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</si>
  <si>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</si>
  <si>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</si>
  <si>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</si>
  <si>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</si>
  <si>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</si>
  <si>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</si>
  <si>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</si>
  <si>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</si>
  <si>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</si>
  <si>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</si>
  <si>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</si>
  <si>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</si>
  <si>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</si>
  <si>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</si>
  <si>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</si>
  <si>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</si>
  <si>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</si>
  <si>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</si>
  <si>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</si>
  <si>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</si>
  <si>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</si>
  <si>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</si>
  <si>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</si>
  <si>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</si>
  <si>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</si>
  <si>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</si>
  <si>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</si>
  <si>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</si>
  <si>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</si>
  <si>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</si>
  <si>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</si>
  <si>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</si>
  <si>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</si>
  <si>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</si>
  <si>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</si>
  <si>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</si>
  <si>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</si>
  <si>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</si>
  <si>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</si>
  <si>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</si>
  <si>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</si>
  <si>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</si>
  <si>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</si>
  <si>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</si>
  <si>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</si>
  <si>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</si>
  <si>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</si>
  <si>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</si>
  <si>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</si>
  <si>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</si>
  <si>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</si>
  <si>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</si>
  <si>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</si>
  <si>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</si>
  <si>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</si>
  <si>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</si>
  <si>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</si>
  <si>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</si>
  <si>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</si>
  <si>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</si>
  <si>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</si>
  <si>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</si>
  <si>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</si>
  <si>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</si>
  <si>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</si>
  <si>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</si>
  <si>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</si>
  <si>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</si>
  <si>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</si>
  <si>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</si>
  <si>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</si>
  <si>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</si>
  <si>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</si>
  <si>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</si>
  <si>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</si>
  <si>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</si>
  <si>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</si>
  <si>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</si>
  <si>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</si>
  <si>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</si>
  <si>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</si>
  <si>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</si>
  <si>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</si>
  <si>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</si>
  <si>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</si>
  <si>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</si>
  <si>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</si>
  <si>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</si>
  <si>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</si>
  <si>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</si>
  <si>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</si>
  <si>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</si>
  <si>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</si>
  <si>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</si>
  <si>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</si>
  <si>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</si>
  <si>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</si>
  <si>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</si>
  <si>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</si>
  <si>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</si>
  <si>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</si>
  <si>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</si>
  <si>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</si>
  <si>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</si>
  <si>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</si>
  <si>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</si>
  <si>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</si>
  <si>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</si>
  <si>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</si>
  <si>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</si>
  <si>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</si>
  <si>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</si>
  <si>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</si>
  <si>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</si>
  <si>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</si>
  <si>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</si>
  <si>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</si>
  <si>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</si>
  <si>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</si>
  <si>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</si>
  <si>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</si>
  <si>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</si>
  <si>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</si>
  <si>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</si>
  <si>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</si>
  <si>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</si>
  <si>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</si>
  <si>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</si>
  <si>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</si>
  <si>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</si>
  <si>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</si>
  <si>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</si>
  <si>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</si>
  <si>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</si>
  <si>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</si>
  <si>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</si>
  <si>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</si>
  <si>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</si>
  <si>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</si>
  <si>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</si>
  <si>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</si>
  <si>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</si>
  <si>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</si>
  <si>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</si>
  <si>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</si>
  <si>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</si>
  <si>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</si>
  <si>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</si>
  <si>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</si>
  <si>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</si>
  <si>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</si>
  <si>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</si>
  <si>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</si>
  <si>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</si>
  <si>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</si>
  <si>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</si>
  <si>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</si>
  <si>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</si>
  <si>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</si>
  <si>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</si>
  <si>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</si>
  <si>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</si>
  <si>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</si>
  <si>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</si>
  <si>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</si>
  <si>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</si>
  <si>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</si>
  <si>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</si>
  <si>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</si>
  <si>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</si>
  <si>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</si>
  <si>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</si>
  <si>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</si>
  <si>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</si>
  <si>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</si>
  <si>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</si>
  <si>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</si>
  <si>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</si>
  <si>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</si>
  <si>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</si>
  <si>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</si>
  <si>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</si>
  <si>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</si>
  <si>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</si>
  <si>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</si>
  <si>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</si>
  <si>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</si>
  <si>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</si>
  <si>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</si>
  <si>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</si>
  <si>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</si>
  <si>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</si>
  <si>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</si>
  <si>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</si>
  <si>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</si>
  <si>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</si>
  <si>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</si>
  <si>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</si>
  <si>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</si>
  <si>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</si>
  <si>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</si>
  <si>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</si>
  <si>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</si>
  <si>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</si>
  <si>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</si>
  <si>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</si>
  <si>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</si>
  <si>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</si>
  <si>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</si>
  <si>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</si>
  <si>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</si>
  <si>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</si>
  <si>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</si>
  <si>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</si>
  <si>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</si>
  <si>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</si>
  <si>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</si>
  <si>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</si>
  <si>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</si>
  <si>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</si>
  <si>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</si>
  <si>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</si>
  <si>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</si>
  <si>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</si>
  <si>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</si>
  <si>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</si>
  <si>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</si>
  <si>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</si>
  <si>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</si>
  <si>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</si>
  <si>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</si>
  <si>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</si>
  <si>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</si>
  <si>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</si>
  <si>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</si>
  <si>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</si>
  <si>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</si>
  <si>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</si>
  <si>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</si>
  <si>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</si>
  <si>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</si>
  <si>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</si>
  <si>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</si>
  <si>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</si>
  <si>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</si>
  <si>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</si>
  <si>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</si>
  <si>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</si>
  <si>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</si>
  <si>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</si>
  <si>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</si>
  <si>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</si>
  <si>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</si>
  <si>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</si>
  <si>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</si>
  <si>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</si>
  <si>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</si>
  <si>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</si>
  <si>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</si>
  <si>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</si>
  <si>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</si>
  <si>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</si>
  <si>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</si>
  <si>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</si>
  <si>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</si>
  <si>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</si>
  <si>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</si>
  <si>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</si>
  <si>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</si>
  <si>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</si>
  <si>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</si>
  <si>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</si>
  <si>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</si>
  <si>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</si>
  <si>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</si>
  <si>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</si>
  <si>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</si>
  <si>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</si>
  <si>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</si>
  <si>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</si>
  <si>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</si>
  <si>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</si>
  <si>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</si>
  <si>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</si>
  <si>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</si>
  <si>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</si>
  <si>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</si>
  <si>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</si>
  <si>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</si>
  <si>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</si>
  <si>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</si>
  <si>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</si>
  <si>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</si>
  <si>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</si>
  <si>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</si>
  <si>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</si>
  <si>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</si>
  <si>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</si>
  <si>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</si>
  <si>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</si>
  <si>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</si>
  <si>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</si>
  <si>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</si>
  <si>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</si>
  <si>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</si>
  <si>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</si>
  <si>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</si>
  <si>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</si>
  <si>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</si>
  <si>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</si>
  <si>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</si>
  <si>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</si>
  <si>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</si>
  <si>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</si>
  <si>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</si>
  <si>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</si>
  <si>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</si>
  <si>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</si>
  <si>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</si>
  <si>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</si>
  <si>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</si>
  <si>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</si>
  <si>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</si>
  <si>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</si>
  <si>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</si>
  <si>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</si>
  <si>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</si>
  <si>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</si>
  <si>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</si>
  <si>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</si>
  <si>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</si>
  <si>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</si>
  <si>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</si>
  <si>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</si>
  <si>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</si>
  <si>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</si>
  <si>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</si>
  <si>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</si>
  <si>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</si>
  <si>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</si>
  <si>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</si>
  <si>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</si>
  <si>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</si>
  <si>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</si>
  <si>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</si>
  <si>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</si>
  <si>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</si>
  <si>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</si>
  <si>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</si>
  <si>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</si>
  <si>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</si>
  <si>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</si>
  <si>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</si>
  <si>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</si>
  <si>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</si>
  <si>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</si>
  <si>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</si>
  <si>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</si>
  <si>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</si>
  <si>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</si>
  <si>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</si>
  <si>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</si>
  <si>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</si>
  <si>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</si>
  <si>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</si>
  <si>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</si>
  <si>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</si>
  <si>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</si>
  <si>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</si>
  <si>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</si>
  <si>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</si>
  <si>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</si>
  <si>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</si>
  <si>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</si>
  <si>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</si>
  <si>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</si>
  <si>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</si>
  <si>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</si>
  <si>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</si>
  <si>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</si>
  <si>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</si>
  <si>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</si>
  <si>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</si>
  <si>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</si>
  <si>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</si>
  <si>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</si>
  <si>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</si>
  <si>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</si>
  <si>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</si>
  <si>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</si>
  <si>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</si>
  <si>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</si>
  <si>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</si>
  <si>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</si>
  <si>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</si>
  <si>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</si>
  <si>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</si>
  <si>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</si>
  <si>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</si>
  <si>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</si>
  <si>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</si>
  <si>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</si>
  <si>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</si>
  <si>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</si>
  <si>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</si>
  <si>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</si>
  <si>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</si>
  <si>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</si>
  <si>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</si>
  <si>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</si>
  <si>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</si>
  <si>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</si>
  <si>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</si>
  <si>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</si>
  <si>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</si>
  <si>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</si>
  <si>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</si>
  <si>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</si>
  <si>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</si>
  <si>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</si>
  <si>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</si>
  <si>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</si>
  <si>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</si>
  <si>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</si>
  <si>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</si>
  <si>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</si>
  <si>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</si>
  <si>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</si>
  <si>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</si>
  <si>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</si>
  <si>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</si>
  <si>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</si>
  <si>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</si>
  <si>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</si>
  <si>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</si>
  <si>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</si>
  <si>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</si>
  <si>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</si>
  <si>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</si>
  <si>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</si>
  <si>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</si>
  <si>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</si>
  <si>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</si>
  <si>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</si>
  <si>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</si>
  <si>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</si>
  <si>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</si>
  <si>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</si>
  <si>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</si>
  <si>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</si>
  <si>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</si>
  <si>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</si>
  <si>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</si>
  <si>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</si>
  <si>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</si>
  <si>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</si>
  <si>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</si>
  <si>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</si>
  <si>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</si>
  <si>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</si>
  <si>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</si>
  <si>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</si>
  <si>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</si>
  <si>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</si>
  <si>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</si>
  <si>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</si>
  <si>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</si>
  <si>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</si>
  <si>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</si>
  <si>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</si>
  <si>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</si>
  <si>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</si>
  <si>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</si>
  <si>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</si>
  <si>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</si>
  <si>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</si>
  <si>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</si>
  <si>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</si>
  <si>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</si>
  <si>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</si>
  <si>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</si>
  <si>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</si>
  <si>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</si>
  <si>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</si>
  <si>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</si>
  <si>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</si>
  <si>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</si>
  <si>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</si>
  <si>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</si>
  <si>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</si>
  <si>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</si>
  <si>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</si>
  <si>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</si>
  <si>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</si>
  <si>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</si>
  <si>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</si>
  <si>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</si>
  <si>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</si>
  <si>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</si>
  <si>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</si>
  <si>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</si>
  <si>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</si>
  <si>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</si>
  <si>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</si>
  <si>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</si>
  <si>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</si>
  <si>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</si>
  <si>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</si>
  <si>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</si>
  <si>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</si>
  <si>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</si>
  <si>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</si>
  <si>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</si>
  <si>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</si>
  <si>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</si>
  <si>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</si>
  <si>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</si>
  <si>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</si>
  <si>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</si>
  <si>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</si>
  <si>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</si>
  <si>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</si>
  <si>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</si>
  <si>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</si>
  <si>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</si>
  <si>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</si>
  <si>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</si>
  <si>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</si>
  <si>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</si>
  <si>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</si>
  <si>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</si>
  <si>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</si>
  <si>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</si>
  <si>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</si>
  <si>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</si>
  <si>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</si>
  <si>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</si>
  <si>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</si>
  <si>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</si>
  <si>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</si>
  <si>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</si>
  <si>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</si>
  <si>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</si>
  <si>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</si>
  <si>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</si>
  <si>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</si>
  <si>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</si>
  <si>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</si>
  <si>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</si>
  <si>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</si>
  <si>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</si>
  <si>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</si>
  <si>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</si>
  <si>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</si>
  <si>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</si>
  <si>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</si>
  <si>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</si>
  <si>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</si>
  <si>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</si>
  <si>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</si>
  <si>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</si>
  <si>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</si>
  <si>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</si>
  <si>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</si>
  <si>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</si>
  <si>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</si>
  <si>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</si>
  <si>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</si>
  <si>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</si>
  <si>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</si>
  <si>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</si>
  <si>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</si>
  <si>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</si>
  <si>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</si>
  <si>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</si>
  <si>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</si>
  <si>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</si>
  <si>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</si>
  <si>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</si>
  <si>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</si>
  <si>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</si>
  <si>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</si>
  <si>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</si>
  <si>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</si>
  <si>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</si>
  <si>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</si>
  <si>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</si>
  <si>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</si>
  <si>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</si>
  <si>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</si>
  <si>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</si>
  <si>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</si>
  <si>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</si>
  <si>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</si>
  <si>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</si>
  <si>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</si>
  <si>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</si>
  <si>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</si>
  <si>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</si>
  <si>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</si>
  <si>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</si>
  <si>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</si>
  <si>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</si>
  <si>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</si>
  <si>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</si>
  <si>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</si>
  <si>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</si>
  <si>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</si>
  <si>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</si>
  <si>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</si>
  <si>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</si>
  <si>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</si>
  <si>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</si>
  <si>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</si>
  <si>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</si>
  <si>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</si>
  <si>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</si>
  <si>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</si>
  <si>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</si>
  <si>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</si>
  <si>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</si>
  <si>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</si>
  <si>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</si>
  <si>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</si>
  <si>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</si>
  <si>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</si>
  <si>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</si>
  <si>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</si>
  <si>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</si>
  <si>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</si>
  <si>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</si>
  <si>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</si>
  <si>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</si>
  <si>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</si>
  <si>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</si>
  <si>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</si>
  <si>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</si>
  <si>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</si>
  <si>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</si>
  <si>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</si>
  <si>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</si>
  <si>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</si>
  <si>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</si>
  <si>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</si>
  <si>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</si>
  <si>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</si>
  <si>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</si>
  <si>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</si>
  <si>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</si>
  <si>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</si>
  <si>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</si>
  <si>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</si>
  <si>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</si>
  <si>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</si>
  <si>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</si>
  <si>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</si>
  <si>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</si>
  <si>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</si>
  <si>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</si>
  <si>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</si>
  <si>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</si>
  <si>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</si>
  <si>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</si>
  <si>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</si>
  <si>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</si>
  <si>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</si>
  <si>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</si>
  <si>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</si>
  <si>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</si>
  <si>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</si>
  <si>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</si>
  <si>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</si>
  <si>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</si>
  <si>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</si>
  <si>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</si>
  <si>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</si>
  <si>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</si>
  <si>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</si>
  <si>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</si>
  <si>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</si>
  <si>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</si>
  <si>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</si>
  <si>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</si>
  <si>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</si>
  <si>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</si>
  <si>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</si>
  <si>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</si>
  <si>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</si>
  <si>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</si>
  <si>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</si>
  <si>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</si>
  <si>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</si>
  <si>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</si>
  <si>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</si>
  <si>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</si>
  <si>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</si>
  <si>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</si>
  <si>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</si>
  <si>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</si>
  <si>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</si>
  <si>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</si>
  <si>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</si>
  <si>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</si>
  <si>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</si>
  <si>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</si>
  <si>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</si>
  <si>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</si>
  <si>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</si>
  <si>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</si>
  <si>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</si>
  <si>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</si>
  <si>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</si>
  <si>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</si>
  <si>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</si>
  <si>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</si>
  <si>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</si>
  <si>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</si>
  <si>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</si>
  <si>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</si>
  <si>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</si>
  <si>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</si>
  <si>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</si>
  <si>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</si>
  <si>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</si>
  <si>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</si>
  <si>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</si>
  <si>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</si>
  <si>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</si>
  <si>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</si>
  <si>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</si>
  <si>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</si>
  <si>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</si>
  <si>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</si>
  <si>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</si>
  <si>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</si>
  <si>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</si>
  <si>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</si>
  <si>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</si>
  <si>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</si>
  <si>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</si>
  <si>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</si>
  <si>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</si>
  <si>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</si>
  <si>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</si>
  <si>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</si>
  <si>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</si>
  <si>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</si>
  <si>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</si>
  <si>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</si>
  <si>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</si>
  <si>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</si>
  <si>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</si>
  <si>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</si>
  <si>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</si>
  <si>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</si>
  <si>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</si>
  <si>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</si>
  <si>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</si>
  <si>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</si>
  <si>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</si>
  <si>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</si>
  <si>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</si>
  <si>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</si>
  <si>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</si>
  <si>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</si>
  <si>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</si>
  <si>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</si>
  <si>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</si>
  <si>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</si>
  <si>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</si>
  <si>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</si>
  <si>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</si>
  <si>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</si>
  <si>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</si>
  <si>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</si>
  <si>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</si>
  <si>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</si>
  <si>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</si>
  <si>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</si>
  <si>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</si>
  <si>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</si>
  <si>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</si>
  <si>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</si>
  <si>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</si>
  <si>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</si>
  <si>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</si>
  <si>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</si>
  <si>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</si>
  <si>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</si>
  <si>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</si>
  <si>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</si>
  <si>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</si>
  <si>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</si>
  <si>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</si>
  <si>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</si>
  <si>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</si>
  <si>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</si>
  <si>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</si>
  <si>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</si>
  <si>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</si>
  <si>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</si>
  <si>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</si>
  <si>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</si>
  <si>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</si>
  <si>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</si>
  <si>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</si>
  <si>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</si>
  <si>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</si>
  <si>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</si>
  <si>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</si>
  <si>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</si>
  <si>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</si>
  <si>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</si>
  <si>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</si>
  <si>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</si>
  <si>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</si>
  <si>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</si>
  <si>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</si>
  <si>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</si>
  <si>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</si>
  <si>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</si>
  <si>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</si>
  <si>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</si>
  <si>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</si>
  <si>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</si>
  <si>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</si>
  <si>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</si>
  <si>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</si>
  <si>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</si>
  <si>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</si>
  <si>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</si>
  <si>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</si>
  <si>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</si>
  <si>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</si>
  <si>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</si>
  <si>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</si>
  <si>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</si>
  <si>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</si>
  <si>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</si>
  <si>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</si>
  <si>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</si>
  <si>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</si>
  <si>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</si>
  <si>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</si>
  <si>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</si>
  <si>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</si>
  <si>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</si>
  <si>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</si>
  <si>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</si>
  <si>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</si>
  <si>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</si>
  <si>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</si>
  <si>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</si>
  <si>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</si>
  <si>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</si>
  <si>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</si>
  <si>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</si>
  <si>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</si>
  <si>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</si>
  <si>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</si>
  <si>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</si>
  <si>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</si>
  <si>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</si>
  <si>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</si>
  <si>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</si>
  <si>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</si>
  <si>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</si>
  <si>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</si>
  <si>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</si>
  <si>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</si>
  <si>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</si>
  <si>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</si>
  <si>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</si>
  <si>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</si>
  <si>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</si>
  <si>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</si>
  <si>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</si>
  <si>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</si>
  <si>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</si>
  <si>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</si>
  <si>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</si>
  <si>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</si>
  <si>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</si>
  <si>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</si>
  <si>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</si>
  <si>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</si>
  <si>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</si>
  <si>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</si>
  <si>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</si>
  <si>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</si>
  <si>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</si>
  <si>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</si>
  <si>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</si>
  <si>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</si>
  <si>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</si>
  <si>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</si>
  <si>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</si>
  <si>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</si>
  <si>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</si>
  <si>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</si>
  <si>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</si>
  <si>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</si>
  <si>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</si>
  <si>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</si>
  <si>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</si>
  <si>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</si>
  <si>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</si>
  <si>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</si>
  <si>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</si>
  <si>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</si>
  <si>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</si>
  <si>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</si>
  <si>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</si>
  <si>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</si>
  <si>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</si>
  <si>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</si>
  <si>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</si>
  <si>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</si>
  <si>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</si>
  <si>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</si>
  <si>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</si>
  <si>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</si>
  <si>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</si>
  <si>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</si>
  <si>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</si>
  <si>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</si>
  <si>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</si>
  <si>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</si>
  <si>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</si>
  <si>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</si>
  <si>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</si>
  <si>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</si>
  <si>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</si>
  <si>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</si>
  <si>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</si>
  <si>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</si>
  <si>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</si>
  <si>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</si>
  <si>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</si>
  <si>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</si>
  <si>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</si>
  <si>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</si>
  <si>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</si>
  <si>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</si>
  <si>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</si>
  <si>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</si>
  <si>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</si>
  <si>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</si>
  <si>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</si>
  <si>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</si>
  <si>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</si>
  <si>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</si>
  <si>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</si>
  <si>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</si>
  <si>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</si>
  <si>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</si>
  <si>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</si>
  <si>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</si>
  <si>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</si>
  <si>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</si>
  <si>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</si>
  <si>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</si>
  <si>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</si>
  <si>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</si>
  <si>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</si>
  <si>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</si>
  <si>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</si>
  <si>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</si>
  <si>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</si>
  <si>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</si>
  <si>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</si>
  <si>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</si>
  <si>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</si>
  <si>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</si>
  <si>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</si>
  <si>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</si>
  <si>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</si>
  <si>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</si>
  <si>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</si>
  <si>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</si>
  <si>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</si>
  <si>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</si>
  <si>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</si>
  <si>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</si>
  <si>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</si>
  <si>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</si>
  <si>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</si>
  <si>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</si>
  <si>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</si>
  <si>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</si>
  <si>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</si>
  <si>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</si>
  <si>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</si>
  <si>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</si>
  <si>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</si>
  <si>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</si>
  <si>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</si>
  <si>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</si>
  <si>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</si>
  <si>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</si>
  <si>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</si>
  <si>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</si>
  <si>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</si>
  <si>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</si>
  <si>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</si>
  <si>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</si>
  <si>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</si>
  <si>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</si>
  <si>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</si>
  <si>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</si>
  <si>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</si>
  <si>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</si>
  <si>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</si>
  <si>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</si>
  <si>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</si>
  <si>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</si>
  <si>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</si>
  <si>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</si>
  <si>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</si>
  <si>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</si>
  <si>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</si>
  <si>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</si>
  <si>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</si>
  <si>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</si>
  <si>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</si>
  <si>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</si>
  <si>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</si>
  <si>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</si>
  <si>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</si>
  <si>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</si>
  <si>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</si>
  <si>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</si>
  <si>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</si>
  <si>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</si>
  <si>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</si>
  <si>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</si>
  <si>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</si>
  <si>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</si>
  <si>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</si>
  <si>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</si>
  <si>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</si>
  <si>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</si>
  <si>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</si>
  <si>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</si>
  <si>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</si>
  <si>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</si>
  <si>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</si>
  <si>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</si>
  <si>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</si>
  <si>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</si>
  <si>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</si>
  <si>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</si>
  <si>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</si>
  <si>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</si>
  <si>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</si>
  <si>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</si>
  <si>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</si>
  <si>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</si>
  <si>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</si>
  <si>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</si>
  <si>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</si>
  <si>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</si>
  <si>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</si>
  <si>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</si>
  <si>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</si>
  <si>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</si>
  <si>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</si>
  <si>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</si>
  <si>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</si>
  <si>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</si>
  <si>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</si>
  <si>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</si>
  <si>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</si>
  <si>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</si>
  <si>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</si>
  <si>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</si>
  <si>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</si>
  <si>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</si>
  <si>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</si>
  <si>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</si>
  <si>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</si>
  <si>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</si>
  <si>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</si>
  <si>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</si>
  <si>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</si>
  <si>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</si>
  <si>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</si>
  <si>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</si>
  <si>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</si>
  <si>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</si>
  <si>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</si>
  <si>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</si>
  <si>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</si>
  <si>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</si>
  <si>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</si>
  <si>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</si>
  <si>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</si>
  <si>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</si>
  <si>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</si>
  <si>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</si>
  <si>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</si>
  <si>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</si>
  <si>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</si>
  <si>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</si>
  <si>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</si>
  <si>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</si>
  <si>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</si>
  <si>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</si>
  <si>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</si>
  <si>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</si>
  <si>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</si>
  <si>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</si>
  <si>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</si>
  <si>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</si>
  <si>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</si>
  <si>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</si>
  <si>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</si>
  <si>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</si>
  <si>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</si>
  <si>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</si>
  <si>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</si>
  <si>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</si>
  <si>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</si>
  <si>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</si>
  <si>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</si>
  <si>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</si>
  <si>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</si>
  <si>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</si>
  <si>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</si>
  <si>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</si>
  <si>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</si>
  <si>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</si>
  <si>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</si>
  <si>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</si>
  <si>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</si>
  <si>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</si>
  <si>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</si>
  <si>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</si>
  <si>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</si>
  <si>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</si>
  <si>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</si>
  <si>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</si>
  <si>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</si>
  <si>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</si>
  <si>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</si>
  <si>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</si>
  <si>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</si>
  <si>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</si>
  <si>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</si>
  <si>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</si>
  <si>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</si>
  <si>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</si>
  <si>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</si>
  <si>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</si>
  <si>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</si>
  <si>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</si>
  <si>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</si>
  <si>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</si>
  <si>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</si>
  <si>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</si>
  <si>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</si>
  <si>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</si>
  <si>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</si>
  <si>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</si>
  <si>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</si>
  <si>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</si>
  <si>
    <t xml:space="preserve">VELASQUEZ CHARCOPA ARELYS </t>
  </si>
  <si>
    <t>0995440505</t>
  </si>
  <si>
    <t>ZAMBRANO VILELA PAULA</t>
  </si>
  <si>
    <t>0960905514</t>
  </si>
  <si>
    <t>MERA CHICA ALEXANDER</t>
  </si>
  <si>
    <t>0980241715</t>
  </si>
  <si>
    <t xml:space="preserve">INTRIAGO IBARRA JOSE </t>
  </si>
  <si>
    <t>0993082498</t>
  </si>
  <si>
    <t xml:space="preserve">ROSALES COOX ROSA </t>
  </si>
  <si>
    <t>0993300675</t>
  </si>
  <si>
    <t>ROSALES COOX JANDRY</t>
  </si>
  <si>
    <t>0990650109</t>
  </si>
  <si>
    <t xml:space="preserve">VERA COQUI DYLAN </t>
  </si>
  <si>
    <t>0990471851</t>
  </si>
  <si>
    <t xml:space="preserve">SOSA LOOR CRISTIAN </t>
  </si>
  <si>
    <t>0991994842</t>
  </si>
  <si>
    <t xml:space="preserve">MANZABA CAGUA GLORIA </t>
  </si>
  <si>
    <t>0969473206</t>
  </si>
  <si>
    <t xml:space="preserve">RAYO ALVARADO OVER </t>
  </si>
  <si>
    <t>0939317927</t>
  </si>
  <si>
    <t xml:space="preserve">CEDEÑO SALAVARRIA MARCONI </t>
  </si>
  <si>
    <t>0991677714</t>
  </si>
  <si>
    <t xml:space="preserve">CENTENO JAMA MAYERLY </t>
  </si>
  <si>
    <t>0999032269</t>
  </si>
  <si>
    <t>JAMA CAGUA IRWIN</t>
  </si>
  <si>
    <t>0998949624</t>
  </si>
  <si>
    <t xml:space="preserve">AGURTO CORTEZ JOSE </t>
  </si>
  <si>
    <t>0993786494</t>
  </si>
  <si>
    <t>PALACIOS ZAMBRANO MARIA JOSE</t>
  </si>
  <si>
    <t>0981733958</t>
  </si>
  <si>
    <t>REINA SOLIS OSCAR</t>
  </si>
  <si>
    <t>0990780743</t>
  </si>
  <si>
    <t>GARCIA ESMERLADA ROSA</t>
  </si>
  <si>
    <t>0967577978</t>
  </si>
  <si>
    <t xml:space="preserve">GUERRERO VEINTIMILLA IRMA </t>
  </si>
  <si>
    <t>0979635402</t>
  </si>
  <si>
    <t>SALAZAR VASQUEZ LUZ</t>
  </si>
  <si>
    <t>0939457078</t>
  </si>
  <si>
    <t xml:space="preserve">MARQUEZ CAMPOS MILENA </t>
  </si>
  <si>
    <t>0994268750</t>
  </si>
  <si>
    <t xml:space="preserve">PUERTAS IBARRA JHON </t>
  </si>
  <si>
    <t>0984013590</t>
  </si>
  <si>
    <t>0962614341</t>
  </si>
  <si>
    <t xml:space="preserve">PEÑA GARCES CESAR </t>
  </si>
  <si>
    <t>0979017311</t>
  </si>
  <si>
    <t xml:space="preserve">SABANDO RODRIGUEZ JHON </t>
  </si>
  <si>
    <t>0968475464</t>
  </si>
  <si>
    <t xml:space="preserve">DEMERA CEVALLOS ANA </t>
  </si>
  <si>
    <t>QUIÑONEZ BONE JOSE</t>
  </si>
  <si>
    <t>0980462299</t>
  </si>
  <si>
    <t xml:space="preserve">PILOSO ARROYO JUAN </t>
  </si>
  <si>
    <t>0985825758</t>
  </si>
  <si>
    <t xml:space="preserve">ORTIZ SANTOS JEFFERSON </t>
  </si>
  <si>
    <t>0993871888</t>
  </si>
  <si>
    <t xml:space="preserve">CARDENAS SARANGO LUIS </t>
  </si>
  <si>
    <t>0967509640</t>
  </si>
  <si>
    <t xml:space="preserve">PARRAGA CHEME DANIEL </t>
  </si>
  <si>
    <t>PACHECO ALVARADO MARYURI</t>
  </si>
  <si>
    <t>0999245072</t>
  </si>
  <si>
    <t xml:space="preserve">VERA VELIZ ANA </t>
  </si>
  <si>
    <t>0980515255</t>
  </si>
  <si>
    <t xml:space="preserve">MOREIRA CEVALLOS SILVIA </t>
  </si>
  <si>
    <t>0962760241</t>
  </si>
  <si>
    <t xml:space="preserve">SOLORZANO CHICA ILIANA </t>
  </si>
  <si>
    <t>0988322893</t>
  </si>
  <si>
    <t>CHERE CLEVEL MEL</t>
  </si>
  <si>
    <t>0959101351</t>
  </si>
  <si>
    <t xml:space="preserve">MENDOZA MACIAS GEOVANNA </t>
  </si>
  <si>
    <t>0967628190</t>
  </si>
  <si>
    <t xml:space="preserve">OBANDO OLIVES JOSELYN </t>
  </si>
  <si>
    <t>0967083845</t>
  </si>
  <si>
    <t>BRIONES CANCHINGRE JOSUE</t>
  </si>
  <si>
    <t>0989100098</t>
  </si>
  <si>
    <t>HERNANDEZ LOPEZ LEIRA</t>
  </si>
  <si>
    <t xml:space="preserve">ENCARNACION VILLANUEVA CINTHYA </t>
  </si>
  <si>
    <t>0962589013</t>
  </si>
  <si>
    <t xml:space="preserve">ESPAÑA PEZO STEVEN </t>
  </si>
  <si>
    <t>REYNA VISCARRA LEANDRO</t>
  </si>
  <si>
    <t>0992978108</t>
  </si>
  <si>
    <t xml:space="preserve">ENCARNACION VILLANUEVA CINTYA </t>
  </si>
  <si>
    <t>BRAVO ZAMBRANO ANGIE</t>
  </si>
  <si>
    <t>0979147059</t>
  </si>
  <si>
    <t>CARBO SILVA OLGA</t>
  </si>
  <si>
    <t>0994721465</t>
  </si>
  <si>
    <t xml:space="preserve">RISCO RISCO DAYANA </t>
  </si>
  <si>
    <t>0979564391</t>
  </si>
  <si>
    <t>IBARRA GARCIA HELEN</t>
  </si>
  <si>
    <t>0980453432</t>
  </si>
  <si>
    <t xml:space="preserve">VERA CAGUA CRUZ </t>
  </si>
  <si>
    <t>0981551320</t>
  </si>
  <si>
    <t>BARRE FERNANDEZ CAMILO</t>
  </si>
  <si>
    <t>0985348207</t>
  </si>
  <si>
    <t>MURILLO ZAMBRANO PEDRO</t>
  </si>
  <si>
    <t>0989291946</t>
  </si>
  <si>
    <t xml:space="preserve">SABANDO METTLER ANDREA </t>
  </si>
  <si>
    <t>0980467770</t>
  </si>
  <si>
    <t>CEVALLOS MUÑOZ GALO</t>
  </si>
  <si>
    <t>SOSA GARCIA ALIS</t>
  </si>
  <si>
    <t>0988172390</t>
  </si>
  <si>
    <t xml:space="preserve">ROBLES ZAMBRANO JONATHAN </t>
  </si>
  <si>
    <t>0980990552</t>
  </si>
  <si>
    <t>VERA GARCIA DAGNY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</si>
</sst>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323</c:v>
                </c:pt>
                <c:pt idx="1">
                  <c:v>19</c:v>
                </c:pt>
                <c:pt idx="2">
                  <c:v>2</c:v>
                </c:pt>
                <c:pt idx="3">
                  <c:v>43</c:v>
                </c:pt>
                <c:pt idx="4">
                  <c:v>3</c:v>
                </c:pt>
                <c:pt idx="5">
                  <c:v>126</c:v>
                </c:pt>
                <c:pt idx="6">
                  <c:v>227</c:v>
                </c:pt>
                <c:pt idx="7">
                  <c:v>0</c:v>
                </c:pt>
                <c:pt idx="8">
                  <c:v>0</c:v>
                </c:pt>
                <c:pt idx="9">
                  <c:v>39</c:v>
                </c:pt>
                <c:pt idx="10">
                  <c:v>1</c:v>
                </c:pt>
                <c:pt idx="11">
                  <c:v>4</c:v>
                </c:pt>
                <c:pt idx="12">
                  <c:v>84</c:v>
                </c:pt>
                <c:pt idx="13">
                  <c:v>0</c:v>
                </c:pt>
                <c:pt idx="14">
                  <c:v>34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9</c:v>
                </c:pt>
                <c:pt idx="21">
                  <c:v>0</c:v>
                </c:pt>
                <c:pt idx="22">
                  <c:v>7</c:v>
                </c:pt>
                <c:pt idx="23">
                  <c:v>34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402</c:v>
                </c:pt>
                <c:pt idx="31">
                  <c:v>1</c:v>
                </c:pt>
                <c:pt idx="32">
                  <c:v>13</c:v>
                </c:pt>
                <c:pt idx="33">
                  <c:v>0</c:v>
                </c:pt>
                <c:pt idx="34">
                  <c:v>0</c:v>
                </c:pt>
                <c:pt idx="35">
                  <c:v>15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29</c:v>
                </c:pt>
                <c:pt idx="44">
                  <c:v>11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24</c:v>
                </c:pt>
                <c:pt idx="50">
                  <c:v>1</c:v>
                </c:pt>
                <c:pt idx="51">
                  <c:v>17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323</c:v>
                      </c:pt>
                      <c:pt idx="1">
                        <c:v>19</c:v>
                      </c:pt>
                      <c:pt idx="2">
                        <c:v>2</c:v>
                      </c:pt>
                      <c:pt idx="3">
                        <c:v>43</c:v>
                      </c:pt>
                      <c:pt idx="4">
                        <c:v>3</c:v>
                      </c:pt>
                      <c:pt idx="5">
                        <c:v>126</c:v>
                      </c:pt>
                      <c:pt idx="6">
                        <c:v>227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39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84</c:v>
                      </c:pt>
                      <c:pt idx="13">
                        <c:v>0</c:v>
                      </c:pt>
                      <c:pt idx="14">
                        <c:v>34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9</c:v>
                      </c:pt>
                      <c:pt idx="21">
                        <c:v>0</c:v>
                      </c:pt>
                      <c:pt idx="22">
                        <c:v>7</c:v>
                      </c:pt>
                      <c:pt idx="23">
                        <c:v>34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402</c:v>
                      </c:pt>
                      <c:pt idx="31">
                        <c:v>1</c:v>
                      </c:pt>
                      <c:pt idx="32">
                        <c:v>13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15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29</c:v>
                      </c:pt>
                      <c:pt idx="44">
                        <c:v>11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24</c:v>
                      </c:pt>
                      <c:pt idx="50">
                        <c:v>1</c:v>
                      </c:pt>
                      <c:pt idx="51">
                        <c:v>17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109</c:v>
                      </c:pt>
                      <c:pt idx="1">
                        <c:v>13</c:v>
                      </c:pt>
                      <c:pt idx="2">
                        <c:v>1</c:v>
                      </c:pt>
                      <c:pt idx="3">
                        <c:v>10</c:v>
                      </c:pt>
                      <c:pt idx="4">
                        <c:v>3</c:v>
                      </c:pt>
                      <c:pt idx="5">
                        <c:v>67</c:v>
                      </c:pt>
                      <c:pt idx="6">
                        <c:v>199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14</c:v>
                      </c:pt>
                      <c:pt idx="13">
                        <c:v>0</c:v>
                      </c:pt>
                      <c:pt idx="14">
                        <c:v>24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3</c:v>
                      </c:pt>
                      <c:pt idx="21">
                        <c:v>0</c:v>
                      </c:pt>
                      <c:pt idx="22">
                        <c:v>11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141</c:v>
                      </c:pt>
                      <c:pt idx="31">
                        <c:v>0</c:v>
                      </c:pt>
                      <c:pt idx="32">
                        <c:v>12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5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5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11</c:v>
                      </c:pt>
                      <c:pt idx="50">
                        <c:v>0</c:v>
                      </c:pt>
                      <c:pt idx="51">
                        <c:v>7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449</c:v>
                      </c:pt>
                      <c:pt idx="1">
                        <c:v>33</c:v>
                      </c:pt>
                      <c:pt idx="2">
                        <c:v>3</c:v>
                      </c:pt>
                      <c:pt idx="3">
                        <c:v>53</c:v>
                      </c:pt>
                      <c:pt idx="4">
                        <c:v>6</c:v>
                      </c:pt>
                      <c:pt idx="5">
                        <c:v>202</c:v>
                      </c:pt>
                      <c:pt idx="6">
                        <c:v>439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39</c:v>
                      </c:pt>
                      <c:pt idx="10">
                        <c:v>2</c:v>
                      </c:pt>
                      <c:pt idx="11">
                        <c:v>5</c:v>
                      </c:pt>
                      <c:pt idx="12">
                        <c:v>99</c:v>
                      </c:pt>
                      <c:pt idx="13">
                        <c:v>0</c:v>
                      </c:pt>
                      <c:pt idx="14">
                        <c:v>58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12</c:v>
                      </c:pt>
                      <c:pt idx="21">
                        <c:v>0</c:v>
                      </c:pt>
                      <c:pt idx="22">
                        <c:v>18</c:v>
                      </c:pt>
                      <c:pt idx="23">
                        <c:v>36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589</c:v>
                      </c:pt>
                      <c:pt idx="31">
                        <c:v>1</c:v>
                      </c:pt>
                      <c:pt idx="32">
                        <c:v>26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20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9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29</c:v>
                      </c:pt>
                      <c:pt idx="44">
                        <c:v>14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35</c:v>
                      </c:pt>
                      <c:pt idx="50">
                        <c:v>1</c:v>
                      </c:pt>
                      <c:pt idx="51">
                        <c:v>24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abSelected="1" topLeftCell="A2565" zoomScaleNormal="100" workbookViewId="0">
      <selection activeCell="B2589" sqref="B2589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28.271232876712329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60.260273972602739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27.564383561643837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48.271232876712325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2.8465753424657536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14.736986301369862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20.279452054794522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17.726027397260275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14.632876712328768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72.301369863013704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40.079452054794523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28.136986301369863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26.926027397260274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35.958904109589042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54.131506849315066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11.813698630136987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20.339726027397262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27.81917808219178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25.416438356164385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6.5342465753424657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36.898630136986299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10.057534246575342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31.936986301369863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7.4520547945205475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27.92876712328767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20.597260273972601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15.32054794520548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75.424657534246577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20.484931506849314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44.558904109589044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26.145205479452056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44.139726027397259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34.079452054794523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32.558904109589044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33.331506849315069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18.282191780821918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21.704109589041096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52.62191780821918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12.016438356164384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24.021917808219179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27.673972602739727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15.975342465753425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32.024657534246572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62.246575342465754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23.306849315068494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27.564383561643837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18.687671232876713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38.69041095890411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78.539726027397265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21.432876712328767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26.767123287671232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6.9424657534246572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31.013698630136986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45.252054794520546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31.172602739726027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44.197260273972603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23.654794520547945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67.849315068493155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19.090410958904108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65.852054794520555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50.969863013698628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17.958904109589042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24.246575342465754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26.197260273972603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34.493150684931507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31.073972602739726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31.945205479452056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28.816438356164383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49.706849315068496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34.063013698630137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17.317808219178083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23.317808219178083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55.630136986301373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19.421917808219177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17.802739726027397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17.413698630136988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15.194520547945206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24.167123287671235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49.446575342465756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15.304109589041095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13.238356164383562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14.863013698630137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31.427397260273974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24.454794520547946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9.4328767123287669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40.794520547945204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12.915068493150685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21.347945205479451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50.605479452054794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13.391780821917807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16.243835616438357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8.4273972602739722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34.063013698630137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33.334246575342469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24.30958904109589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54.953424657534249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58.81095890410959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21.80821917808219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56.320547945205476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15.419178082191781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75.498630136986307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31.115068493150684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40.134246575342466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15.375342465753425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12.915068493150685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11.208219178082192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16.419178082191781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25.693150684931506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79.191780821917803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30.101369863013698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23.967123287671232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35.61917808219178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26.383561643835616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44.964383561643835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9.9479452054794528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31.345205479452055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22.742465753424657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14.536986301369863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18.334246575342465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25.890410958904109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12.501369863013698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26.230136986301371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22.506849315068493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22.506849315068493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22.323287671232876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17.32054794520548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28.18904109589041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9.2794520547945201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62.506849315068493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32.273972602739725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15.638356164383561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15.142465753424657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48.805479452054797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61.517808219178079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12.271232876712329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23.904109589041095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12.915068493150685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14.449315068493151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32.638356164383559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22.572602739726026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24.317808219178083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33.495890410958907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53.958904109589042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33.090410958904108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50.657534246575345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63.268493150684932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29.156164383561645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18.476712328767125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43.493150684931507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18.654794520547945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25.068493150684933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74.271232876712332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22.915068493150685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30.383561643835616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23.545205479452054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20.964383561643835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51.550684931506851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16.010958904109589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14.142465753424657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27.961643835616439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32.115068493150687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47.145205479452052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14.123287671232877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24.605479452054794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48.805479452054797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77.06849315068493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30.150684931506849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56.419178082191777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21.673972602739727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13.882191780821918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49.80821917808219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40.457534246575342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36.556164383561644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21.745205479452054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18.797260273972604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54.991780821917807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32.493150684931507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14.312328767123288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21.931506849315067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16.81917808219178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30.068493150684933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12.906849315068493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54.260273972602739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22.175342465753424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44.786301369863011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44.786301369863011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25.701369863013699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41.2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51.032876712328765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54.775342465753425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70.2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17.926027397260274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28.75068493150685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66.079452054794515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12.515068493150684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46.18904109589041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31.342465753424658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53.216438356164382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49.454794520547942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22.547945205479451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22.520547945205479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16.246575342465754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23.197260273972603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15.394520547945206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18.32054794520548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25.594520547945205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22.69041095890411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23.912328767123288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61.575342465753423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34.904109589041099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15.104109589041096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23.912328767123288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29.789041095890411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56.947945205479449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32.194520547945203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30.13150684931507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19.383561643835616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19.115068493150684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22.684931506849313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14.783561643835617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52.6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31.509589041095889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9.6164383561643838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27.646575342465752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28.520547945205479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34.967123287671235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18.509589041095889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12.512328767123288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13.805479452054794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16.487671232876714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31.246575342465754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24.164383561643834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42.958904109589042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16.068493150684933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11.920547945205479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42.860273972602741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16.758904109589039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14.808219178082192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20.742465753424657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68.567123287671237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29.197260273972603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23.747945205479454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21.816438356164383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41.452054794520549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3.9342465753424656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14.704109589041096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19.150684931506849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24.715068493150685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39.591780821917808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20.682191780821917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16.350684931506848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14.282191780821918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48.6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16.476712328767125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30.18904109589041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24.627397260273973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17.835616438356166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30.438356164383563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21.539726027397261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24.693150684931506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21.780821917808218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24.252054794520546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18.210958904109589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18.150684931506849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31.145205479452056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17.38082191780822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27.983561643835618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23.334246575342465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51.580821917808223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22.339726027397262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47.610958904109587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20.523287671232875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10.41095890410959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21.945205479452056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30.356164383561644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27.482191780821918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34.304109589041097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40.063013698630137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14.673972602739726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25.739726027397261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10.515068493150684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8.6410958904109592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61.495890410958907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26.315068493150687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10.70958904109589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15.802739726027397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15.772602739726027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23.649315068493152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30.945205479452056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17.676712328767124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8.6739726027397257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19.290410958904111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8.3890410958904109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26.079452054794519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31.964383561643835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27.361643835616437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24.372602739726027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24.019178082191782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11.624657534246575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27.6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16.265753424657536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22.243835616438357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47.391780821917806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66.61643835616438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14.794520547945206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19.024657534246575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23.526027397260275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72.641095890410952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30.463013698630139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38.249315068493154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13.887671232876713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64.191780821917803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42.016438356164386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14.758904109589041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22.961643835616439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17.512328767123286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17.652054794520549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48.183561643835617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15.934246575342465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26.589041095890412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35.178082191780824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39.142465753424659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18.660273972602738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22.076712328767123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19.391780821917809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16.764383561643836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26.4986301369863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33.578082191780823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25.482191780821918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13.517808219178082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12.161643835616438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30.865753424657534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13.942465753424658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29.958904109589042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40.487671232876714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28.276712328767122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39.586301369863016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13.638356164383561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63.386301369863013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56.923287671232877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14.917808219178083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13.950684931506849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34.912328767123284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19.849315068493151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35.863013698630134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13.745205479452055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15.35068493150685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18.465753424657535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23.306849315068494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39.967123287671235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64.356164383561648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20.838356164383562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18.257534246575343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21.687671232876713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7.2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21.336986301369862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6.558904109589041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54.953424657534249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16.161643835616438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12.698630136986301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16.101369863013698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38.750684931506846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27.712328767123289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21.342465753424658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19.243835616438357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52.273972602739725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10.257534246575343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24.657534246575342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29.594520547945205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37.235616438356168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31.027397260273972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28.915068493150685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14.30958904109589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41.12054794520548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28.334246575342465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22.832876712328765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57.791780821917811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16.797260273972604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32.424657534246577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15.621917808219179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17.824657534246576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19.967123287671232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78.583561643835623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12.468493150684932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12.109589041095891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23.493150684931507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33.701369863013696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38.210958904109589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55.876712328767127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19.597260273972601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16.534246575342465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35.734246575342468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26.282191780821918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18.712328767123289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60.249315068493154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52.62191780821918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7.419178082191781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70.454794520547949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66.109589041095887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39.421917808219177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58.169863013698631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24.69041095890411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21.024657534246575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22.887671232876713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28.657534246575342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23.419178082191781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56.580821917808223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25.975342465753425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6.7150684931506852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24.5013698630137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42.216438356164382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36.449315068493149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23.293150684931508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39.016438356164386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40.323287671232876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34.12054794520548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23.909589041095892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30.19178082191781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34.205479452054796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33.123287671232873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15.813698630136987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19.545205479452054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37.487671232876714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28.134246575342466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44.698630136986303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30.035616438356165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81.164383561643831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55.273972602739725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11.331506849315069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52.890410958904113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12.747945205479452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59.161643835616438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59.161643835616438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30.687671232876713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64.38630136986302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56.172602739726024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22.254794520547946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72.293150684931504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21.553424657534247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15.756164383561643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29.123287671232877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9.0986301369863014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22.832876712328765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28.134246575342466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18.786301369863015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8.4246575342465757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14.942465753424658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55.358904109589041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18.424657534246574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15.961643835616439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21.523287671232875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28.342465753424658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21.663013698630138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14.441095890410958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21.884931506849316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17.123287671232877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26.873972602739727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29.150684931506849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28.80821917808219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66.109589041095887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50.816438356164383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10.830136986301369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22.709589041095889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22.010958904109589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22.476712328767125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24.832876712328765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7.5753424657534243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46.468493150684928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19.736986301369864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49.953424657534249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19.80821917808219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12.213698630136987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24.904109589041095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39.145205479452052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29.824657534246576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23.838356164383562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24.254794520547946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49.227397260273975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40.076712328767123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65.416438356164377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48.076712328767123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36.726027397260275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25.887671232876713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25.671232876712327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27.235616438356164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46.682191780821917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9.7643835616438359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16.07123287671233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14.282191780821918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15.978082191780821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35.6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16.150684931506849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54.495890410958907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25.745205479452054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18.372602739726027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29.81095890410959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29.81095890410959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23.421917808219177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20.81917808219178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34.249315068493154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10.150684931506849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19.684931506849313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66.432876712328763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24.12876712328767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19.717808219178082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30.983561643835618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63.052054794520551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16.580821917808219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17.361643835616437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32.767123287671232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25.684931506849313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8.706849315068494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20.205479452054796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20.410958904109588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65.473972602739721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21.789041095890411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29.112328767123287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31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9.6054794520547944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29.158904109589042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32.126027397260273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26.032876712328768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24.657534246575342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34.035616438356165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60.484931506849314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28.75068493150685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21.978082191780821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58.271232876712325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54.257534246575339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15.580821917808219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20.287671232876711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50.465753424657535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30.81917808219178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29.824657534246576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37.819178082191783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26.210958904109589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34.282191780821918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16.550684931506851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8.0410958904109595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29.61917808219178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5.9643835616438352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33.794520547945204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38.454794520547942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7.7260273972602738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34.441095890410956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34.441095890410956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16.049315068493151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9.24931506849315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35.641095890410959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14.241095890410959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28.786301369863015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34.816438356164383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34.816438356164383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31.424657534246574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28.252054794520546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36.649315068493152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37.175342465753424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19.802739726027397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44.682191780821917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22.624657534246577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15.432876712328767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14.421917808219177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24.736986301369864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33.668493150684931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27.235616438356164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54.561643835616437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19.43013698630137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64.405479452054792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25.145205479452056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64.758904109589039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19.783561643835615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24.353424657534248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18.293150684931508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23.378082191780823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28.854794520547944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15.797260273972602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29.063013698630137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24.208219178082192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39.463013698630135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77.750684931506854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22.832876712328765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29.134246575342466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23.295890410958904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26.093150684931508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50.273972602739725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29.517808219178082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34.063013698630137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24.32054794520548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16.671232876712327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44.213698630136989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28.304109589041097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64.849315068493155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20.087671232876712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26.726027397260275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31.334246575342465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25.109589041095891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7.6520547945205477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56.271232876712325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23.958904109589042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45.945205479452056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17.539726027397261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13.353424657534246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20.336986301369862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17.383561643835616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25.986301369863014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25.356164383561644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36.849315068493148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60.520547945205479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37.789041095890411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21.723287671232878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22.424657534246574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18.282191780821918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22.701369863013699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24.471232876712328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7.7780821917808218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58.147945205479452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9.5890410958904102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24.778082191780822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24.161643835616438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69.041095890410958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20.36986301369863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18.254794520547946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17.44109589041096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26.328767123287673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20.756164383561643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24.890410958904109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20.386301369863013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9.5424657534246577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14.695890410958905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32.56986301369863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22.063013698630137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37.350684931506848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35.408219178082192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30.813698630136987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22.224657534246575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25.306849315068494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8.5041095890410965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23.386301369863013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20.720547945205478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47.635616438356166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16.312328767123287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14.887671232876713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13.43013698630137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22.432876712328767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19.830136986301369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27.364383561643837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30.942465753424656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6.3945205479452056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25.161643835616438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28.057534246575344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77.175342465753431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5.0328767123287674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67.134246575342459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8.2849315068493148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27.712328767123289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78.372602739726034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19.720547945205478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16.438356164383563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16.712328767123289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23.884931506849316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18.224657534246575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12.75068493150685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18.857534246575341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34.969863013698628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19.405479452054795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40.780821917808218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16.347945205479451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27.81917808219178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52.947945205479449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33.701369863013696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20.12054794520548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15.145205479452056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8.0986301369863014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34.528767123287672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43.726027397260275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26.383561643835616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18.578082191780823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83.347945205479448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55.213698630136989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31.745205479452054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14.073972602739726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92.213698630136989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82.331506849315062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82.331506849315062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25.764383561643836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18.257534246575343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57.397260273972606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27.997260273972604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14.317808219178081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21.323287671232876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14.860273972602739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27.336986301369862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36.849315068493148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29.747945205479454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29.052054794520547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35.523287671232879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24.07123287671233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28.164383561643834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61.252054794520546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27.81917808219178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58.720547945205482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30.219178082191782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52.336986301369862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36.534246575342465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14.961643835616439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82.331506849315062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24.890410958904109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9.1342465753424662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18.435616438356163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19.816438356164383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82.331506849315062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51.575342465753423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20.731506849315068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41.775342465753425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32.405479452054792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39.742465753424661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24.147945205479452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27.073972602739726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27.104109589041094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80.30958904109589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36.161643835616438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31.317808219178083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17.273972602739725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29.761643835616439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22.005479452054793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25.323287671232876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38.457534246575342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30.882191780821916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31.572602739726026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44.742465753424661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32.747945205479454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72.37808219178082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20.86849315068493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19.073972602739726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21.534246575342465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27.832876712328765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49.80821917808219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52.487671232876714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23.468493150684932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46.9972602739726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39.490410958904107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36.956164383561642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35.101369863013701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10.347945205479451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19.86849315068493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22.12876712328767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7.8493150684931505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49.364383561643834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14.824657534246576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23.736986301369864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17.682191780821917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15.441095890410958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23.452054794520549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10.112328767123287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16.210958904109589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44.183561643835617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14.495890410958904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14.465753424657533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15.61917808219178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46.216438356164382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49.471232876712328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20.175342465753424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14.512328767123288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66.901369863013699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30.252054794520546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9.0191780821917806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34.780821917808218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47.838356164383562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18.424657534246574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28.854794520547944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24.756164383561643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47.180821917808217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13.317808219178081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18.627397260273973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42.860273972602741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21.728767123287671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8.0958904109589049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17.273972602739725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42.416438356164385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13.293150684931506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15.098630136986301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17.279452054794522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20.668493150684931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31.427397260273974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55.041095890410958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30.701369863013699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6.9178082191780819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56.452054794520549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19.372602739726027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52.410958904109592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58.232876712328768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20.956164383561642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29.010958904109589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40.142465753424659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37.663013698630138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11.70958904109589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14.487671232876712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19.44109589041096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28.394520547945206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20.167123287671235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39.145205479452052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23.890410958904109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54.054794520547944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19.742465753424657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24.460273972602739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54.232876712328768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16.945205479452056</v>
      </c>
      <c r="E819" s="14" t="str">
        <f t="shared" ca="1" si="24"/>
        <v>ADOLECENTE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15.821917808219178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24.24931506849315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36.271232876712325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15.016438356164384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21.945205479452056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54.054794520547944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19.194520547945206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28.709589041095889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19.18082191780822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62.153424657534245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25.101369863013698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17.221917808219178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52.254794520547946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39.230136986301368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30.306849315068494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36.610958904109587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8.0246575342465754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11.898630136986302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13.791780821917808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17.082191780821919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47.873972602739727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29.134246575342466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53.115068493150687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20.389041095890413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64.991780821917814</v>
      </c>
      <c r="E844" s="14" t="str">
        <f t="shared" ref="E844:E872" ca="1" si="26">IF(D844&lt;=11,"NIÑO",IF(D844&lt;=17,"ADOLECENTE",IF(D844&lt;=65,"ADULTO",IF(D844&gt;=65,"TERCERA EDAD",0))))</f>
        <v>ADULTO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36.676712328767124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25.764383561643836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53.342465753424655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23.052054794520547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16.158904109589042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65.010958904109586</v>
      </c>
      <c r="E850" s="14" t="str">
        <f t="shared" ca="1" si="26"/>
        <v>TERCERA EDAD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13.849315068493151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38.005479452054793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43.315068493150683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23.6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56.364383561643834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64.471232876712335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53.961643835616435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63.356164383561641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22.712328767123289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44.30958904109589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39.328767123287669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30.605479452054794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12.791780821917808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23.660273972602738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17.123287671232877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37.794520547945204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31.684931506849313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32.446575342465756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16.646575342465752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9.4739726027397264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30.13150684931507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20.221917808219178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36.868493150684934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8.2164383561643834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41.860273972602741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14.298630136986301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27.241095890410961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26.687671232876713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17.947945205479453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78.213698630136989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8.043835616438356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77.594520547945208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29.208219178082192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28.805479452054794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20.375342465753423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20.432876712328767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21.246575342465754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25.263013698630136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23.323287671232876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30.830136986301369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10.186301369863013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28.791780821917808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30.164383561643834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33.646575342465752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33.550684931506851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15.134246575342466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63.646575342465752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23.304109589041097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21.17808219178082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18.794520547945204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13.616438356164384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60.230136986301368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26.649315068493152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13.104109589041096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52.452054794520549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18.038356164383561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43.441095890410956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24.087671232876712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49.364383561643834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28.134246575342466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22.736986301369864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6.3863013698630136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34.484931506849314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13.293150684931506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18.112328767123287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6.4958904109589044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19.578082191780823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17.463013698630139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65.427397260273978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42.632876712328766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19.427397260273974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24.723287671232878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19.613698630136987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51.542465753424658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25.654794520547945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22.832876712328765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30.38082191780822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48.449315068493149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40.367123287671234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17.331506849315069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13.134246575342466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67.413698630136992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5.934246575342466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35.695890410958903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24.336986301369862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25.263013698630136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38.358904109589041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88.884931506849313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14.983561643835616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53.232876712328768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30.306849315068494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19.273972602739725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21.860273972602741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42.586301369863016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28.772602739726029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37.230136986301368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9.0849315068493155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32.876712328767127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39.024657534246572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21.287671232876711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14.63013698630137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15.186301369863013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18.372602739726027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22.446575342465753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24.756164383561643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54.717808219178082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23.284931506849315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36.4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7.4657534246575343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19.024657534246575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20.063013698630137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76.630136986301366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26.342465753424658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7.13972602739726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58.989041095890414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23.153424657534245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24.632876712328766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42.5013698630137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12.854794520547944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14.67945205479452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34.052054794520551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43.142465753424659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35.504109589041093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53.408219178082192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5.6958904109589037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13.194520547945206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53.408219178082192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23.994520547945207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27.150684931506849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19.208219178082192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59.876712328767127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25.684931506849313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25.684931506849313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62.106849315068494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16.063013698630137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28.665753424657535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12.534246575342467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16.323287671232876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42.586301369863016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34.295890410958904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63.350684931506848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19.512328767123286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23.290410958904111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52.531506849315072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63.643835616438359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28.676712328767124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27.780821917808218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71.38356164383562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16.257534246575343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8.9452054794520546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6.1945205479452055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46.646575342465752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39.421917808219177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25.276712328767122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71.534246575342465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65.986301369863014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19.106849315068494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6.536986301369863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28.82191780821918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25.586301369863012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19.194520547945206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25.123287671232877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22.731506849315068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25.575342465753426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17.539726027397261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34.736986301369861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55.391780821917806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31.873972602739727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23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36.128767123287673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49.167123287671231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26.553424657534247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27.410958904109588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75.887671232876713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7.13972602739726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28.295890410958904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24.69041095890411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35.476712328767121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35.873972602739727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57.347945205479455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57.156164383561645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18.81095890410959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17.5013698630137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25.802739726027397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18.046575342465754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79.38356164383562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38.372602739726027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6.3863013698630136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64.802739726027397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19.399999999999999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45.5013698630137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45.076712328767123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19.317808219178083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18.991780821917807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50.536986301369865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28.268493150684932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83.191780821917803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37.326027397260276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13.884931506849314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32.586301369863016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18.649315068493152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23.980821917808218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46.098630136986301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16.589041095890412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47.841095890410962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24.545205479452054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27.797260273972604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35.213698630136989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9.1534246575342468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33.024657534246572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18.126027397260273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24.079452054794519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39.134246575342466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66.969863013698628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23.150684931506849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25.372602739726027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21.517808219178082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40.136986301369866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14.126027397260273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15.112328767123287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36.964383561643835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25.361643835616437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28.523287671232875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36.630136986301373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29.394520547945206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13.693150684931506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26.336986301369862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30.197260273972603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10.084931506849315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25.019178082191782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7.3780821917808215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32.419178082191777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17.06027397260274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34.065753424657537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34.065753424657537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41.912328767123284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40.523287671232879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25.843835616438355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25.684931506849313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16.512328767123286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23.468493150684932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15.186301369863013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57.257534246575339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57.608219178082194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23.715068493150685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15.873972602739727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43.090410958904108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22.331506849315069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26.487671232876714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47.495890410958907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7.956164383561644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50.397260273972606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34.695890410958903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58.369863013698627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36.263013698630139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7.580821917808219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31.953424657534246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21.663013698630138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27.38082191780822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14.673972602739726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14.824657534246576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67.553424657534251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24.167123287671235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19.627397260273973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33.180821917808217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8.9917808219178088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46.361643835616441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49.668493150684931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68.745205479452054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17.24931506849315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22.873972602739727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24.75068493150685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58.476712328767121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15.561643835616438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34.07123287671233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58.208219178082189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25.564383561643837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23.093150684931508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58.476712328767121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18.827397260273973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30.857534246575341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58.153424657534245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24.682191780821917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15.715068493150685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46.054794520547944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38.526027397260272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34.468493150684928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32.942465753424656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14.736986301369862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19.978082191780821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37.31232876712329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17.446575342465753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25.512328767123286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29.172602739726027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54.495890410958907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22.479452054794521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14.545205479452054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25.331506849315069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24.208219178082192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18.671232876712327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16.775342465753425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24.660273972602738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25.517808219178082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25.517808219178082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28.106849315068494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34.073972602739723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41.424657534246577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34.816438356164383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62.328767123287669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31.063013698630137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56.747945205479454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38.975342465753428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43.372602739726027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35.81095890410959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14.936986301369863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43.150684931506852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16.835616438356166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68.128767123287673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71.205479452054789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28.772602739726029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62.347945205479455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45.476712328767121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20.682191780821917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30.961643835616439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28.734246575342464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14.191780821917808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29.528767123287672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14.027397260273972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44.602739726027394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30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20.399999999999999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22.397260273972602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22.405479452054795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17.038356164383561</v>
      </c>
      <c r="E1184" s="14" t="str">
        <f t="shared" ca="1" si="36"/>
        <v>ADULTO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25.564383561643837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14.731506849315069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36.61643835616438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12.989041095890411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32.641095890410959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19.367123287671234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9.7671232876712324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34.046575342465751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52.695890410958903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19.536986301369861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39.421917808219177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30.104109589041094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71.202739726027403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9.7589041095890412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24.895890410958906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48.473972602739728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18.413698630136988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75.794520547945211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25.12054794520548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23.616438356164384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17.123287671232877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25.358904109589041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29.235616438356164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51.578082191780823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25.476712328767125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57.016438356164386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17.734246575342464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19.197260273972603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29.534246575342465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32.454794520547942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38.065753424657537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20.104109589041094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12.298630136986301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11.043835616438356</v>
      </c>
      <c r="E1218" s="14" t="str">
        <f t="shared" ca="1" si="38"/>
        <v>ADOLECENTE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19.789041095890411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49.328767123287669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14.361643835616439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15.654794520547945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26.961643835616439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22.964383561643835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32.342465753424655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21.512328767123286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46.397260273972606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25.882191780821916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41.69315068493151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24.684931506849313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64.07671232876713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14.383561643835616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19.153424657534245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6.3506849315068497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35.586301369863016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38.057534246575344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19.695890410958903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10.27945205479452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30.232876712328768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33.178082191780824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26.556164383561644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38.4986301369863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15.564383561643835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20.021917808219179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13.734246575342466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44.742465753424661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28.652054794520549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30.712328767123289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36.460273972602742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50.342465753424655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16.317808219178083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21.194520547945206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44.402739726027399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29.331506849315069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31.583561643835615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28.572602739726026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21.323287671232876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59.30958904109589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63.630136986301373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15.172602739726027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14.643835616438356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32.778082191780825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13.509589041095891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44.594520547945208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31.476712328767125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41.260273972602739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19.635616438356163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27.717808219178082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25.082191780821919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18.835616438356166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38.69041095890411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15.802739726027397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50.342465753424655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62.490410958904107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68.536986301369865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75.202739726027403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19.202739726027396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15.586301369863014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92.241095890410961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25.86849315068493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29.687671232876713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14.75068493150685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58.032876712328765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39.742465753424661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5.183561643835616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36.271232876712325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12.161643835616438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47.539726027397258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15.923287671232877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13.816438356164383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40.830136986301369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13.545205479452054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6.6547945205479451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15.597260273972603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14.772602739726027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34.446575342465756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26.652054794520549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36.391780821917806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36.972602739726028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50.536986301369865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14.468493150684932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39.736986301369861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54.183561643835617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62.452054794520549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51.032876712328765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19.816438356164383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15.09041095890411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20.6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28.863013698630137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41.706849315068496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6.6410958904109592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20.186301369863013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21.364383561643837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16.923287671232877</v>
      </c>
      <c r="E1314" s="14" t="str">
        <f t="shared" ca="1" si="40"/>
        <v>ADOLECENTE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16.186301369863013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30.304109589041097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55.5013698630137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33.334246575342469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29.887671232876713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48.624657534246573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42.126027397260273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22.517808219178082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11.684931506849315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24.756164383561643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22.63013698630137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30.07123287671233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44.153424657534245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22.054794520547944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21.194520547945206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29.684931506849313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75.605479452054794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49.271232876712325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49.586301369863016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60.476712328767121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7.3068493150684928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27.452054794520549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25.547945205479451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26.794520547945204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19.290410958904111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48.830136986301369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25.317808219178083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7.13972602739726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40.42739726027397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18.246575342465754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50.490410958904107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25.515068493150686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55.273972602739725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15.416438356164383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17.652054794520549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24.254794520547946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25.802739726027397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51.342465753424655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14.336986301369864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22.758904109589039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15.961643835616439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32.597260273972601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19.345205479452055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19.427397260273974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67.216438356164389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16.597260273972601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15.147945205479452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10.136986301369863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20.208219178082192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23.898630136986302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16.882191780821916</v>
      </c>
      <c r="E1365" s="14" t="str">
        <f t="shared" ca="1" si="42"/>
        <v>ADOLECENTE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10.956164383561644</v>
      </c>
      <c r="E1366" s="14" t="str">
        <f t="shared" ca="1" si="42"/>
        <v>NIÑO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52.528767123287672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36.268493150684932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18.69041095890411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33.364383561643834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20.002739726027396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17.594520547945205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20.301369863013697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33.939726027397263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33.939726027397263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17.643835616438356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16.463013698630139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17.339726027397262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44.367123287671234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14.863013698630137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30.18904109589041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10.70958904109589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35.789041095890411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30.112328767123287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15.515068493150684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31.520547945205479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26.931506849315067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26.676712328767124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17.443835616438356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7.4493150684931511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19.673972602739727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31.517808219178082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15.172602739726027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31.778082191780822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16.243835616438357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49.065753424657537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18.734246575342464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21.657534246575342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17.93972602739726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14.079452054794521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32.528767123287672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10.016438356164384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40.873972602739727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14.013698630136986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16.586301369863012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14.435616438356165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41.728767123287675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12.257534246575343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31.460273972602739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16.117808219178084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44.183561643835617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18.197260273972603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5.3315068493150681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13.545205479452054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35.509589041095893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9.1863013698630134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18.101369863013698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42.709589041095889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29.81095890410959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22.950684931506849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27.515068493150686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68.046575342465758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8.7342465753424658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34.813698630136983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54.172602739726024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31.172602739726027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24.065753424657533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15.29041095890411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29.81095890410959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36.06849315068493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48.517808219178079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22.841095890410958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32.778082191780825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17.512328767123286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9.4410958904109581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10.627397260273973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12.66027397260274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25.515068493150686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23.054794520547944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17.747945205479454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25.698630136986303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31.87945205479452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12.553424657534247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27.027397260273972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49.42739726027397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30.734246575342464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12.06027397260274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10.950684931506849</v>
      </c>
      <c r="E1448" s="14" t="str">
        <f t="shared" ca="1" si="44"/>
        <v>NIÑO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26.090410958904108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9.3095890410958901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79.260273972602747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54.589041095890408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21.936986301369863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13.032876712328767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24.336986301369862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23.183561643835617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26.602739726027398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16.246575342465754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48.956164383561642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55.202739726027396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15.287671232876713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13.002739726027396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31.295890410958904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60.589041095890408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21.80821917808219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51.304109589041097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33.550684931506851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26.780821917808218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13.753424657534246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17.75068493150685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19.054794520547944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35.832876712328769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20.005479452054793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17.556164383561644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14.378082191780821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15.506849315068493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24.726027397260275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21.268493150684932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36.232876712328768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18.945205479452056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10.893150684931507</v>
      </c>
      <c r="E1481" s="14" t="str">
        <f t="shared" ca="1" si="46"/>
        <v>NIÑO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14.391780821917807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33.523287671232879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23.265753424657536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34.695890410958903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26.079452054794519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33.605479452054794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18.580821917808219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18.090410958904108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16.30958904109589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21.227397260273971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21.775342465753425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59.31232876712329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15.608219178082193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65.350684931506848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45.526027397260272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17.109589041095891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19.772602739726029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15.402739726027397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13.893150684931507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16.342465753424658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21.169863013698631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7.8931506849315065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58.476712328767121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13.72054794520548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18.583561643835615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37.830136986301369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37.715068493150682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25.953424657534246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15.536986301369863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15.216438356164383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8.6109589041095891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20.989041095890411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73.06849315068493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41.115068493150687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58.008219178082193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46.665753424657531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7.3424657534246576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14.821917808219178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40.950684931506849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12.890410958904109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14.161643835616438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47.635616438356166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18.816438356164383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61.465753424657535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10.32054794520548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13.926027397260274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13.926027397260274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15.372602739726027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22.479452054794521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43.18904109589041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12.712328767123287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37.476712328767121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12.358904109589041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16.257534246575343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13.282191780821918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30.383561643835616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17.12876712328767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6.1452054794520548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29.208219178082192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18.753424657534246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15.454794520547946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14.136986301369863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26.728767123287671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33.950684931506849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20.682191780821917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35.331506849315069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78.024657534246572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37.175342465753424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56.794520547945204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51.698630136986303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54.452054794520549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15.378082191780821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58.561643835616437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12.835616438356164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13.528767123287672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29.4986301369863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38.728767123287675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13.657534246575343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12.723287671232876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32.558904109589044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26.027397260273972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62.016438356164386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45.978082191780821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13.526027397260274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15.391780821917807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26.383561643835616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19.054794520547944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43.11780821917808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24.375342465753423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14.810958904109588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35.479452054794521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15.076712328767123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40.5013698630137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33.397260273972606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14.024657534246575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31.758904109589039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15.139726027397261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15.038356164383561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16.169863013698631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16.301369863013697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17.408219178082192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10.873972602739727</v>
      </c>
      <c r="E1583" s="14" t="str">
        <f t="shared" ca="1" si="50"/>
        <v>NIÑO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68.024657534246572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31.81095890410959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22.361643835616437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31.265753424657536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14.712328767123287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60.265753424657532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14.832876712328767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31.350684931506848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26.090410958904108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45.589041095890408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29.5013698630137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17.627397260273973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33.564383561643837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80.30958904109589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16.591780821917808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20.717808219178082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17.665753424657535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29.010958904109589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17.030136986301368</v>
      </c>
      <c r="E1602" s="14" t="str">
        <f t="shared" ca="1" si="50"/>
        <v>ADULTO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53.408219178082192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52.180821917808217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52.520547945205479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18.213698630136985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26.432876712328767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26.635616438356163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36.301369863013697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13.676712328767124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44.972602739726028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12.884931506849314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16.358904109589041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16.964383561643835</v>
      </c>
      <c r="E1614" s="14" t="str">
        <f t="shared" ca="1" si="50"/>
        <v>ADOLECENTE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24.287671232876711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16.36986301369863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14.479452054794521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14.638356164383561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6.0164383561643833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28.504109589041096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13.487671232876712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69.041095890410958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29.241095890410961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27.580821917808219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6.5397260273972604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15.578082191780823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46.31232876712329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14.553424657534247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14.597260273972603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16.882191780821916</v>
      </c>
      <c r="E1630" s="14" t="str">
        <f t="shared" ca="1" si="50"/>
        <v>ADOLECENTE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17.671232876712327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13.4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15.161643835616438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3.9068493150684933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10.830136986301369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49.364383561643834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17.112328767123287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23.684931506849313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18.509589041095889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21.756164383561643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17.652054794520549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32.213698630136989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14.282191780821918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34.961643835616435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63.021917808219179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0.69315068493150689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19.857534246575341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17.726027397260275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14.597260273972603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27.589041095890412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26.753424657534246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41.964383561643835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22.397260273972602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28.336986301369862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17.460273972602739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21.602739726027398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15.69041095890411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19.846575342465755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6.5424657534246577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18.13150684931507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7.8465753424657532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17.175342465753424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18.909589041095892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25.712328767123289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15.682191780821919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31.005479452054793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19.36986301369863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32.821917808219176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14.082191780821917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31.364383561643837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24.895890410958906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68.082191780821915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19.090410958904108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19.63013698630137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15.572602739726028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41.095890410958901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25.838356164383562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23.117808219178084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24.646575342465752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7.463013698630137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14.2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35.68767123287671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15.616438356164384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43.523287671232879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37.602739726027394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26.830136986301369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12.564383561643835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13.884931506849314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47.5013698630137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30.389041095890413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15.326027397260274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53.767123287671232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25.715068493150685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25.55890410958904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25.55890410958904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19.487671232876714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36.61643835616438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4.0356164383561648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16.75068493150685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25.24931506849315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28.208219178082192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47.219178082191782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14.191780821917808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13.419178082191781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15.769863013698631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13.841095890410958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10.942465753424658</v>
      </c>
      <c r="E1707" s="14" t="str">
        <f t="shared" ca="1" si="54"/>
        <v>NIÑO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51.304109589041097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24.764383561643836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44.821917808219176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37.991780821917807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26.471232876712328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35.095890410958901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37.205479452054796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20.687671232876713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33.983561643835614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19.523287671232875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47.128767123287673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30.216438356164385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22.726027397260275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24.117808219178084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30.216438356164385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38.504109589041093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22.07123287671233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30.18904109589041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31.005479452054793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80.465753424657535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34.284931506849318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21.098630136986301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16.227397260273971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11.331506849315069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44.536986301369865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32.821917808219176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14.983561643835616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13.295890410958904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13.43013698630137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31.315068493150687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25.87945205479452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34.62191780821918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16.30958904109589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19.290410958904111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18.542465753424658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19.756164383561643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43.032876712328765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66.553424657534251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14.632876712328768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15.849315068493151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46.698630136986303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6.0547945205479454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12.295890410958904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32.627397260273973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13.876712328767123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24.75068493150685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15.161643835616438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28.575342465753426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32.301369863013697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29.991780821917807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6.9178082191780819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26.016438356164382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41.978082191780821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31.857534246575341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26.353424657534248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12.997260273972604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30.326027397260273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15.487671232876712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25.101369863013698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19.550684931506851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49.978082191780821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10.797260273972602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22.520547945205479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26.331506849315069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30.482191780821918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47.375342465753427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12.75068493150685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18.509589041095889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29.32054794520548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63.61917808219178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63.61917808219178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21.621917808219177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21.419178082191781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28.298630136986301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54.736986301369861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23.701369863013699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26.353424657534248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27.054794520547944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26.063013698630137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26.536986301369861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30.435616438356163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12.515068493150684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30.345205479452055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58.715068493150682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29.536986301369861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47.180821917808217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31.904109589041095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32.69315068493151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19.06027397260274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24.287671232876711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28.232876712328768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49.528767123287672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28.605479452054794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17.446575342465753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32.69041095890411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16.884931506849316</v>
      </c>
      <c r="E1803" s="14" t="str">
        <f t="shared" ca="1" si="56"/>
        <v>ADOLECENTE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22.512328767123286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27.372602739726027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25.641095890410959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63.394520547945206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16.684931506849313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19.613698630136987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22.487671232876714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51.665753424657531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15.808219178082192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12.526027397260274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13.230136986301369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28.342465753424658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6.9698630136986299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25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40.43013698630137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43.038356164383565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53.652054794520545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41.717808219178082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33.252054794520546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32.216438356164382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15.008219178082191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26.049315068493151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22.073972602739726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14.504109589041096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32.69041095890411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14.627397260273973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12.558904109589042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19.287671232876711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25.772602739726029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12.945205479452055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47.11780821917808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14.802739726027397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15.27945205479452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24.457534246575342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40.347945205479455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27.849315068493151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13.446575342465753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20.63013698630137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32.81095890410959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19.600000000000001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31.739726027397261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18.405479452054795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17.517808219178082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58.564383561643837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13.465753424657533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29.301369863013697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53.054794520547944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85.145205479452059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16.495890410958904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25.717808219178082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25.358904109589041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27.361643835616437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17.849315068493151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8.9917808219178088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27.490410958904111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7.4273972602739722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27.019178082191782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35.073972602739723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26.687671232876713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23.852054794520548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15.394520547945206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25.55890410958904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55.791780821917811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32.38356164383562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9.8136986301369866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54.947945205479449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7.4958904109589044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24.506849315068493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22.027397260273972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30.534246575342465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30.608219178082191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25.517808219178082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37.435616438356163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58.547945205479451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35.772602739726025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14.402739726027397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14.052054794520547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66.895890410958899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15.591780821917808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67.983561643835614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67.983561643835614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20.378082191780823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7.5863013698630137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37.457534246575342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34.356164383561641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28.682191780821917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42.065753424657537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15.038356164383561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54.37808219178082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23.772602739726029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39.134246575342466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23.556164383561644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46.449315068493149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15.449315068493151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27.67945205479452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11.287671232876713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28.402739726027399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14.265753424657534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15.978082191780821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16.153424657534245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25.013698630136986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24.402739726027399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34.978082191780821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31.983561643835618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25.046575342465754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21.709589041095889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21.364383561643837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15.424657534246576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25.704109589041096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14.821917808219178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59.276712328767125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41.783561643835618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15.287671232876713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18.487671232876714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21.276712328767122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20.624657534246577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35.589041095890408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10.561643835616438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31.583561643835615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73.849315068493155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23.43013698630137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73.849315068493155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31.287671232876711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27.923287671232877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57.536986301369865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38.369863013698627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53.136986301369866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44.736986301369861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67.991780821917814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34.720547945205482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64.032876712328772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7.095890410958904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15.276712328767124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41.290410958904111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66.027397260273972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14.027397260273972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13.583561643835617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13.695890410958905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30.654794520547945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21.293150684931508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16.424657534246574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61.967123287671235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25.698630136986303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17.567123287671233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67.991780821917814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18.287671232876711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40.630136986301373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13.805479452054794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26.076712328767123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17.358904109589041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17.594520547945205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20.18904109589041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43.169863013698631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32.331506849315069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38.605479452054794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7.7013698630136984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16.663013698630138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17.728767123287671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59.317808219178083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35.528767123287672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39.769863013698632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50.123287671232873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24.465753424657535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52.591780821917808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44.753424657534246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33.715068493150682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17.597260273972601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37.164383561643838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13.512328767123288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60.772602739726025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19.621917808219177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3.5013698630136987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49.531506849315072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16.032876712328768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14.301369863013699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12.747945205479452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47.934246575342463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6.7232876712328764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15.334246575342465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13.454794520547946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46.31232876712329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16.424657534246574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19.676712328767124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6.7753424657534245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16.865753424657534</v>
      </c>
      <c r="E1988" s="14" t="str">
        <f t="shared" ca="1" si="62"/>
        <v>ADOLECENTE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20.413698630136988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40.526027397260272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68.317808219178076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38.336986301369862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8.4164383561643827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31.767123287671232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20.709589041095889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22.153424657534245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33.945205479452056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35.860273972602741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43.950684931506849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44.775342465753425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67.654794520547952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22.452054794520549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43.320547945205476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33.353424657534248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12.621917808219179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20.073972602739726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33.898630136986299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23.654794520547945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26.161643835616438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55.624657534246573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52.42739726027397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23.043835616438358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26.07123287671233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55.090410958904108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23.578082191780823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31.336986301369862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25.084931506849315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31.093150684931508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34.139726027397259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24.17808219178082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63.528767123287672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6.3287671232876717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15.96986301369863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11.945205479452055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14.509589041095891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12.326027397260274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47.975342465753428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5.1972602739726028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63.843835616438355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17.202739726027396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22.87945205479452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10.898630136986302</v>
      </c>
      <c r="E2032" s="14" t="str">
        <f t="shared" ca="1" si="64"/>
        <v>NIÑO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32.9972602739726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26.032876712328768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34.482191780821921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25.038356164383561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29.432876712328767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13.591780821917808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38.92876712328767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10.386301369863014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7.2383561643835614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14.786301369863013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14.263013698630138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31.687671232876713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27.786301369863015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21.567123287671233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53.293150684931504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38.989041095890414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12.994520547945205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7.3643835616438356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18.126027397260273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8.9945205479452053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63.62191780821918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69.273972602739732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57.164383561643838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40.742465753424661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31.739726027397261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29.561643835616437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12.991780821917809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21.775342465753425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30.463013698630139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17.446575342465753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14.416438356164383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14.287671232876713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33.435616438356163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18.591780821917808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18.473972602739725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25.38082191780822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30.18904109589041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12.490410958904109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35.610958904109587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41.279452054794518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37.249315068493154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6.5753424657534243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16.339726027397262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30.520547945205479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22.339726027397262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16.553424657534247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14.761643835616438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14.301369863013699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21.17808219178082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47.531506849315072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8.8410958904109584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15.805479452054794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54.827397260273976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16.052054794520547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13.758904109589041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36.772602739726025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50.986301369863014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21.427397260273974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40.279452054794518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33.454794520547942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21.295890410958904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22.312328767123287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39.397260273972606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19.504109589041096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40.008219178082193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14.402739726027397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25.517808219178082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29.183561643835617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38.19178082191781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26.202739726027396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26.468493150684932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40.147945205479452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16.068493150684933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9.2657534246575342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14.493150684931507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29.312328767123287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18.797260273972604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17.460273972602739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21.69041095890411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15.315068493150685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13.29041095890411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42.230136986301368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36.726027397260275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25.079452054794519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31.005479452054793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5.4164383561643836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18.934246575342467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65.660273972602738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20.331506849315069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13.72054794520548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11.504109589041096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13.827397260273973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65.123287671232873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20.789041095890411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27.846575342465755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53.534246575342465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10.843835616438357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13.904109589041095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9.419178082191781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36.202739726027396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22.728767123287671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24.515068493150686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53.652054794520545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27.909589041095892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29.438356164383563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17.583561643835615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22.402739726027399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30.610958904109587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46.728767123287675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8.4273972602739722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32.821917808219176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31.065753424657533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32.265753424657532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17.126027397260273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12.421917808219177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24.460273972602739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18.594520547945205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29.005479452054793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36.268493150684932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23.18904109589041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17.728767123287671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21.186301369863013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19.07123287671233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79.739726027397253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54.38082191780822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48.613698630136987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6.1698630136986301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18.936986301369863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27.304109589041097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24.101369863013698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36.076712328767123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11.676712328767124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8.0136986301369859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17.345205479452055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15.654794520547945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24.183561643835617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33.435616438356163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17.523287671232875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18.073972602739726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24.980821917808218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11.506849315068493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31.005479452054793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49.446575342465756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54.43287671232877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13.213698630136987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20.561643835616437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45.347945205479455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19.454794520547946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21.093150684931508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29.608219178082191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31.284931506849315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40.964383561643835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33.731506849315068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27.126027397260273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27.904109589041095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36.649315068493152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15.920547945205479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39.142465753424659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24.323287671232876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43.580821917808223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29.408219178082192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19.427397260273974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54.317808219178083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7.5698630136986305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18.652054794520549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18.202739726027396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14.506849315068493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6.2767123287671236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13.506849315068493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16.520547945205479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14.150684931506849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24.32054794520548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17.019178082191782</v>
      </c>
      <c r="E2205" s="14" t="str">
        <f t="shared" ca="1" si="68"/>
        <v>ADULTO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19.726027397260275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20.279452054794522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15.821917808219178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35.591780821917808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22.75068493150685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26.75068493150685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22.567123287671233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55.452054794520549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36.969863013698628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14.591780821917808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31.095890410958905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26.468493150684932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18.016438356164382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52.857534246575341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15.304109589041095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24.43013698630137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8.0219178082191789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22.536986301369861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33.936986301369863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22.731506849315068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34.194520547945203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36.076712328767123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30.887671232876713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30.887671232876713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28.347945205479451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49.93150684931507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32.339726027397262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79.580821917808223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14.186301369863013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31.616438356164384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39.950684931506849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17.602739726027398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49.5013698630137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49.5013698630137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21.660273972602738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26.243835616438357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10.515068493150684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12.227397260273973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13.90958904109589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49.610958904109587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31.736986301369864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9.1369863013698627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22.641095890410959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86.887671232876713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20.221917808219178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20.268493150684932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20.167123287671235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15.356164383561644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42.821917808219176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45.172602739726024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35.405479452054792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18.887671232876713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15.764383561643836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29.030136986301368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44.397260273972606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22.586301369863012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17.315068493150687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16.989041095890411</v>
      </c>
      <c r="E2263" s="14" t="str">
        <f t="shared" ca="1" si="70"/>
        <v>ADOLECENTE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19.512328767123286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22.134246575342466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20.56986301369863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15.424657534246576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32.254794520547946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14.30958904109589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8.9808219178082194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40.405479452054792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14.827397260273973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18.057534246575344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30.30958904109589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66.441095890410963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46.079452054794523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14.178082191780822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47.0027397260274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66.917808219178085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19.983561643835618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33.912328767123284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22.016438356164382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25.334246575342465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26.693150684931506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15.312328767123288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34.890410958904113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27.263013698630136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53.265753424657532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14.865753424657534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22.490410958904111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44.61643835616438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22.663013698630138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14.673972602739726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68.167123287671231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25.93972602739726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16.917808219178081</v>
      </c>
      <c r="E2296" s="14" t="str">
        <f t="shared" ca="1" si="72"/>
        <v>ADOLECENTE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17.589041095890412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16.084931506849315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14.997260273972604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18.301369863013697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51.728767123287675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33.934246575342463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18.427397260273974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14.504109589041096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70.506849315068493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24.602739726027398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12.076712328767123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69.797260273972597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7.3095890410958901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17.923287671232877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41.232876712328768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19.449315068493149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21.298630136986301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26.156164383561645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25.147945205479452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27.038356164383561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17.271232876712329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18.564383561643837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32.147945205479452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24.942465753424656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20.024657534246575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20.024657534246575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23.684931506849313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35.134246575342466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62.054794520547944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47.531506849315072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14.704109589041096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16.145205479452056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43.778082191780825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19.052054794520547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41.961643835616435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63.684931506849317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46.610958904109587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46.449315068493149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11.010958904109589</v>
      </c>
      <c r="E2335" s="14" t="str">
        <f t="shared" ca="1" si="72"/>
        <v>ADOLECENTE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23.19178082191781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24.408219178082192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19.931506849315067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26.720547945205478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50.994520547945207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28.884931506849316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25.742465753424657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31.838356164383562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63.88219178082192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22.186301369863013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25.695890410958903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12.506849315068493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38.734246575342468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54.4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17.5013698630137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77.0027397260274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20.589041095890412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25.646575342465752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27.021917808219179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48.449315068493149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23.098630136986301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34.545205479452058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18.772602739726029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40.060273972602737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47.838356164383562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13.586301369863014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3.0739726027397261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19.594520547945205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17.539726027397261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17.550684931506851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13.172602739726027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12.994520547945205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34.139726027397259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61.632876712328766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31.024657534246575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68.69315068493151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26.331506849315069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38.109589041095887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17.410958904109588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22.912328767123288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10.238356164383562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25.304109589041097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39.797260273972604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23.797260273972604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26.605479452054794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22.813698630136987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14.169863013698631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20.802739726027397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14.41095890410959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16.550684931506851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41.934246575342463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31.208219178082192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17.287671232876711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13.526027397260274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22.052054794520547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10.594520547945205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46.276712328767125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19.194520547945206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22.794520547945204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26.284931506849315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19.449315068493149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19.098630136986301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11.161643835616438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22.621917808219177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22.621917808219177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25.6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25.139726027397259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20.835616438356166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26.054794520547944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34.465753424657535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19.663013698630138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41.4986301369863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66.471232876712335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48.358904109589041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42.88219178082192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58.495890410958907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51.468493150684928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9.7589041095890412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6.0767123287671234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23.312328767123287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7.5232876712328771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51.347945205479455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40.013698630136986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33.227397260273975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37.873972602739727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24.931506849315067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27.471232876712328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35.953424657534249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22.841095890410958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63.775342465753425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63.775342465753425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29.983561643835618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25.923287671232877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22.345205479452055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10.416438356164383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13.016438356164384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7.9095890410958907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22.641095890410959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63.43287671232877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26.597260273972601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28.802739726027397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19.279452054794522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20.945205479452056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34.5013698630137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14.03013698630137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18.413698630136988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13.334246575342465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20.591780821917808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38.605479452054794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13.227397260273973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18.202739726027396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19.621917808219177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20.18082191780822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31.816438356164383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39.504109589041093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58.564383561643837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46.367123287671234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24.731506849315068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68.128767123287673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23.243835616438357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23.115068493150684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41.010958904109586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26.010958904109589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65.460273972602735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25.490410958904111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50.791780821917811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23.2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7.720547945205479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23.945205479452056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24.605479452054794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30.687671232876713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52.62191780821918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42.802739726027397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34.5013698630137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68.31232876712329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22.265753424657536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22.961643835616439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14.073972602739726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12.016438356164384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60.0027397260274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32.797260273972604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5.7315068493150685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21.268493150684932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44.060273972602737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15.082191780821917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57.183561643835617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69.947945205479456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24.383561643835616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29.684931506849313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19.372602739726027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10.854794520547944</v>
      </c>
      <c r="E2486" s="14" t="str">
        <f t="shared" ca="1" si="78"/>
        <v>NIÑO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13.550684931506849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12.27945205479452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40.454794520547942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12.975342465753425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3.0383561643835617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7.1095890410958908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33.06849315068493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32.172602739726024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28.413698630136988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27.649315068493152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21.687671232876713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11.767123287671232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25.197260273972603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22.002739726027396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25.742465753424657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42.594520547945208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19.600000000000001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17.553424657534247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60.104109589041094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>
        <f t="shared" si="80"/>
        <v>2495</v>
      </c>
      <c r="B2506" t="s">
        <v>4959</v>
      </c>
      <c r="C2506" s="12">
        <v>31898</v>
      </c>
      <c r="D2506" s="13">
        <f ca="1">(TODAY()-PACIENTE[[#This Row],[FECHA. DE NACIMIENTO]])/365</f>
        <v>38.62191780821918</v>
      </c>
      <c r="E2506" s="14" t="str">
        <f t="shared" ca="1" si="78"/>
        <v>ADULTO</v>
      </c>
      <c r="F2506" s="14" t="s">
        <v>15</v>
      </c>
      <c r="G2506" s="2" t="s">
        <v>4960</v>
      </c>
    </row>
    <row r="2507" spans="1:7" x14ac:dyDescent="0.25">
      <c r="A2507" s="84">
        <f t="shared" si="80"/>
        <v>2496</v>
      </c>
      <c r="B2507" t="s">
        <v>4961</v>
      </c>
      <c r="C2507" s="12">
        <v>39499</v>
      </c>
      <c r="D2507" s="13">
        <f ca="1">(TODAY()-PACIENTE[[#This Row],[FECHA. DE NACIMIENTO]])/365</f>
        <v>17.797260273972604</v>
      </c>
      <c r="E2507" s="14" t="str">
        <f t="shared" ca="1" si="78"/>
        <v>ADULTO</v>
      </c>
      <c r="F2507" s="14" t="s">
        <v>14</v>
      </c>
      <c r="G2507" s="2" t="s">
        <v>4962</v>
      </c>
    </row>
    <row r="2508" spans="1:7" x14ac:dyDescent="0.25">
      <c r="A2508" s="84">
        <f t="shared" si="80"/>
        <v>2497</v>
      </c>
      <c r="B2508" t="s">
        <v>4963</v>
      </c>
      <c r="C2508" s="12">
        <v>38835</v>
      </c>
      <c r="D2508" s="13">
        <f ca="1">(TODAY()-PACIENTE[[#This Row],[FECHA. DE NACIMIENTO]])/365</f>
        <v>19.616438356164384</v>
      </c>
      <c r="E2508" s="14" t="str">
        <f t="shared" ca="1" si="78"/>
        <v>ADULTO</v>
      </c>
      <c r="F2508" s="14" t="s">
        <v>14</v>
      </c>
      <c r="G2508" s="2" t="s">
        <v>4964</v>
      </c>
    </row>
    <row r="2509" spans="1:7" x14ac:dyDescent="0.25">
      <c r="A2509" s="84">
        <f t="shared" si="80"/>
        <v>2498</v>
      </c>
      <c r="B2509" t="s">
        <v>4965</v>
      </c>
      <c r="C2509" s="12">
        <v>39161</v>
      </c>
      <c r="D2509" s="13">
        <f ca="1">(TODAY()-PACIENTE[[#This Row],[FECHA. DE NACIMIENTO]])/365</f>
        <v>18.723287671232878</v>
      </c>
      <c r="E2509" s="14" t="str">
        <f t="shared" ca="1" si="78"/>
        <v>ADULTO</v>
      </c>
      <c r="F2509" s="14" t="s">
        <v>14</v>
      </c>
      <c r="G2509" s="2" t="s">
        <v>4966</v>
      </c>
    </row>
    <row r="2510" spans="1:7" x14ac:dyDescent="0.25">
      <c r="A2510" s="84">
        <f t="shared" si="80"/>
        <v>2499</v>
      </c>
      <c r="B2510" t="s">
        <v>4967</v>
      </c>
      <c r="C2510" s="12">
        <v>45978</v>
      </c>
      <c r="D2510" s="13">
        <v>74</v>
      </c>
      <c r="E2510" s="14" t="s">
        <v>8</v>
      </c>
      <c r="F2510" s="14" t="s">
        <v>15</v>
      </c>
      <c r="G2510" s="2" t="s">
        <v>4968</v>
      </c>
    </row>
    <row r="2511" spans="1:7" x14ac:dyDescent="0.25">
      <c r="A2511" s="84">
        <f t="shared" si="80"/>
        <v>2500</v>
      </c>
      <c r="B2511" t="s">
        <v>4969</v>
      </c>
      <c r="C2511" s="12">
        <v>38912</v>
      </c>
      <c r="D2511" s="13">
        <f ca="1">(TODAY()-PACIENTE[[#This Row],[FECHA. DE NACIMIENTO]])/365</f>
        <v>19.405479452054795</v>
      </c>
      <c r="E2511" s="14" t="str">
        <f t="shared" ca="1" si="78"/>
        <v>ADULTO</v>
      </c>
      <c r="F2511" s="14" t="s">
        <v>15</v>
      </c>
      <c r="G2511" s="2" t="s">
        <v>4970</v>
      </c>
    </row>
    <row r="2512" spans="1:7" x14ac:dyDescent="0.25">
      <c r="A2512" s="84">
        <f t="shared" si="80"/>
        <v>2501</v>
      </c>
      <c r="B2512" t="s">
        <v>4971</v>
      </c>
      <c r="C2512" s="12">
        <v>45978</v>
      </c>
      <c r="D2512" s="13">
        <v>14</v>
      </c>
      <c r="E2512" s="14" t="str">
        <f t="shared" si="78"/>
        <v>ADOLECENTE</v>
      </c>
      <c r="F2512" s="14" t="s">
        <v>14</v>
      </c>
      <c r="G2512" s="2" t="s">
        <v>2923</v>
      </c>
    </row>
    <row r="2513" spans="1:7" x14ac:dyDescent="0.25">
      <c r="A2513" s="84">
        <f t="shared" si="80"/>
        <v>2502</v>
      </c>
      <c r="B2513" t="s">
        <v>4972</v>
      </c>
      <c r="C2513" s="12">
        <v>41346</v>
      </c>
      <c r="D2513" s="13">
        <f ca="1">(TODAY()-PACIENTE[[#This Row],[FECHA. DE NACIMIENTO]])/365</f>
        <v>12.736986301369862</v>
      </c>
      <c r="E2513" s="14" t="str">
        <f t="shared" ca="1" si="78"/>
        <v>ADOLECENTE</v>
      </c>
      <c r="F2513" s="14" t="s">
        <v>15</v>
      </c>
      <c r="G2513" s="2" t="s">
        <v>4973</v>
      </c>
    </row>
    <row r="2514" spans="1:7" x14ac:dyDescent="0.25">
      <c r="A2514" s="84">
        <f t="shared" si="80"/>
        <v>2503</v>
      </c>
      <c r="B2514" t="s">
        <v>4974</v>
      </c>
      <c r="C2514" s="12">
        <v>40064</v>
      </c>
      <c r="D2514" s="13">
        <f ca="1">(TODAY()-PACIENTE[[#This Row],[FECHA. DE NACIMIENTO]])/365</f>
        <v>16.24931506849315</v>
      </c>
      <c r="E2514" s="14" t="str">
        <f t="shared" ca="1" si="78"/>
        <v>ADOLECENTE</v>
      </c>
      <c r="F2514" s="14" t="s">
        <v>15</v>
      </c>
      <c r="G2514" s="2" t="s">
        <v>4975</v>
      </c>
    </row>
    <row r="2515" spans="1:7" x14ac:dyDescent="0.25">
      <c r="A2515" s="84">
        <f t="shared" si="80"/>
        <v>2504</v>
      </c>
      <c r="B2515" t="s">
        <v>4976</v>
      </c>
      <c r="C2515" s="12">
        <v>37580</v>
      </c>
      <c r="D2515" s="13">
        <f ca="1">(TODAY()-PACIENTE[[#This Row],[FECHA. DE NACIMIENTO]])/365</f>
        <v>23.054794520547944</v>
      </c>
      <c r="E2515" s="14" t="str">
        <f t="shared" ca="1" si="78"/>
        <v>ADULTO</v>
      </c>
      <c r="F2515" s="14" t="s">
        <v>15</v>
      </c>
      <c r="G2515" s="2" t="s">
        <v>4975</v>
      </c>
    </row>
    <row r="2516" spans="1:7" x14ac:dyDescent="0.25">
      <c r="A2516" s="84">
        <f t="shared" si="80"/>
        <v>2505</v>
      </c>
      <c r="B2516" t="s">
        <v>4977</v>
      </c>
      <c r="C2516" s="12">
        <v>28077</v>
      </c>
      <c r="D2516" s="13">
        <f ca="1">(TODAY()-PACIENTE[[#This Row],[FECHA. DE NACIMIENTO]])/365</f>
        <v>49.090410958904108</v>
      </c>
      <c r="E2516" s="14" t="str">
        <f t="shared" ca="1" si="78"/>
        <v>ADULTO</v>
      </c>
      <c r="F2516" s="14" t="s">
        <v>14</v>
      </c>
      <c r="G2516" s="2" t="s">
        <v>4978</v>
      </c>
    </row>
    <row r="2517" spans="1:7" x14ac:dyDescent="0.25">
      <c r="A2517" s="84">
        <f t="shared" si="80"/>
        <v>2506</v>
      </c>
      <c r="B2517" t="s">
        <v>4979</v>
      </c>
      <c r="C2517" s="12">
        <v>37125</v>
      </c>
      <c r="D2517" s="13">
        <f ca="1">(TODAY()-PACIENTE[[#This Row],[FECHA. DE NACIMIENTO]])/365</f>
        <v>24.301369863013697</v>
      </c>
      <c r="E2517" s="14" t="str">
        <f t="shared" ca="1" si="78"/>
        <v>ADULTO</v>
      </c>
      <c r="F2517" s="14" t="s">
        <v>14</v>
      </c>
      <c r="G2517" s="2" t="s">
        <v>4980</v>
      </c>
    </row>
    <row r="2518" spans="1:7" x14ac:dyDescent="0.25">
      <c r="A2518" s="84">
        <f t="shared" si="80"/>
        <v>2507</v>
      </c>
      <c r="B2518" t="s">
        <v>4981</v>
      </c>
      <c r="C2518" s="12">
        <v>39033</v>
      </c>
      <c r="D2518" s="13">
        <f ca="1">(TODAY()-PACIENTE[[#This Row],[FECHA. DE NACIMIENTO]])/365</f>
        <v>19.073972602739726</v>
      </c>
      <c r="E2518" s="14" t="str">
        <f t="shared" ca="1" si="78"/>
        <v>ADULTO</v>
      </c>
      <c r="F2518" s="14" t="s">
        <v>15</v>
      </c>
      <c r="G2518" s="2" t="s">
        <v>4982</v>
      </c>
    </row>
    <row r="2519" spans="1:7" x14ac:dyDescent="0.25">
      <c r="A2519" s="84">
        <f t="shared" si="80"/>
        <v>2508</v>
      </c>
      <c r="B2519" t="s">
        <v>4983</v>
      </c>
      <c r="C2519" s="12">
        <v>24807</v>
      </c>
      <c r="D2519" s="13">
        <f ca="1">(TODAY()-PACIENTE[[#This Row],[FECHA. DE NACIMIENTO]])/365</f>
        <v>58.049315068493151</v>
      </c>
      <c r="E2519" s="14" t="str">
        <f t="shared" ca="1" si="78"/>
        <v>ADULTO</v>
      </c>
      <c r="F2519" s="14" t="s">
        <v>15</v>
      </c>
      <c r="G2519" s="2" t="s">
        <v>4984</v>
      </c>
    </row>
    <row r="2520" spans="1:7" x14ac:dyDescent="0.25">
      <c r="A2520" s="84">
        <f t="shared" si="80"/>
        <v>2509</v>
      </c>
      <c r="B2520" t="s">
        <v>4985</v>
      </c>
      <c r="C2520" s="12">
        <v>42018</v>
      </c>
      <c r="D2520" s="13">
        <f ca="1">(TODAY()-PACIENTE[[#This Row],[FECHA. DE NACIMIENTO]])/365</f>
        <v>10.895890410958904</v>
      </c>
      <c r="E2520" s="14" t="str">
        <f t="shared" ca="1" si="78"/>
        <v>NIÑO</v>
      </c>
      <c r="F2520" s="14" t="s">
        <v>14</v>
      </c>
      <c r="G2520" s="2" t="s">
        <v>4986</v>
      </c>
    </row>
    <row r="2521" spans="1:7" x14ac:dyDescent="0.25">
      <c r="A2521" s="84">
        <f t="shared" si="80"/>
        <v>2510</v>
      </c>
      <c r="B2521" t="s">
        <v>3581</v>
      </c>
      <c r="C2521" s="12">
        <v>34205</v>
      </c>
      <c r="D2521" s="13">
        <f ca="1">(TODAY()-PACIENTE[[#This Row],[FECHA. DE NACIMIENTO]])/365</f>
        <v>32.301369863013697</v>
      </c>
      <c r="E2521" s="14" t="str">
        <f t="shared" ca="1" si="78"/>
        <v>ADULTO</v>
      </c>
      <c r="F2521" s="14" t="s">
        <v>15</v>
      </c>
      <c r="G2521" s="2" t="s">
        <v>3582</v>
      </c>
    </row>
    <row r="2522" spans="1:7" x14ac:dyDescent="0.25">
      <c r="A2522" s="84">
        <f t="shared" si="80"/>
        <v>2511</v>
      </c>
      <c r="B2522" t="s">
        <v>4988</v>
      </c>
      <c r="C2522" s="12">
        <v>41439</v>
      </c>
      <c r="D2522" s="13">
        <f ca="1">(TODAY()-PACIENTE[[#This Row],[FECHA. DE NACIMIENTO]])/365</f>
        <v>12.482191780821918</v>
      </c>
      <c r="E2522" s="14" t="str">
        <f t="shared" ca="1" si="78"/>
        <v>ADOLECENTE</v>
      </c>
      <c r="F2522" s="14" t="s">
        <v>15</v>
      </c>
      <c r="G2522" s="2" t="s">
        <v>4987</v>
      </c>
    </row>
    <row r="2523" spans="1:7" x14ac:dyDescent="0.25">
      <c r="A2523" s="84">
        <f t="shared" si="80"/>
        <v>2512</v>
      </c>
      <c r="B2523" t="s">
        <v>4989</v>
      </c>
      <c r="C2523" s="12">
        <v>41361</v>
      </c>
      <c r="D2523" s="13">
        <f ca="1">(TODAY()-PACIENTE[[#This Row],[FECHA. DE NACIMIENTO]])/365</f>
        <v>12.695890410958905</v>
      </c>
      <c r="E2523" s="14" t="str">
        <f t="shared" ca="1" si="78"/>
        <v>ADOLECENTE</v>
      </c>
      <c r="F2523" s="14" t="s">
        <v>14</v>
      </c>
      <c r="G2523" s="2" t="s">
        <v>4987</v>
      </c>
    </row>
    <row r="2524" spans="1:7" x14ac:dyDescent="0.25">
      <c r="A2524" s="84">
        <f t="shared" si="80"/>
        <v>2513</v>
      </c>
      <c r="B2524" t="s">
        <v>4990</v>
      </c>
      <c r="C2524" s="12">
        <v>28257</v>
      </c>
      <c r="D2524" s="13">
        <f ca="1">(TODAY()-PACIENTE[[#This Row],[FECHA. DE NACIMIENTO]])/365</f>
        <v>48.597260273972601</v>
      </c>
      <c r="E2524" s="14" t="str">
        <f t="shared" ca="1" si="78"/>
        <v>ADULTO</v>
      </c>
      <c r="F2524" s="14" t="s">
        <v>14</v>
      </c>
      <c r="G2524" s="2" t="s">
        <v>4991</v>
      </c>
    </row>
    <row r="2525" spans="1:7" x14ac:dyDescent="0.25">
      <c r="A2525" s="84">
        <f t="shared" si="80"/>
        <v>2514</v>
      </c>
      <c r="B2525" t="s">
        <v>4992</v>
      </c>
      <c r="C2525" s="12">
        <v>28948</v>
      </c>
      <c r="D2525" s="13">
        <f ca="1">(TODAY()-PACIENTE[[#This Row],[FECHA. DE NACIMIENTO]])/365</f>
        <v>46.704109589041096</v>
      </c>
      <c r="E2525" s="14" t="str">
        <f t="shared" ca="1" si="78"/>
        <v>ADULTO</v>
      </c>
      <c r="F2525" s="14" t="s">
        <v>14</v>
      </c>
      <c r="G2525" s="2" t="s">
        <v>4993</v>
      </c>
    </row>
    <row r="2526" spans="1:7" x14ac:dyDescent="0.25">
      <c r="A2526" s="84">
        <f t="shared" si="80"/>
        <v>2515</v>
      </c>
      <c r="B2526" t="s">
        <v>4994</v>
      </c>
      <c r="C2526" s="12">
        <v>42402</v>
      </c>
      <c r="D2526" s="13">
        <f ca="1">(TODAY()-PACIENTE[[#This Row],[FECHA. DE NACIMIENTO]])/365</f>
        <v>9.8438356164383567</v>
      </c>
      <c r="E2526" s="14" t="str">
        <f t="shared" ca="1" si="78"/>
        <v>NIÑO</v>
      </c>
      <c r="F2526" s="14" t="s">
        <v>14</v>
      </c>
      <c r="G2526" s="2" t="s">
        <v>2869</v>
      </c>
    </row>
    <row r="2527" spans="1:7" x14ac:dyDescent="0.25">
      <c r="A2527" s="84">
        <f t="shared" si="80"/>
        <v>2516</v>
      </c>
      <c r="B2527" t="s">
        <v>4995</v>
      </c>
      <c r="C2527" s="12">
        <v>18054</v>
      </c>
      <c r="D2527" s="13">
        <f ca="1">(TODAY()-PACIENTE[[#This Row],[FECHA. DE NACIMIENTO]])/365</f>
        <v>76.550684931506851</v>
      </c>
      <c r="E2527" s="14" t="str">
        <f t="shared" ca="1" si="78"/>
        <v>TERCERA EDAD</v>
      </c>
      <c r="F2527" s="14" t="s">
        <v>15</v>
      </c>
      <c r="G2527" s="2" t="s">
        <v>4996</v>
      </c>
    </row>
    <row r="2528" spans="1:7" x14ac:dyDescent="0.25">
      <c r="A2528" s="84">
        <f t="shared" si="80"/>
        <v>2517</v>
      </c>
      <c r="B2528" t="s">
        <v>4997</v>
      </c>
      <c r="C2528" s="12">
        <v>41877</v>
      </c>
      <c r="D2528" s="13">
        <f ca="1">(TODAY()-PACIENTE[[#This Row],[FECHA. DE NACIMIENTO]])/365</f>
        <v>11.282191780821918</v>
      </c>
      <c r="E2528" s="14" t="str">
        <f t="shared" ca="1" si="78"/>
        <v>ADOLECENTE</v>
      </c>
      <c r="F2528" s="14" t="s">
        <v>14</v>
      </c>
      <c r="G2528" s="2" t="s">
        <v>4998</v>
      </c>
    </row>
    <row r="2529" spans="1:7" x14ac:dyDescent="0.25">
      <c r="A2529" s="84">
        <f t="shared" si="80"/>
        <v>2518</v>
      </c>
      <c r="B2529" t="s">
        <v>4999</v>
      </c>
      <c r="C2529" s="12">
        <v>38890</v>
      </c>
      <c r="D2529" s="13">
        <f ca="1">(TODAY()-PACIENTE[[#This Row],[FECHA. DE NACIMIENTO]])/365</f>
        <v>19.465753424657535</v>
      </c>
      <c r="E2529" s="14" t="str">
        <f t="shared" ca="1" si="78"/>
        <v>ADULTO</v>
      </c>
      <c r="F2529" s="14" t="s">
        <v>14</v>
      </c>
      <c r="G2529" s="2" t="s">
        <v>5000</v>
      </c>
    </row>
    <row r="2530" spans="1:7" x14ac:dyDescent="0.25">
      <c r="A2530" s="84">
        <f t="shared" si="80"/>
        <v>2519</v>
      </c>
      <c r="B2530" t="s">
        <v>5001</v>
      </c>
      <c r="C2530" s="12">
        <v>33817</v>
      </c>
      <c r="D2530" s="13">
        <f ca="1">(TODAY()-PACIENTE[[#This Row],[FECHA. DE NACIMIENTO]])/365</f>
        <v>33.364383561643834</v>
      </c>
      <c r="E2530" s="14" t="str">
        <f t="shared" ca="1" si="78"/>
        <v>ADULTO</v>
      </c>
      <c r="F2530" s="14" t="s">
        <v>15</v>
      </c>
      <c r="G2530" s="2" t="s">
        <v>2869</v>
      </c>
    </row>
    <row r="2531" spans="1:7" x14ac:dyDescent="0.25">
      <c r="A2531" s="84">
        <f t="shared" si="80"/>
        <v>2520</v>
      </c>
      <c r="B2531" t="s">
        <v>5002</v>
      </c>
      <c r="C2531" s="12">
        <v>34719</v>
      </c>
      <c r="D2531" s="13">
        <f ca="1">(TODAY()-PACIENTE[[#This Row],[FECHA. DE NACIMIENTO]])/365</f>
        <v>30.893150684931506</v>
      </c>
      <c r="E2531" s="14" t="str">
        <f t="shared" ca="1" si="78"/>
        <v>ADULTO</v>
      </c>
      <c r="F2531" s="14" t="s">
        <v>15</v>
      </c>
      <c r="G2531" s="2" t="s">
        <v>5003</v>
      </c>
    </row>
    <row r="2532" spans="1:7" x14ac:dyDescent="0.25">
      <c r="A2532" s="84">
        <f t="shared" si="80"/>
        <v>2521</v>
      </c>
      <c r="B2532" t="s">
        <v>5004</v>
      </c>
      <c r="C2532" s="12">
        <v>39735</v>
      </c>
      <c r="D2532" s="13">
        <f ca="1">(TODAY()-PACIENTE[[#This Row],[FECHA. DE NACIMIENTO]])/365</f>
        <v>17.150684931506849</v>
      </c>
      <c r="E2532" s="14" t="str">
        <f t="shared" ca="1" si="78"/>
        <v>ADULTO</v>
      </c>
      <c r="F2532" s="14" t="s">
        <v>15</v>
      </c>
      <c r="G2532" s="2" t="s">
        <v>5005</v>
      </c>
    </row>
    <row r="2533" spans="1:7" x14ac:dyDescent="0.25">
      <c r="A2533" s="84">
        <f t="shared" si="80"/>
        <v>2522</v>
      </c>
      <c r="B2533" t="s">
        <v>5006</v>
      </c>
      <c r="C2533" s="12">
        <v>34727</v>
      </c>
      <c r="D2533" s="13">
        <f ca="1">(TODAY()-PACIENTE[[#This Row],[FECHA. DE NACIMIENTO]])/365</f>
        <v>30.87123287671233</v>
      </c>
      <c r="E2533" s="14" t="str">
        <f t="shared" ca="1" si="78"/>
        <v>ADULTO</v>
      </c>
      <c r="F2533" s="14" t="s">
        <v>15</v>
      </c>
      <c r="G2533" s="2" t="s">
        <v>5007</v>
      </c>
    </row>
    <row r="2534" spans="1:7" x14ac:dyDescent="0.25">
      <c r="A2534" s="84">
        <f t="shared" si="80"/>
        <v>2523</v>
      </c>
      <c r="B2534" t="s">
        <v>5008</v>
      </c>
      <c r="C2534" s="12">
        <v>35610</v>
      </c>
      <c r="D2534" s="13">
        <f ca="1">(TODAY()-PACIENTE[[#This Row],[FECHA. DE NACIMIENTO]])/365</f>
        <v>28.452054794520549</v>
      </c>
      <c r="E2534" s="14" t="str">
        <f t="shared" ca="1" si="78"/>
        <v>ADULTO</v>
      </c>
      <c r="F2534" s="14" t="s">
        <v>15</v>
      </c>
      <c r="G2534" s="2" t="s">
        <v>5009</v>
      </c>
    </row>
    <row r="2535" spans="1:7" x14ac:dyDescent="0.25">
      <c r="A2535" s="84">
        <f t="shared" si="80"/>
        <v>2524</v>
      </c>
      <c r="B2535" t="s">
        <v>5010</v>
      </c>
      <c r="C2535" s="12">
        <v>40078</v>
      </c>
      <c r="D2535" s="13">
        <f ca="1">(TODAY()-PACIENTE[[#This Row],[FECHA. DE NACIMIENTO]])/365</f>
        <v>16.210958904109589</v>
      </c>
      <c r="E2535" s="14" t="str">
        <f t="shared" ca="1" si="78"/>
        <v>ADOLECENTE</v>
      </c>
      <c r="F2535" s="14" t="s">
        <v>14</v>
      </c>
      <c r="G2535" s="2" t="s">
        <v>5011</v>
      </c>
    </row>
    <row r="2536" spans="1:7" x14ac:dyDescent="0.25">
      <c r="A2536" s="84">
        <f t="shared" si="80"/>
        <v>2525</v>
      </c>
      <c r="B2536" t="s">
        <v>5012</v>
      </c>
      <c r="C2536" s="12">
        <v>39678</v>
      </c>
      <c r="D2536" s="13">
        <f ca="1">(TODAY()-PACIENTE[[#This Row],[FECHA. DE NACIMIENTO]])/365</f>
        <v>17.306849315068494</v>
      </c>
      <c r="E2536" s="14" t="str">
        <f t="shared" ca="1" si="78"/>
        <v>ADULTO</v>
      </c>
      <c r="F2536" s="14" t="s">
        <v>14</v>
      </c>
      <c r="G2536" s="2" t="s">
        <v>5013</v>
      </c>
    </row>
    <row r="2537" spans="1:7" x14ac:dyDescent="0.25">
      <c r="A2537" s="84">
        <f t="shared" si="80"/>
        <v>2526</v>
      </c>
      <c r="B2537" t="s">
        <v>5014</v>
      </c>
      <c r="C2537" s="12">
        <v>38229</v>
      </c>
      <c r="D2537" s="13">
        <f ca="1">(TODAY()-PACIENTE[[#This Row],[FECHA. DE NACIMIENTO]])/365</f>
        <v>21.276712328767122</v>
      </c>
      <c r="E2537" s="14" t="str">
        <f t="shared" ca="1" si="78"/>
        <v>ADULTO</v>
      </c>
      <c r="F2537" s="14" t="s">
        <v>15</v>
      </c>
      <c r="G2537" s="2" t="s">
        <v>5015</v>
      </c>
    </row>
    <row r="2538" spans="1:7" x14ac:dyDescent="0.25">
      <c r="A2538" s="84">
        <f t="shared" si="80"/>
        <v>2527</v>
      </c>
      <c r="B2538" t="s">
        <v>5016</v>
      </c>
      <c r="C2538" s="12">
        <v>39253</v>
      </c>
      <c r="D2538" s="13">
        <f ca="1">(TODAY()-PACIENTE[[#This Row],[FECHA. DE NACIMIENTO]])/365</f>
        <v>18.471232876712328</v>
      </c>
      <c r="E2538" s="14" t="str">
        <f t="shared" ref="E2538:E2601" ca="1" si="81">IF(D2538&lt;=11,"NIÑO",IF(D2538&lt;=17,"ADOLECENTE",IF(D2538&lt;=65,"ADULTO",IF(D2538&gt;=65,"TERCERA EDAD",0))))</f>
        <v>ADULTO</v>
      </c>
      <c r="F2538" s="14" t="s">
        <v>14</v>
      </c>
      <c r="G2538" s="2" t="s">
        <v>5017</v>
      </c>
    </row>
    <row r="2539" spans="1:7" x14ac:dyDescent="0.25">
      <c r="A2539" s="84">
        <f t="shared" si="80"/>
        <v>2528</v>
      </c>
      <c r="B2539" t="s">
        <v>5018</v>
      </c>
      <c r="C2539" s="12">
        <v>41302</v>
      </c>
      <c r="D2539" s="13">
        <f ca="1">(TODAY()-PACIENTE[[#This Row],[FECHA. DE NACIMIENTO]])/365</f>
        <v>12.857534246575343</v>
      </c>
      <c r="E2539" s="14" t="str">
        <f t="shared" ca="1" si="81"/>
        <v>ADOLECENTE</v>
      </c>
      <c r="F2539" s="14" t="s">
        <v>14</v>
      </c>
      <c r="G2539" s="2" t="s">
        <v>5019</v>
      </c>
    </row>
    <row r="2540" spans="1:7" x14ac:dyDescent="0.25">
      <c r="A2540" s="84">
        <f t="shared" si="80"/>
        <v>2529</v>
      </c>
      <c r="B2540" t="s">
        <v>5020</v>
      </c>
      <c r="C2540" s="12">
        <v>41297</v>
      </c>
      <c r="D2540" s="13">
        <f ca="1">(TODAY()-PACIENTE[[#This Row],[FECHA. DE NACIMIENTO]])/365</f>
        <v>12.871232876712329</v>
      </c>
      <c r="E2540" s="14" t="str">
        <f t="shared" ca="1" si="81"/>
        <v>ADOLECENTE</v>
      </c>
      <c r="F2540" s="14" t="s">
        <v>14</v>
      </c>
      <c r="G2540" s="2" t="s">
        <v>5021</v>
      </c>
    </row>
    <row r="2541" spans="1:7" x14ac:dyDescent="0.25">
      <c r="A2541" s="84">
        <f t="shared" si="80"/>
        <v>2530</v>
      </c>
      <c r="B2541" t="s">
        <v>5022</v>
      </c>
      <c r="C2541" s="12">
        <v>26574</v>
      </c>
      <c r="D2541" s="13">
        <f ca="1">(TODAY()-PACIENTE[[#This Row],[FECHA. DE NACIMIENTO]])/365</f>
        <v>53.208219178082189</v>
      </c>
      <c r="E2541" s="14" t="str">
        <f t="shared" ca="1" si="81"/>
        <v>ADULTO</v>
      </c>
      <c r="F2541" s="14" t="s">
        <v>15</v>
      </c>
      <c r="G2541" s="2" t="s">
        <v>5023</v>
      </c>
    </row>
    <row r="2542" spans="1:7" x14ac:dyDescent="0.25">
      <c r="A2542" s="84">
        <f t="shared" si="80"/>
        <v>2531</v>
      </c>
      <c r="B2542" t="s">
        <v>5024</v>
      </c>
      <c r="C2542" s="12">
        <v>31233</v>
      </c>
      <c r="D2542" s="13">
        <f ca="1">(TODAY()-PACIENTE[[#This Row],[FECHA. DE NACIMIENTO]])/365</f>
        <v>40.443835616438356</v>
      </c>
      <c r="E2542" s="14" t="str">
        <f t="shared" ca="1" si="81"/>
        <v>ADULTO</v>
      </c>
      <c r="F2542" s="14" t="s">
        <v>14</v>
      </c>
      <c r="G2542" s="2" t="s">
        <v>5025</v>
      </c>
    </row>
    <row r="2543" spans="1:7" x14ac:dyDescent="0.25">
      <c r="A2543" s="84">
        <f t="shared" ref="A2543:A2606" si="82">IF(B2543&lt;&gt;"",$A2542+1,"")</f>
        <v>2532</v>
      </c>
      <c r="B2543" t="s">
        <v>5026</v>
      </c>
      <c r="C2543" s="12">
        <v>23763</v>
      </c>
      <c r="D2543" s="13">
        <f ca="1">(TODAY()-PACIENTE[[#This Row],[FECHA. DE NACIMIENTO]])/365</f>
        <v>60.909589041095892</v>
      </c>
      <c r="E2543" s="14" t="str">
        <f t="shared" ca="1" si="81"/>
        <v>ADULTO</v>
      </c>
      <c r="F2543" s="14" t="s">
        <v>14</v>
      </c>
      <c r="G2543" s="2" t="s">
        <v>5027</v>
      </c>
    </row>
    <row r="2544" spans="1:7" x14ac:dyDescent="0.25">
      <c r="A2544" s="84">
        <f t="shared" si="82"/>
        <v>2533</v>
      </c>
      <c r="B2544" t="s">
        <v>5028</v>
      </c>
      <c r="C2544" s="12">
        <v>39537</v>
      </c>
      <c r="D2544" s="13">
        <f ca="1">(TODAY()-PACIENTE[[#This Row],[FECHA. DE NACIMIENTO]])/365</f>
        <v>17.693150684931506</v>
      </c>
      <c r="E2544" s="14" t="str">
        <f t="shared" ca="1" si="81"/>
        <v>ADULTO</v>
      </c>
      <c r="F2544" s="14" t="s">
        <v>15</v>
      </c>
      <c r="G2544" s="2" t="s">
        <v>5029</v>
      </c>
    </row>
    <row r="2545" spans="1:7" x14ac:dyDescent="0.25">
      <c r="A2545" s="84">
        <f t="shared" si="82"/>
        <v>2534</v>
      </c>
      <c r="B2545" t="s">
        <v>5030</v>
      </c>
      <c r="C2545" s="12">
        <v>38869</v>
      </c>
      <c r="D2545" s="13">
        <f ca="1">(TODAY()-PACIENTE[[#This Row],[FECHA. DE NACIMIENTO]])/365</f>
        <v>19.523287671232875</v>
      </c>
      <c r="E2545" s="14" t="str">
        <f t="shared" ca="1" si="81"/>
        <v>ADULTO</v>
      </c>
      <c r="F2545" s="14" t="s">
        <v>14</v>
      </c>
      <c r="G2545" s="2" t="s">
        <v>5031</v>
      </c>
    </row>
    <row r="2546" spans="1:7" x14ac:dyDescent="0.25">
      <c r="A2546" s="84">
        <f t="shared" si="82"/>
        <v>2535</v>
      </c>
      <c r="B2546" t="s">
        <v>5032</v>
      </c>
      <c r="C2546" s="12">
        <v>23772</v>
      </c>
      <c r="D2546" s="13">
        <f ca="1">(TODAY()-PACIENTE[[#This Row],[FECHA. DE NACIMIENTO]])/365</f>
        <v>60.884931506849313</v>
      </c>
      <c r="E2546" s="14" t="str">
        <f t="shared" ca="1" si="81"/>
        <v>ADULTO</v>
      </c>
      <c r="F2546" s="14" t="s">
        <v>14</v>
      </c>
      <c r="G2546" s="2" t="s">
        <v>5033</v>
      </c>
    </row>
    <row r="2547" spans="1:7" x14ac:dyDescent="0.25">
      <c r="A2547" s="84">
        <f t="shared" si="82"/>
        <v>2536</v>
      </c>
      <c r="B2547" t="s">
        <v>5034</v>
      </c>
      <c r="C2547" s="12">
        <v>36811</v>
      </c>
      <c r="D2547" s="13">
        <f ca="1">(TODAY()-PACIENTE[[#This Row],[FECHA. DE NACIMIENTO]])/365</f>
        <v>25.161643835616438</v>
      </c>
      <c r="E2547" s="14" t="str">
        <f t="shared" ca="1" si="81"/>
        <v>ADULTO</v>
      </c>
      <c r="F2547" s="14" t="s">
        <v>15</v>
      </c>
      <c r="G2547" s="2" t="s">
        <v>5035</v>
      </c>
    </row>
    <row r="2548" spans="1:7" x14ac:dyDescent="0.25">
      <c r="A2548" s="84">
        <f t="shared" si="82"/>
        <v>2537</v>
      </c>
      <c r="B2548" t="s">
        <v>5036</v>
      </c>
      <c r="C2548" s="12">
        <v>40200</v>
      </c>
      <c r="D2548" s="13">
        <f ca="1">(TODAY()-PACIENTE[[#This Row],[FECHA. DE NACIMIENTO]])/365</f>
        <v>15.876712328767123</v>
      </c>
      <c r="E2548" s="14" t="str">
        <f t="shared" ca="1" si="81"/>
        <v>ADOLECENTE</v>
      </c>
      <c r="F2548" s="14" t="s">
        <v>14</v>
      </c>
      <c r="G2548" s="2" t="s">
        <v>5037</v>
      </c>
    </row>
    <row r="2549" spans="1:7" x14ac:dyDescent="0.25">
      <c r="A2549" s="84">
        <f t="shared" si="82"/>
        <v>2538</v>
      </c>
      <c r="B2549" t="s">
        <v>5038</v>
      </c>
      <c r="C2549" s="12">
        <v>26787</v>
      </c>
      <c r="D2549" s="13">
        <f ca="1">(TODAY()-PACIENTE[[#This Row],[FECHA. DE NACIMIENTO]])/365</f>
        <v>52.624657534246573</v>
      </c>
      <c r="E2549" s="14" t="str">
        <f t="shared" ca="1" si="81"/>
        <v>ADULTO</v>
      </c>
      <c r="F2549" s="14" t="s">
        <v>15</v>
      </c>
      <c r="G2549" s="2" t="s">
        <v>5039</v>
      </c>
    </row>
    <row r="2550" spans="1:7" x14ac:dyDescent="0.25">
      <c r="A2550" s="84">
        <f t="shared" si="82"/>
        <v>2539</v>
      </c>
      <c r="B2550" t="s">
        <v>5040</v>
      </c>
      <c r="C2550" s="12">
        <v>14480</v>
      </c>
      <c r="D2550" s="13">
        <f ca="1">(TODAY()-PACIENTE[[#This Row],[FECHA. DE NACIMIENTO]])/365</f>
        <v>86.342465753424662</v>
      </c>
      <c r="E2550" s="14" t="str">
        <f t="shared" ca="1" si="81"/>
        <v>TERCERA EDAD</v>
      </c>
      <c r="F2550" s="14" t="s">
        <v>15</v>
      </c>
      <c r="G2550" s="2" t="s">
        <v>5041</v>
      </c>
    </row>
    <row r="2551" spans="1:7" x14ac:dyDescent="0.25">
      <c r="A2551" s="84">
        <f t="shared" si="82"/>
        <v>2540</v>
      </c>
      <c r="B2551" t="s">
        <v>5042</v>
      </c>
      <c r="C2551" s="12">
        <v>29854</v>
      </c>
      <c r="D2551" s="13">
        <f ca="1">(TODAY()-PACIENTE[[#This Row],[FECHA. DE NACIMIENTO]])/365</f>
        <v>44.221917808219175</v>
      </c>
      <c r="E2551" s="14" t="str">
        <f t="shared" ca="1" si="81"/>
        <v>ADULTO</v>
      </c>
      <c r="F2551" s="14" t="s">
        <v>15</v>
      </c>
      <c r="G2551" s="2" t="s">
        <v>5043</v>
      </c>
    </row>
    <row r="2552" spans="1:7" x14ac:dyDescent="0.25">
      <c r="A2552" s="84">
        <f t="shared" si="82"/>
        <v>2541</v>
      </c>
      <c r="B2552" t="s">
        <v>5044</v>
      </c>
      <c r="C2552" s="12">
        <v>41772</v>
      </c>
      <c r="D2552" s="13">
        <f ca="1">(TODAY()-PACIENTE[[#This Row],[FECHA. DE NACIMIENTO]])/365</f>
        <v>11.56986301369863</v>
      </c>
      <c r="E2552" s="14" t="str">
        <f t="shared" ca="1" si="81"/>
        <v>ADOLECENTE</v>
      </c>
      <c r="F2552" s="14" t="s">
        <v>15</v>
      </c>
      <c r="G2552" s="2" t="s">
        <v>5045</v>
      </c>
    </row>
    <row r="2553" spans="1:7" x14ac:dyDescent="0.25">
      <c r="A2553" s="84">
        <f t="shared" si="82"/>
        <v>2542</v>
      </c>
      <c r="B2553" t="s">
        <v>5046</v>
      </c>
      <c r="C2553" s="12">
        <v>36585</v>
      </c>
      <c r="D2553" s="13">
        <f ca="1">(TODAY()-PACIENTE[[#This Row],[FECHA. DE NACIMIENTO]])/365</f>
        <v>25.780821917808218</v>
      </c>
      <c r="E2553" s="14" t="str">
        <f t="shared" ca="1" si="81"/>
        <v>ADULTO</v>
      </c>
      <c r="F2553" s="14" t="s">
        <v>14</v>
      </c>
      <c r="G2553" s="2" t="s">
        <v>5047</v>
      </c>
    </row>
    <row r="2554" spans="1:7" x14ac:dyDescent="0.25">
      <c r="A2554" s="84">
        <f t="shared" si="82"/>
        <v>2543</v>
      </c>
      <c r="B2554" t="s">
        <v>4743</v>
      </c>
      <c r="C2554" s="12">
        <v>34604</v>
      </c>
      <c r="D2554" s="13">
        <f ca="1">(TODAY()-PACIENTE[[#This Row],[FECHA. DE NACIMIENTO]])/365</f>
        <v>31.208219178082192</v>
      </c>
      <c r="E2554" s="14" t="str">
        <f t="shared" ca="1" si="81"/>
        <v>ADULTO</v>
      </c>
      <c r="F2554" s="14" t="s">
        <v>14</v>
      </c>
      <c r="G2554" s="2" t="s">
        <v>5048</v>
      </c>
    </row>
    <row r="2555" spans="1:7" x14ac:dyDescent="0.25">
      <c r="A2555" s="84">
        <f t="shared" si="82"/>
        <v>2544</v>
      </c>
      <c r="B2555" t="s">
        <v>5046</v>
      </c>
      <c r="C2555" s="12">
        <v>36585</v>
      </c>
      <c r="D2555" s="13">
        <f ca="1">(TODAY()-PACIENTE[[#This Row],[FECHA. DE NACIMIENTO]])/365</f>
        <v>25.780821917808218</v>
      </c>
      <c r="E2555" s="14" t="str">
        <f t="shared" ca="1" si="81"/>
        <v>ADULTO</v>
      </c>
      <c r="F2555" s="14" t="s">
        <v>14</v>
      </c>
      <c r="G2555" s="2" t="s">
        <v>5047</v>
      </c>
    </row>
    <row r="2556" spans="1:7" x14ac:dyDescent="0.25">
      <c r="A2556" s="84">
        <f t="shared" si="82"/>
        <v>2545</v>
      </c>
      <c r="B2556" t="s">
        <v>5049</v>
      </c>
      <c r="C2556" s="12">
        <v>40858</v>
      </c>
      <c r="D2556" s="13">
        <f ca="1">(TODAY()-PACIENTE[[#This Row],[FECHA. DE NACIMIENTO]])/365</f>
        <v>14.073972602739726</v>
      </c>
      <c r="E2556" s="14" t="str">
        <f t="shared" ca="1" si="81"/>
        <v>ADOLECENTE</v>
      </c>
      <c r="F2556" s="14" t="s">
        <v>14</v>
      </c>
      <c r="G2556" s="2" t="s">
        <v>5050</v>
      </c>
    </row>
    <row r="2557" spans="1:7" x14ac:dyDescent="0.25">
      <c r="A2557" s="84">
        <f t="shared" si="82"/>
        <v>2546</v>
      </c>
      <c r="B2557" t="s">
        <v>5051</v>
      </c>
      <c r="C2557" s="12">
        <v>33242</v>
      </c>
      <c r="D2557" s="13">
        <f ca="1">(TODAY()-PACIENTE[[#This Row],[FECHA. DE NACIMIENTO]])/365</f>
        <v>34.939726027397263</v>
      </c>
      <c r="E2557" s="14" t="str">
        <f t="shared" ca="1" si="81"/>
        <v>ADULTO</v>
      </c>
      <c r="F2557" s="14" t="s">
        <v>14</v>
      </c>
      <c r="G2557" s="2" t="s">
        <v>5052</v>
      </c>
    </row>
    <row r="2558" spans="1:7" x14ac:dyDescent="0.25">
      <c r="A2558" s="84">
        <f t="shared" si="82"/>
        <v>2547</v>
      </c>
      <c r="B2558" t="s">
        <v>5051</v>
      </c>
      <c r="C2558" s="12">
        <v>33242</v>
      </c>
      <c r="D2558" s="13">
        <f ca="1">(TODAY()-PACIENTE[[#This Row],[FECHA. DE NACIMIENTO]])/365</f>
        <v>34.939726027397263</v>
      </c>
      <c r="E2558" s="14" t="str">
        <f t="shared" ca="1" si="81"/>
        <v>ADULTO</v>
      </c>
      <c r="F2558" s="14" t="s">
        <v>14</v>
      </c>
      <c r="G2558" s="2" t="s">
        <v>5052</v>
      </c>
    </row>
    <row r="2559" spans="1:7" x14ac:dyDescent="0.25">
      <c r="A2559" s="84">
        <f t="shared" si="82"/>
        <v>2548</v>
      </c>
      <c r="B2559" t="s">
        <v>5053</v>
      </c>
      <c r="C2559" s="12">
        <v>28447</v>
      </c>
      <c r="D2559" s="13">
        <f ca="1">(TODAY()-PACIENTE[[#This Row],[FECHA. DE NACIMIENTO]])/365</f>
        <v>48.076712328767123</v>
      </c>
      <c r="E2559" s="14" t="str">
        <f t="shared" ca="1" si="81"/>
        <v>ADULTO</v>
      </c>
      <c r="F2559" s="14" t="s">
        <v>15</v>
      </c>
      <c r="G2559" s="2" t="s">
        <v>2929</v>
      </c>
    </row>
    <row r="2560" spans="1:7" x14ac:dyDescent="0.25">
      <c r="A2560" s="84">
        <f t="shared" si="82"/>
        <v>2549</v>
      </c>
      <c r="B2560" t="s">
        <v>5054</v>
      </c>
      <c r="C2560" s="12">
        <v>38574</v>
      </c>
      <c r="D2560" s="13">
        <f ca="1">(TODAY()-PACIENTE[[#This Row],[FECHA. DE NACIMIENTO]])/365</f>
        <v>20.331506849315069</v>
      </c>
      <c r="E2560" s="14" t="str">
        <f t="shared" ca="1" si="81"/>
        <v>ADULTO</v>
      </c>
      <c r="F2560" s="14" t="s">
        <v>14</v>
      </c>
      <c r="G2560" s="2" t="s">
        <v>5055</v>
      </c>
    </row>
    <row r="2561" spans="1:7" x14ac:dyDescent="0.25">
      <c r="A2561" s="84">
        <f t="shared" si="82"/>
        <v>2550</v>
      </c>
      <c r="B2561" t="s">
        <v>5056</v>
      </c>
      <c r="C2561" s="12">
        <v>33971</v>
      </c>
      <c r="D2561" s="13">
        <f ca="1">(TODAY()-PACIENTE[[#This Row],[FECHA. DE NACIMIENTO]])/365</f>
        <v>32.942465753424656</v>
      </c>
      <c r="E2561" s="14" t="str">
        <f t="shared" ca="1" si="81"/>
        <v>ADULTO</v>
      </c>
      <c r="F2561" s="14" t="s">
        <v>14</v>
      </c>
      <c r="G2561" s="2" t="s">
        <v>5057</v>
      </c>
    </row>
    <row r="2562" spans="1:7" x14ac:dyDescent="0.25">
      <c r="A2562" s="84">
        <f t="shared" si="82"/>
        <v>2551</v>
      </c>
      <c r="B2562" t="s">
        <v>5058</v>
      </c>
      <c r="C2562" s="12">
        <v>39575</v>
      </c>
      <c r="D2562" s="13">
        <f ca="1">(TODAY()-PACIENTE[[#This Row],[FECHA. DE NACIMIENTO]])/365</f>
        <v>17.589041095890412</v>
      </c>
      <c r="E2562" s="14" t="str">
        <f t="shared" ca="1" si="81"/>
        <v>ADULTO</v>
      </c>
      <c r="F2562" s="14" t="s">
        <v>14</v>
      </c>
      <c r="G2562" s="2" t="s">
        <v>5059</v>
      </c>
    </row>
    <row r="2563" spans="1:7" x14ac:dyDescent="0.25">
      <c r="A2563" s="84">
        <f t="shared" si="82"/>
        <v>2552</v>
      </c>
      <c r="B2563" t="s">
        <v>5060</v>
      </c>
      <c r="C2563" s="12">
        <v>31562</v>
      </c>
      <c r="D2563" s="13">
        <f ca="1">(TODAY()-PACIENTE[[#This Row],[FECHA. DE NACIMIENTO]])/365</f>
        <v>39.542465753424658</v>
      </c>
      <c r="E2563" s="14" t="str">
        <f t="shared" ca="1" si="81"/>
        <v>ADULTO</v>
      </c>
      <c r="F2563" s="14" t="s">
        <v>14</v>
      </c>
      <c r="G2563" s="2" t="s">
        <v>5061</v>
      </c>
    </row>
    <row r="2564" spans="1:7" x14ac:dyDescent="0.25">
      <c r="A2564" s="84">
        <f t="shared" si="82"/>
        <v>2553</v>
      </c>
      <c r="B2564" t="s">
        <v>5062</v>
      </c>
      <c r="C2564" s="12">
        <v>40151</v>
      </c>
      <c r="D2564" s="13">
        <f ca="1">(TODAY()-PACIENTE[[#This Row],[FECHA. DE NACIMIENTO]])/365</f>
        <v>16.010958904109589</v>
      </c>
      <c r="E2564" s="14" t="str">
        <f t="shared" ca="1" si="81"/>
        <v>ADOLECENTE</v>
      </c>
      <c r="F2564" s="14" t="s">
        <v>14</v>
      </c>
      <c r="G2564" s="2" t="s">
        <v>531</v>
      </c>
    </row>
    <row r="2565" spans="1:7" x14ac:dyDescent="0.25">
      <c r="A2565" s="84">
        <f t="shared" si="82"/>
        <v>2554</v>
      </c>
      <c r="B2565" t="s">
        <v>5063</v>
      </c>
      <c r="C2565" s="12">
        <v>32217</v>
      </c>
      <c r="D2565" s="13">
        <f ca="1">(TODAY()-PACIENTE[[#This Row],[FECHA. DE NACIMIENTO]])/365</f>
        <v>37.747945205479454</v>
      </c>
      <c r="E2565" s="14" t="str">
        <f t="shared" ca="1" si="81"/>
        <v>ADULTO</v>
      </c>
      <c r="F2565" s="14" t="s">
        <v>15</v>
      </c>
      <c r="G2565" s="2" t="s">
        <v>5064</v>
      </c>
    </row>
    <row r="2566" spans="1:7" x14ac:dyDescent="0.25">
      <c r="A2566" s="84">
        <f t="shared" si="82"/>
        <v>2555</v>
      </c>
      <c r="B2566" t="s">
        <v>5065</v>
      </c>
      <c r="C2566" s="12">
        <v>32615</v>
      </c>
      <c r="D2566" s="13">
        <f ca="1">(TODAY()-PACIENTE[[#This Row],[FECHA. DE NACIMIENTO]])/365</f>
        <v>36.657534246575345</v>
      </c>
      <c r="E2566" s="14" t="str">
        <f t="shared" ca="1" si="81"/>
        <v>ADULTO</v>
      </c>
      <c r="F2566" s="14" t="s">
        <v>15</v>
      </c>
      <c r="G2566" s="2" t="s">
        <v>5066</v>
      </c>
    </row>
    <row r="2567" spans="1:7" x14ac:dyDescent="0.25">
      <c r="A2567" s="84">
        <f t="shared" si="82"/>
        <v>2556</v>
      </c>
      <c r="B2567" t="s">
        <v>5067</v>
      </c>
      <c r="C2567" s="12">
        <v>25671</v>
      </c>
      <c r="D2567" s="13">
        <f ca="1">(TODAY()-PACIENTE[[#This Row],[FECHA. DE NACIMIENTO]])/365</f>
        <v>55.682191780821917</v>
      </c>
      <c r="E2567" s="14" t="str">
        <f t="shared" ca="1" si="81"/>
        <v>ADULTO</v>
      </c>
      <c r="F2567" s="14" t="s">
        <v>15</v>
      </c>
      <c r="G2567" s="2" t="s">
        <v>5068</v>
      </c>
    </row>
    <row r="2568" spans="1:7" x14ac:dyDescent="0.25">
      <c r="A2568" s="84">
        <f t="shared" si="82"/>
        <v>2557</v>
      </c>
      <c r="B2568" t="s">
        <v>5069</v>
      </c>
      <c r="C2568" s="12">
        <v>36347</v>
      </c>
      <c r="D2568" s="13">
        <f ca="1">(TODAY()-PACIENTE[[#This Row],[FECHA. DE NACIMIENTO]])/365</f>
        <v>26.432876712328767</v>
      </c>
      <c r="E2568" s="14" t="str">
        <f t="shared" ca="1" si="81"/>
        <v>ADULTO</v>
      </c>
      <c r="F2568" s="14" t="s">
        <v>15</v>
      </c>
      <c r="G2568" s="2" t="s">
        <v>5070</v>
      </c>
    </row>
    <row r="2569" spans="1:7" x14ac:dyDescent="0.25">
      <c r="A2569" s="84">
        <f t="shared" si="82"/>
        <v>2558</v>
      </c>
      <c r="B2569" t="s">
        <v>5071</v>
      </c>
      <c r="C2569" s="12">
        <v>37457</v>
      </c>
      <c r="D2569" s="13">
        <f ca="1">(TODAY()-PACIENTE[[#This Row],[FECHA. DE NACIMIENTO]])/365</f>
        <v>23.391780821917809</v>
      </c>
      <c r="E2569" s="14" t="str">
        <f t="shared" ca="1" si="81"/>
        <v>ADULTO</v>
      </c>
      <c r="F2569" s="14" t="s">
        <v>15</v>
      </c>
      <c r="G2569" s="2" t="s">
        <v>5072</v>
      </c>
    </row>
    <row r="2570" spans="1:7" x14ac:dyDescent="0.25">
      <c r="A2570" s="84">
        <f t="shared" si="82"/>
        <v>2559</v>
      </c>
      <c r="B2570" t="s">
        <v>5073</v>
      </c>
      <c r="C2570" s="12">
        <v>27089</v>
      </c>
      <c r="D2570" s="13">
        <f ca="1">(TODAY()-PACIENTE[[#This Row],[FECHA. DE NACIMIENTO]])/365</f>
        <v>51.797260273972604</v>
      </c>
      <c r="E2570" s="14" t="str">
        <f t="shared" ca="1" si="81"/>
        <v>ADULTO</v>
      </c>
      <c r="F2570" s="14" t="s">
        <v>15</v>
      </c>
      <c r="G2570" s="2" t="s">
        <v>5074</v>
      </c>
    </row>
    <row r="2571" spans="1:7" x14ac:dyDescent="0.25">
      <c r="A2571" s="84">
        <f t="shared" si="82"/>
        <v>2560</v>
      </c>
      <c r="B2571" t="s">
        <v>5075</v>
      </c>
      <c r="C2571" s="12">
        <v>35886</v>
      </c>
      <c r="D2571" s="13">
        <f ca="1">(TODAY()-PACIENTE[[#This Row],[FECHA. DE NACIMIENTO]])/365</f>
        <v>27.695890410958903</v>
      </c>
      <c r="E2571" s="14" t="str">
        <f t="shared" ca="1" si="81"/>
        <v>ADULTO</v>
      </c>
      <c r="F2571" s="14" t="s">
        <v>15</v>
      </c>
      <c r="G2571" s="2" t="s">
        <v>5076</v>
      </c>
    </row>
    <row r="2572" spans="1:7" x14ac:dyDescent="0.25">
      <c r="A2572" s="84">
        <f t="shared" si="82"/>
        <v>2561</v>
      </c>
      <c r="B2572" t="s">
        <v>5077</v>
      </c>
      <c r="C2572" s="12">
        <v>38574</v>
      </c>
      <c r="D2572" s="13">
        <f ca="1">(TODAY()-PACIENTE[[#This Row],[FECHA. DE NACIMIENTO]])/365</f>
        <v>20.331506849315069</v>
      </c>
      <c r="E2572" s="14" t="str">
        <f t="shared" ca="1" si="81"/>
        <v>ADULTO</v>
      </c>
      <c r="F2572" s="14" t="s">
        <v>14</v>
      </c>
      <c r="G2572" s="2" t="s">
        <v>5078</v>
      </c>
    </row>
    <row r="2573" spans="1:7" x14ac:dyDescent="0.25">
      <c r="A2573" s="84">
        <f t="shared" si="82"/>
        <v>2562</v>
      </c>
      <c r="B2573" t="s">
        <v>5079</v>
      </c>
      <c r="C2573" s="12">
        <v>42669</v>
      </c>
      <c r="D2573" s="13">
        <f ca="1">(TODAY()-PACIENTE[[#This Row],[FECHA. DE NACIMIENTO]])/365</f>
        <v>9.1123287671232873</v>
      </c>
      <c r="E2573" s="14" t="str">
        <f t="shared" ca="1" si="81"/>
        <v>NIÑO</v>
      </c>
      <c r="F2573" s="14" t="s">
        <v>15</v>
      </c>
      <c r="G2573" s="2" t="s">
        <v>3794</v>
      </c>
    </row>
    <row r="2574" spans="1:7" x14ac:dyDescent="0.25">
      <c r="A2574" s="84">
        <f t="shared" si="82"/>
        <v>2563</v>
      </c>
      <c r="B2574" t="s">
        <v>5080</v>
      </c>
      <c r="C2574" s="12">
        <v>35637</v>
      </c>
      <c r="D2574" s="13">
        <f ca="1">(TODAY()-PACIENTE[[#This Row],[FECHA. DE NACIMIENTO]])/365</f>
        <v>28.378082191780823</v>
      </c>
      <c r="E2574" s="14" t="str">
        <f t="shared" ca="1" si="81"/>
        <v>ADULTO</v>
      </c>
      <c r="F2574" s="14" t="s">
        <v>15</v>
      </c>
      <c r="G2574" s="2" t="s">
        <v>5081</v>
      </c>
    </row>
    <row r="2575" spans="1:7" x14ac:dyDescent="0.25">
      <c r="A2575" s="84">
        <f t="shared" si="82"/>
        <v>2564</v>
      </c>
      <c r="B2575" t="s">
        <v>5082</v>
      </c>
      <c r="C2575" s="12">
        <v>35726</v>
      </c>
      <c r="D2575" s="13">
        <f ca="1">(TODAY()-PACIENTE[[#This Row],[FECHA. DE NACIMIENTO]])/365</f>
        <v>28.134246575342466</v>
      </c>
      <c r="E2575" s="14" t="str">
        <f t="shared" ca="1" si="81"/>
        <v>ADULTO</v>
      </c>
      <c r="F2575" s="14" t="s">
        <v>14</v>
      </c>
      <c r="G2575" s="2" t="s">
        <v>1052</v>
      </c>
    </row>
    <row r="2576" spans="1:7" x14ac:dyDescent="0.25">
      <c r="A2576" s="84">
        <f t="shared" si="82"/>
        <v>2565</v>
      </c>
      <c r="B2576" t="s">
        <v>5083</v>
      </c>
      <c r="C2576" s="12">
        <v>40455</v>
      </c>
      <c r="D2576" s="13">
        <f ca="1">(TODAY()-PACIENTE[[#This Row],[FECHA. DE NACIMIENTO]])/365</f>
        <v>15.178082191780822</v>
      </c>
      <c r="E2576" s="14" t="str">
        <f t="shared" ca="1" si="81"/>
        <v>ADOLECENTE</v>
      </c>
      <c r="F2576" s="14" t="s">
        <v>14</v>
      </c>
      <c r="G2576" s="2" t="s">
        <v>5084</v>
      </c>
    </row>
    <row r="2577" spans="1:7" x14ac:dyDescent="0.25">
      <c r="A2577" s="84">
        <f t="shared" si="82"/>
        <v>2566</v>
      </c>
      <c r="B2577" t="s">
        <v>5085</v>
      </c>
      <c r="C2577" s="12">
        <v>35637</v>
      </c>
      <c r="D2577" s="13">
        <f ca="1">(TODAY()-PACIENTE[[#This Row],[FECHA. DE NACIMIENTO]])/365</f>
        <v>28.378082191780823</v>
      </c>
      <c r="E2577" s="14" t="str">
        <f t="shared" ca="1" si="81"/>
        <v>ADULTO</v>
      </c>
      <c r="F2577" s="14" t="s">
        <v>15</v>
      </c>
      <c r="G2577" s="2" t="s">
        <v>5081</v>
      </c>
    </row>
    <row r="2578" spans="1:7" x14ac:dyDescent="0.25">
      <c r="A2578" s="84">
        <f t="shared" si="82"/>
        <v>2567</v>
      </c>
      <c r="B2578" t="s">
        <v>5086</v>
      </c>
      <c r="C2578" s="12">
        <v>40221</v>
      </c>
      <c r="D2578" s="13">
        <f ca="1">(TODAY()-PACIENTE[[#This Row],[FECHA. DE NACIMIENTO]])/365</f>
        <v>15.819178082191781</v>
      </c>
      <c r="E2578" s="14" t="str">
        <f t="shared" ca="1" si="81"/>
        <v>ADOLECENTE</v>
      </c>
      <c r="F2578" s="14" t="s">
        <v>15</v>
      </c>
      <c r="G2578" s="2" t="s">
        <v>5087</v>
      </c>
    </row>
    <row r="2579" spans="1:7" x14ac:dyDescent="0.25">
      <c r="A2579" s="84">
        <f t="shared" si="82"/>
        <v>2568</v>
      </c>
      <c r="B2579" t="s">
        <v>5088</v>
      </c>
      <c r="C2579" s="12">
        <v>34398</v>
      </c>
      <c r="D2579" s="13">
        <f ca="1">(TODAY()-PACIENTE[[#This Row],[FECHA. DE NACIMIENTO]])/365</f>
        <v>31.772602739726029</v>
      </c>
      <c r="E2579" s="14" t="str">
        <f t="shared" ca="1" si="81"/>
        <v>ADULTO</v>
      </c>
      <c r="F2579" s="14" t="s">
        <v>15</v>
      </c>
      <c r="G2579" s="2" t="s">
        <v>5089</v>
      </c>
    </row>
    <row r="2580" spans="1:7" x14ac:dyDescent="0.25">
      <c r="A2580" s="84">
        <f t="shared" si="82"/>
        <v>2569</v>
      </c>
      <c r="B2580" t="s">
        <v>5090</v>
      </c>
      <c r="C2580" s="12">
        <v>37635</v>
      </c>
      <c r="D2580" s="13">
        <f ca="1">(TODAY()-PACIENTE[[#This Row],[FECHA. DE NACIMIENTO]])/365</f>
        <v>22.904109589041095</v>
      </c>
      <c r="E2580" s="14" t="str">
        <f t="shared" ca="1" si="81"/>
        <v>ADULTO</v>
      </c>
      <c r="F2580" s="14" t="s">
        <v>15</v>
      </c>
      <c r="G2580" s="2" t="s">
        <v>5091</v>
      </c>
    </row>
    <row r="2581" spans="1:7" x14ac:dyDescent="0.25">
      <c r="A2581" s="84">
        <f t="shared" si="82"/>
        <v>2570</v>
      </c>
      <c r="B2581" t="s">
        <v>5092</v>
      </c>
      <c r="C2581" s="12">
        <v>37522</v>
      </c>
      <c r="D2581" s="13">
        <f ca="1">(TODAY()-PACIENTE[[#This Row],[FECHA. DE NACIMIENTO]])/365</f>
        <v>23.213698630136985</v>
      </c>
      <c r="E2581" s="14" t="str">
        <f t="shared" ca="1" si="81"/>
        <v>ADULTO</v>
      </c>
      <c r="F2581" s="14" t="s">
        <v>15</v>
      </c>
      <c r="G2581" s="2" t="s">
        <v>5093</v>
      </c>
    </row>
    <row r="2582" spans="1:7" x14ac:dyDescent="0.25">
      <c r="A2582" s="84">
        <f t="shared" si="82"/>
        <v>2571</v>
      </c>
      <c r="B2582" t="s">
        <v>5094</v>
      </c>
      <c r="C2582" s="12">
        <v>36649</v>
      </c>
      <c r="D2582" s="13">
        <f ca="1">(TODAY()-PACIENTE[[#This Row],[FECHA. DE NACIMIENTO]])/365</f>
        <v>25.605479452054794</v>
      </c>
      <c r="E2582" s="14" t="str">
        <f t="shared" ca="1" si="81"/>
        <v>ADULTO</v>
      </c>
      <c r="F2582" s="14" t="s">
        <v>15</v>
      </c>
      <c r="G2582" s="2" t="s">
        <v>5095</v>
      </c>
    </row>
    <row r="2583" spans="1:7" x14ac:dyDescent="0.25">
      <c r="A2583" s="84">
        <f t="shared" si="82"/>
        <v>2572</v>
      </c>
      <c r="B2583" t="s">
        <v>5096</v>
      </c>
      <c r="C2583" s="12">
        <v>43684</v>
      </c>
      <c r="D2583" s="13">
        <f ca="1">(TODAY()-PACIENTE[[#This Row],[FECHA. DE NACIMIENTO]])/365</f>
        <v>6.3315068493150681</v>
      </c>
      <c r="E2583" s="14" t="str">
        <f t="shared" ca="1" si="81"/>
        <v>NIÑO</v>
      </c>
      <c r="F2583" s="14" t="s">
        <v>14</v>
      </c>
      <c r="G2583" s="2" t="s">
        <v>5097</v>
      </c>
    </row>
    <row r="2584" spans="1:7" x14ac:dyDescent="0.25">
      <c r="A2584" s="84">
        <f t="shared" si="82"/>
        <v>2573</v>
      </c>
      <c r="B2584" t="s">
        <v>5098</v>
      </c>
      <c r="C2584" s="12">
        <v>11536</v>
      </c>
      <c r="D2584" s="13">
        <f ca="1">(TODAY()-PACIENTE[[#This Row],[FECHA. DE NACIMIENTO]])/365</f>
        <v>94.408219178082192</v>
      </c>
      <c r="E2584" s="14" t="str">
        <f t="shared" ca="1" si="81"/>
        <v>TERCERA EDAD</v>
      </c>
      <c r="F2584" s="14" t="s">
        <v>14</v>
      </c>
      <c r="G2584" s="2" t="s">
        <v>5099</v>
      </c>
    </row>
    <row r="2585" spans="1:7" x14ac:dyDescent="0.25">
      <c r="A2585" s="84">
        <f t="shared" si="82"/>
        <v>2574</v>
      </c>
      <c r="B2585" t="s">
        <v>5100</v>
      </c>
      <c r="C2585" s="12">
        <v>32785</v>
      </c>
      <c r="D2585" s="13">
        <f ca="1">(TODAY()-PACIENTE[[#This Row],[FECHA. DE NACIMIENTO]])/365</f>
        <v>36.19178082191781</v>
      </c>
      <c r="E2585" s="14" t="str">
        <f t="shared" ca="1" si="81"/>
        <v>ADULTO</v>
      </c>
      <c r="F2585" s="14" t="s">
        <v>15</v>
      </c>
      <c r="G2585" s="2" t="s">
        <v>5101</v>
      </c>
    </row>
    <row r="2586" spans="1:7" x14ac:dyDescent="0.25">
      <c r="A2586" s="84">
        <f t="shared" si="82"/>
        <v>2575</v>
      </c>
      <c r="B2586" t="s">
        <v>5102</v>
      </c>
      <c r="C2586" s="12">
        <v>30796</v>
      </c>
      <c r="D2586" s="13">
        <f ca="1">(TODAY()-PACIENTE[[#This Row],[FECHA. DE NACIMIENTO]])/365</f>
        <v>41.641095890410959</v>
      </c>
      <c r="E2586" s="14" t="str">
        <f t="shared" ca="1" si="81"/>
        <v>ADULTO</v>
      </c>
      <c r="F2586" s="14" t="s">
        <v>14</v>
      </c>
      <c r="G2586" s="2" t="s">
        <v>3326</v>
      </c>
    </row>
    <row r="2587" spans="1:7" x14ac:dyDescent="0.25">
      <c r="A2587" s="84">
        <f t="shared" si="82"/>
        <v>2576</v>
      </c>
      <c r="B2587" t="s">
        <v>5103</v>
      </c>
      <c r="C2587" s="12">
        <v>43841</v>
      </c>
      <c r="D2587" s="13">
        <f ca="1">(TODAY()-PACIENTE[[#This Row],[FECHA. DE NACIMIENTO]])/365</f>
        <v>5.9013698630136986</v>
      </c>
      <c r="E2587" s="14" t="str">
        <f t="shared" ca="1" si="81"/>
        <v>NIÑO</v>
      </c>
      <c r="F2587" s="14" t="s">
        <v>15</v>
      </c>
      <c r="G2587" s="2" t="s">
        <v>5104</v>
      </c>
    </row>
    <row r="2588" spans="1:7" x14ac:dyDescent="0.25">
      <c r="A2588" s="84">
        <f t="shared" si="82"/>
        <v>2577</v>
      </c>
      <c r="B2588" t="s">
        <v>5105</v>
      </c>
      <c r="C2588" s="12">
        <v>43012</v>
      </c>
      <c r="D2588" s="13">
        <f ca="1">(TODAY()-PACIENTE[[#This Row],[FECHA. DE NACIMIENTO]])/365</f>
        <v>8.1726027397260275</v>
      </c>
      <c r="E2588" s="14" t="str">
        <f t="shared" ca="1" si="81"/>
        <v>NIÑO</v>
      </c>
      <c r="F2588" s="14" t="s">
        <v>14</v>
      </c>
      <c r="G2588" s="2" t="s">
        <v>5106</v>
      </c>
    </row>
    <row r="2589" spans="1:7" x14ac:dyDescent="0.25">
      <c r="A2589" s="84">
        <f t="shared" si="82"/>
        <v>2578</v>
      </c>
      <c r="B2589" t="s">
        <v>5107</v>
      </c>
      <c r="C2589" s="12">
        <v>32566</v>
      </c>
      <c r="D2589" s="13">
        <f ca="1">(TODAY()-PACIENTE[[#This Row],[FECHA. DE NACIMIENTO]])/365</f>
        <v>36.791780821917811</v>
      </c>
      <c r="E2589" s="14" t="str">
        <f t="shared" ca="1" si="81"/>
        <v>ADULTO</v>
      </c>
      <c r="F2589" s="14" t="s">
        <v>14</v>
      </c>
      <c r="G2589" s="2" t="s">
        <v>2929</v>
      </c>
    </row>
    <row r="2590" spans="1:7" x14ac:dyDescent="0.25">
      <c r="A2590" s="84" t="str">
        <f t="shared" si="82"/>
        <v/>
      </c>
      <c r="C2590" s="12"/>
      <c r="D2590" s="13">
        <f ca="1">(TODAY()-PACIENTE[[#This Row],[FECHA. DE NACIMIENTO]])/365</f>
        <v>126.01369863013699</v>
      </c>
      <c r="E2590" s="14" t="str">
        <f t="shared" ca="1" si="81"/>
        <v>TERCERA EDAD</v>
      </c>
      <c r="F2590" s="14"/>
    </row>
    <row r="2591" spans="1:7" x14ac:dyDescent="0.25">
      <c r="A2591" s="84" t="str">
        <f t="shared" si="82"/>
        <v/>
      </c>
      <c r="C2591" s="12"/>
      <c r="D2591" s="13">
        <f ca="1">(TODAY()-PACIENTE[[#This Row],[FECHA. DE NACIMIENTO]])/365</f>
        <v>126.01369863013699</v>
      </c>
      <c r="E2591" s="14" t="str">
        <f t="shared" ca="1" si="81"/>
        <v>TERCERA EDAD</v>
      </c>
      <c r="F2591" s="14"/>
    </row>
    <row r="2592" spans="1:7" x14ac:dyDescent="0.25">
      <c r="A2592" s="84" t="str">
        <f t="shared" si="82"/>
        <v/>
      </c>
      <c r="C2592" s="12"/>
      <c r="D2592" s="13">
        <f ca="1">(TODAY()-PACIENTE[[#This Row],[FECHA. DE NACIMIENTO]])/365</f>
        <v>126.01369863013699</v>
      </c>
      <c r="E2592" s="14" t="str">
        <f t="shared" ca="1" si="81"/>
        <v>TERCERA EDAD</v>
      </c>
      <c r="F2592" s="14"/>
    </row>
    <row r="2593" spans="1:6" x14ac:dyDescent="0.25">
      <c r="A2593" s="84" t="str">
        <f t="shared" si="82"/>
        <v/>
      </c>
      <c r="C2593" s="12"/>
      <c r="D2593" s="13">
        <f ca="1">(TODAY()-PACIENTE[[#This Row],[FECHA. DE NACIMIENTO]])/365</f>
        <v>126.01369863013699</v>
      </c>
      <c r="E2593" s="14" t="str">
        <f t="shared" ca="1" si="81"/>
        <v>TERCERA EDAD</v>
      </c>
      <c r="F2593" s="14"/>
    </row>
    <row r="2594" spans="1:6" x14ac:dyDescent="0.25">
      <c r="A2594" s="84" t="str">
        <f t="shared" si="82"/>
        <v/>
      </c>
      <c r="C2594" s="12"/>
      <c r="D2594" s="13">
        <f ca="1">(TODAY()-PACIENTE[[#This Row],[FECHA. DE NACIMIENTO]])/365</f>
        <v>126.01369863013699</v>
      </c>
      <c r="E2594" s="14" t="str">
        <f t="shared" ca="1" si="81"/>
        <v>TERCERA EDAD</v>
      </c>
      <c r="F2594" s="14"/>
    </row>
    <row r="2595" spans="1:6" x14ac:dyDescent="0.25">
      <c r="A2595" s="84" t="str">
        <f t="shared" si="82"/>
        <v/>
      </c>
      <c r="C2595" s="12"/>
      <c r="D2595" s="13">
        <f ca="1">(TODAY()-PACIENTE[[#This Row],[FECHA. DE NACIMIENTO]])/365</f>
        <v>126.01369863013699</v>
      </c>
      <c r="E2595" s="14" t="str">
        <f t="shared" ca="1" si="81"/>
        <v>TERCERA EDAD</v>
      </c>
      <c r="F2595" s="14"/>
    </row>
    <row r="2596" spans="1:6" x14ac:dyDescent="0.25">
      <c r="A2596" s="84" t="str">
        <f t="shared" si="82"/>
        <v/>
      </c>
      <c r="C2596" s="12"/>
      <c r="D2596" s="13">
        <f ca="1">(TODAY()-PACIENTE[[#This Row],[FECHA. DE NACIMIENTO]])/365</f>
        <v>126.01369863013699</v>
      </c>
      <c r="E2596" s="14" t="str">
        <f t="shared" ca="1" si="81"/>
        <v>TERCERA EDAD</v>
      </c>
      <c r="F2596" s="14"/>
    </row>
    <row r="2597" spans="1:6" x14ac:dyDescent="0.25">
      <c r="A2597" s="84" t="str">
        <f t="shared" si="82"/>
        <v/>
      </c>
      <c r="C2597" s="12"/>
      <c r="D2597" s="13">
        <f ca="1">(TODAY()-PACIENTE[[#This Row],[FECHA. DE NACIMIENTO]])/365</f>
        <v>126.01369863013699</v>
      </c>
      <c r="E2597" s="14" t="str">
        <f t="shared" ca="1" si="81"/>
        <v>TERCERA EDAD</v>
      </c>
      <c r="F2597" s="14"/>
    </row>
    <row r="2598" spans="1:6" x14ac:dyDescent="0.25">
      <c r="A2598" s="84" t="str">
        <f t="shared" si="82"/>
        <v/>
      </c>
      <c r="C2598" s="12"/>
      <c r="D2598" s="13">
        <f ca="1">(TODAY()-PACIENTE[[#This Row],[FECHA. DE NACIMIENTO]])/365</f>
        <v>126.01369863013699</v>
      </c>
      <c r="E2598" s="14" t="str">
        <f t="shared" ca="1" si="81"/>
        <v>TERCERA EDAD</v>
      </c>
      <c r="F2598" s="14"/>
    </row>
    <row r="2599" spans="1:6" x14ac:dyDescent="0.25">
      <c r="A2599" s="84" t="str">
        <f t="shared" si="82"/>
        <v/>
      </c>
      <c r="C2599" s="12"/>
      <c r="D2599" s="13">
        <f ca="1">(TODAY()-PACIENTE[[#This Row],[FECHA. DE NACIMIENTO]])/365</f>
        <v>126.01369863013699</v>
      </c>
      <c r="E2599" s="14" t="str">
        <f t="shared" ca="1" si="81"/>
        <v>TERCERA EDAD</v>
      </c>
      <c r="F2599" s="14"/>
    </row>
    <row r="2600" spans="1:6" x14ac:dyDescent="0.25">
      <c r="A2600" s="84" t="str">
        <f t="shared" si="82"/>
        <v/>
      </c>
      <c r="C2600" s="12"/>
      <c r="D2600" s="13">
        <f ca="1">(TODAY()-PACIENTE[[#This Row],[FECHA. DE NACIMIENTO]])/365</f>
        <v>126.01369863013699</v>
      </c>
      <c r="E2600" s="14" t="str">
        <f t="shared" ca="1" si="81"/>
        <v>TERCERA EDAD</v>
      </c>
      <c r="F2600" s="14"/>
    </row>
    <row r="2601" spans="1:6" x14ac:dyDescent="0.25">
      <c r="A2601" s="84" t="str">
        <f t="shared" si="82"/>
        <v/>
      </c>
      <c r="C2601" s="12"/>
      <c r="D2601" s="13">
        <f ca="1">(TODAY()-PACIENTE[[#This Row],[FECHA. DE NACIMIENTO]])/365</f>
        <v>126.01369863013699</v>
      </c>
      <c r="E2601" s="14" t="str">
        <f t="shared" ca="1" si="81"/>
        <v>TERCERA EDAD</v>
      </c>
      <c r="F2601" s="14"/>
    </row>
    <row r="2602" spans="1:6" x14ac:dyDescent="0.25">
      <c r="A2602" s="84" t="str">
        <f t="shared" si="82"/>
        <v/>
      </c>
      <c r="C2602" s="12"/>
      <c r="D2602" s="13">
        <f ca="1">(TODAY()-PACIENTE[[#This Row],[FECHA. DE NACIMIENTO]])/365</f>
        <v>126.01369863013699</v>
      </c>
      <c r="E2602" s="14" t="str">
        <f t="shared" ref="E2602:E2665" ca="1" si="83">IF(D2602&lt;=11,"NIÑO",IF(D2602&lt;=17,"ADOLECENTE",IF(D2602&lt;=65,"ADULTO",IF(D2602&gt;=65,"TERCERA EDAD",0))))</f>
        <v>TERCERA EDAD</v>
      </c>
      <c r="F2602" s="14"/>
    </row>
    <row r="2603" spans="1:6" x14ac:dyDescent="0.25">
      <c r="A2603" s="84" t="str">
        <f t="shared" si="82"/>
        <v/>
      </c>
      <c r="C2603" s="12"/>
      <c r="D2603" s="13">
        <f ca="1">(TODAY()-PACIENTE[[#This Row],[FECHA. DE NACIMIENTO]])/365</f>
        <v>126.01369863013699</v>
      </c>
      <c r="E2603" s="14" t="str">
        <f t="shared" ca="1" si="83"/>
        <v>TERCERA EDAD</v>
      </c>
      <c r="F2603" s="14"/>
    </row>
    <row r="2604" spans="1:6" x14ac:dyDescent="0.25">
      <c r="A2604" s="84" t="str">
        <f t="shared" si="82"/>
        <v/>
      </c>
      <c r="C2604" s="12"/>
      <c r="D2604" s="13">
        <f ca="1">(TODAY()-PACIENTE[[#This Row],[FECHA. DE NACIMIENTO]])/365</f>
        <v>126.01369863013699</v>
      </c>
      <c r="E2604" s="14" t="str">
        <f t="shared" ca="1" si="83"/>
        <v>TERCERA EDAD</v>
      </c>
      <c r="F2604" s="14"/>
    </row>
    <row r="2605" spans="1:6" x14ac:dyDescent="0.25">
      <c r="A2605" s="84" t="str">
        <f t="shared" si="82"/>
        <v/>
      </c>
      <c r="C2605" s="12"/>
      <c r="D2605" s="13">
        <f ca="1">(TODAY()-PACIENTE[[#This Row],[FECHA. DE NACIMIENTO]])/365</f>
        <v>126.01369863013699</v>
      </c>
      <c r="E2605" s="14" t="str">
        <f t="shared" ca="1" si="83"/>
        <v>TERCERA EDAD</v>
      </c>
      <c r="F2605" s="14"/>
    </row>
    <row r="2606" spans="1:6" x14ac:dyDescent="0.25">
      <c r="A2606" s="84" t="str">
        <f t="shared" si="82"/>
        <v/>
      </c>
      <c r="C2606" s="12"/>
      <c r="D2606" s="13">
        <f ca="1">(TODAY()-PACIENTE[[#This Row],[FECHA. DE NACIMIENTO]])/365</f>
        <v>126.01369863013699</v>
      </c>
      <c r="E2606" s="14" t="str">
        <f t="shared" ca="1" si="83"/>
        <v>TERCERA EDAD</v>
      </c>
      <c r="F2606" s="14"/>
    </row>
    <row r="2607" spans="1:6" x14ac:dyDescent="0.25">
      <c r="A2607" s="84" t="str">
        <f t="shared" ref="A2607:A2670" si="84">IF(B2607&lt;&gt;"",$A2606+1,"")</f>
        <v/>
      </c>
      <c r="C2607" s="12"/>
      <c r="D2607" s="13">
        <f ca="1">(TODAY()-PACIENTE[[#This Row],[FECHA. DE NACIMIENTO]])/365</f>
        <v>126.01369863013699</v>
      </c>
      <c r="E2607" s="14" t="str">
        <f t="shared" ca="1" si="83"/>
        <v>TERCERA EDAD</v>
      </c>
      <c r="F2607" s="14"/>
    </row>
    <row r="2608" spans="1:6" x14ac:dyDescent="0.25">
      <c r="A2608" s="84" t="str">
        <f t="shared" si="84"/>
        <v/>
      </c>
      <c r="C2608" s="12"/>
      <c r="D2608" s="13">
        <f ca="1">(TODAY()-PACIENTE[[#This Row],[FECHA. DE NACIMIENTO]])/365</f>
        <v>126.01369863013699</v>
      </c>
      <c r="E2608" s="14" t="str">
        <f t="shared" ca="1" si="83"/>
        <v>TERCERA EDAD</v>
      </c>
      <c r="F2608" s="14"/>
    </row>
    <row r="2609" spans="1:6" x14ac:dyDescent="0.25">
      <c r="A2609" s="84" t="str">
        <f t="shared" si="84"/>
        <v/>
      </c>
      <c r="C2609" s="12"/>
      <c r="D2609" s="13">
        <f ca="1">(TODAY()-PACIENTE[[#This Row],[FECHA. DE NACIMIENTO]])/365</f>
        <v>126.01369863013699</v>
      </c>
      <c r="E2609" s="14" t="str">
        <f t="shared" ca="1" si="83"/>
        <v>TERCERA EDAD</v>
      </c>
      <c r="F2609" s="14"/>
    </row>
    <row r="2610" spans="1:6" x14ac:dyDescent="0.25">
      <c r="A2610" s="84" t="str">
        <f t="shared" si="84"/>
        <v/>
      </c>
      <c r="C2610" s="12"/>
      <c r="D2610" s="13">
        <f ca="1">(TODAY()-PACIENTE[[#This Row],[FECHA. DE NACIMIENTO]])/365</f>
        <v>126.01369863013699</v>
      </c>
      <c r="E2610" s="14" t="str">
        <f t="shared" ca="1" si="83"/>
        <v>TERCERA EDAD</v>
      </c>
      <c r="F2610" s="14"/>
    </row>
    <row r="2611" spans="1:6" x14ac:dyDescent="0.25">
      <c r="A2611" s="84" t="str">
        <f t="shared" si="84"/>
        <v/>
      </c>
      <c r="C2611" s="12"/>
      <c r="D2611" s="13">
        <f ca="1">(TODAY()-PACIENTE[[#This Row],[FECHA. DE NACIMIENTO]])/365</f>
        <v>126.01369863013699</v>
      </c>
      <c r="E2611" s="14" t="str">
        <f t="shared" ca="1" si="83"/>
        <v>TERCERA EDAD</v>
      </c>
      <c r="F2611" s="14"/>
    </row>
    <row r="2612" spans="1:6" x14ac:dyDescent="0.25">
      <c r="A2612" s="84" t="str">
        <f t="shared" si="84"/>
        <v/>
      </c>
      <c r="C2612" s="12"/>
      <c r="D2612" s="13">
        <f ca="1">(TODAY()-PACIENTE[[#This Row],[FECHA. DE NACIMIENTO]])/365</f>
        <v>126.01369863013699</v>
      </c>
      <c r="E2612" s="14" t="str">
        <f t="shared" ca="1" si="83"/>
        <v>TERCERA EDAD</v>
      </c>
      <c r="F2612" s="14"/>
    </row>
    <row r="2613" spans="1:6" x14ac:dyDescent="0.25">
      <c r="A2613" s="84" t="str">
        <f t="shared" si="84"/>
        <v/>
      </c>
      <c r="C2613" s="12"/>
      <c r="D2613" s="13">
        <f ca="1">(TODAY()-PACIENTE[[#This Row],[FECHA. DE NACIMIENTO]])/365</f>
        <v>126.01369863013699</v>
      </c>
      <c r="E2613" s="14" t="str">
        <f t="shared" ca="1" si="83"/>
        <v>TERCERA EDAD</v>
      </c>
      <c r="F2613" s="14"/>
    </row>
    <row r="2614" spans="1:6" x14ac:dyDescent="0.25">
      <c r="A2614" s="84" t="str">
        <f t="shared" si="84"/>
        <v/>
      </c>
      <c r="C2614" s="12"/>
      <c r="D2614" s="13">
        <f ca="1">(TODAY()-PACIENTE[[#This Row],[FECHA. DE NACIMIENTO]])/365</f>
        <v>126.01369863013699</v>
      </c>
      <c r="E2614" s="14" t="str">
        <f t="shared" ca="1" si="83"/>
        <v>TERCERA EDAD</v>
      </c>
      <c r="F2614" s="14"/>
    </row>
    <row r="2615" spans="1:6" x14ac:dyDescent="0.25">
      <c r="A2615" s="84" t="str">
        <f t="shared" si="84"/>
        <v/>
      </c>
      <c r="C2615" s="12"/>
      <c r="D2615" s="13">
        <f ca="1">(TODAY()-PACIENTE[[#This Row],[FECHA. DE NACIMIENTO]])/365</f>
        <v>126.01369863013699</v>
      </c>
      <c r="E2615" s="14" t="str">
        <f t="shared" ca="1" si="83"/>
        <v>TERCERA EDAD</v>
      </c>
      <c r="F2615" s="14"/>
    </row>
    <row r="2616" spans="1:6" x14ac:dyDescent="0.25">
      <c r="A2616" s="84" t="str">
        <f t="shared" si="84"/>
        <v/>
      </c>
      <c r="C2616" s="12"/>
      <c r="D2616" s="13">
        <f ca="1">(TODAY()-PACIENTE[[#This Row],[FECHA. DE NACIMIENTO]])/365</f>
        <v>126.01369863013699</v>
      </c>
      <c r="E2616" s="14" t="str">
        <f t="shared" ca="1" si="83"/>
        <v>TERCERA EDAD</v>
      </c>
      <c r="F2616" s="14"/>
    </row>
    <row r="2617" spans="1:6" x14ac:dyDescent="0.25">
      <c r="A2617" s="84" t="str">
        <f t="shared" si="84"/>
        <v/>
      </c>
      <c r="C2617" s="12"/>
      <c r="D2617" s="13">
        <f ca="1">(TODAY()-PACIENTE[[#This Row],[FECHA. DE NACIMIENTO]])/365</f>
        <v>126.01369863013699</v>
      </c>
      <c r="E2617" s="14" t="str">
        <f t="shared" ca="1" si="83"/>
        <v>TERCERA EDAD</v>
      </c>
      <c r="F2617" s="14"/>
    </row>
    <row r="2618" spans="1:6" x14ac:dyDescent="0.25">
      <c r="A2618" s="84" t="str">
        <f t="shared" si="84"/>
        <v/>
      </c>
      <c r="C2618" s="12"/>
      <c r="D2618" s="13">
        <f ca="1">(TODAY()-PACIENTE[[#This Row],[FECHA. DE NACIMIENTO]])/365</f>
        <v>126.01369863013699</v>
      </c>
      <c r="E2618" s="14" t="str">
        <f t="shared" ca="1" si="83"/>
        <v>TERCERA EDAD</v>
      </c>
      <c r="F2618" s="14"/>
    </row>
    <row r="2619" spans="1:6" x14ac:dyDescent="0.25">
      <c r="A2619" s="84" t="str">
        <f t="shared" si="84"/>
        <v/>
      </c>
      <c r="C2619" s="12"/>
      <c r="D2619" s="13">
        <f ca="1">(TODAY()-PACIENTE[[#This Row],[FECHA. DE NACIMIENTO]])/365</f>
        <v>126.01369863013699</v>
      </c>
      <c r="E2619" s="14" t="str">
        <f t="shared" ca="1" si="83"/>
        <v>TERCERA EDAD</v>
      </c>
      <c r="F2619" s="14"/>
    </row>
    <row r="2620" spans="1:6" x14ac:dyDescent="0.25">
      <c r="A2620" s="84" t="str">
        <f t="shared" si="84"/>
        <v/>
      </c>
      <c r="C2620" s="12"/>
      <c r="D2620" s="13">
        <f ca="1">(TODAY()-PACIENTE[[#This Row],[FECHA. DE NACIMIENTO]])/365</f>
        <v>126.01369863013699</v>
      </c>
      <c r="E2620" s="14" t="str">
        <f t="shared" ca="1" si="83"/>
        <v>TERCERA EDAD</v>
      </c>
      <c r="F2620" s="14"/>
    </row>
    <row r="2621" spans="1:6" x14ac:dyDescent="0.25">
      <c r="A2621" s="84" t="str">
        <f t="shared" si="84"/>
        <v/>
      </c>
      <c r="C2621" s="12"/>
      <c r="D2621" s="13">
        <f ca="1">(TODAY()-PACIENTE[[#This Row],[FECHA. DE NACIMIENTO]])/365</f>
        <v>126.01369863013699</v>
      </c>
      <c r="E2621" s="14" t="str">
        <f t="shared" ca="1" si="83"/>
        <v>TERCERA EDAD</v>
      </c>
      <c r="F2621" s="14"/>
    </row>
    <row r="2622" spans="1:6" x14ac:dyDescent="0.25">
      <c r="A2622" s="84" t="str">
        <f t="shared" si="84"/>
        <v/>
      </c>
      <c r="C2622" s="12"/>
      <c r="D2622" s="13">
        <f ca="1">(TODAY()-PACIENTE[[#This Row],[FECHA. DE NACIMIENTO]])/365</f>
        <v>126.01369863013699</v>
      </c>
      <c r="E2622" s="14" t="str">
        <f t="shared" ca="1" si="83"/>
        <v>TERCERA EDAD</v>
      </c>
      <c r="F2622" s="14"/>
    </row>
    <row r="2623" spans="1:6" x14ac:dyDescent="0.25">
      <c r="A2623" s="84" t="str">
        <f t="shared" si="84"/>
        <v/>
      </c>
      <c r="C2623" s="12"/>
      <c r="D2623" s="13">
        <f ca="1">(TODAY()-PACIENTE[[#This Row],[FECHA. DE NACIMIENTO]])/365</f>
        <v>126.01369863013699</v>
      </c>
      <c r="E2623" s="14" t="str">
        <f t="shared" ca="1" si="83"/>
        <v>TERCERA EDAD</v>
      </c>
      <c r="F2623" s="14"/>
    </row>
    <row r="2624" spans="1:6" x14ac:dyDescent="0.25">
      <c r="A2624" s="84" t="str">
        <f t="shared" si="84"/>
        <v/>
      </c>
      <c r="C2624" s="12"/>
      <c r="D2624" s="13">
        <f ca="1">(TODAY()-PACIENTE[[#This Row],[FECHA. DE NACIMIENTO]])/365</f>
        <v>126.01369863013699</v>
      </c>
      <c r="E2624" s="14" t="str">
        <f t="shared" ca="1" si="83"/>
        <v>TERCERA EDAD</v>
      </c>
      <c r="F2624" s="14"/>
    </row>
    <row r="2625" spans="1:6" x14ac:dyDescent="0.25">
      <c r="A2625" s="84" t="str">
        <f t="shared" si="84"/>
        <v/>
      </c>
      <c r="C2625" s="12"/>
      <c r="D2625" s="13">
        <f ca="1">(TODAY()-PACIENTE[[#This Row],[FECHA. DE NACIMIENTO]])/365</f>
        <v>126.01369863013699</v>
      </c>
      <c r="E2625" s="14" t="str">
        <f t="shared" ca="1" si="83"/>
        <v>TERCERA EDAD</v>
      </c>
      <c r="F2625" s="14"/>
    </row>
    <row r="2626" spans="1:6" x14ac:dyDescent="0.25">
      <c r="A2626" s="84" t="str">
        <f t="shared" si="84"/>
        <v/>
      </c>
      <c r="C2626" s="12"/>
      <c r="D2626" s="13">
        <f ca="1">(TODAY()-PACIENTE[[#This Row],[FECHA. DE NACIMIENTO]])/365</f>
        <v>126.01369863013699</v>
      </c>
      <c r="E2626" s="14" t="str">
        <f t="shared" ca="1" si="83"/>
        <v>TERCERA EDAD</v>
      </c>
      <c r="F2626" s="14"/>
    </row>
    <row r="2627" spans="1:6" x14ac:dyDescent="0.25">
      <c r="A2627" s="84" t="str">
        <f t="shared" si="84"/>
        <v/>
      </c>
      <c r="C2627" s="12"/>
      <c r="D2627" s="13">
        <f ca="1">(TODAY()-PACIENTE[[#This Row],[FECHA. DE NACIMIENTO]])/365</f>
        <v>126.01369863013699</v>
      </c>
      <c r="E2627" s="14" t="str">
        <f t="shared" ca="1" si="83"/>
        <v>TERCERA EDAD</v>
      </c>
      <c r="F2627" s="14"/>
    </row>
    <row r="2628" spans="1:6" x14ac:dyDescent="0.25">
      <c r="A2628" s="84" t="str">
        <f t="shared" si="84"/>
        <v/>
      </c>
      <c r="C2628" s="12"/>
      <c r="D2628" s="13">
        <f ca="1">(TODAY()-PACIENTE[[#This Row],[FECHA. DE NACIMIENTO]])/365</f>
        <v>126.01369863013699</v>
      </c>
      <c r="E2628" s="14" t="str">
        <f t="shared" ca="1" si="83"/>
        <v>TERCERA EDAD</v>
      </c>
      <c r="F2628" s="14"/>
    </row>
    <row r="2629" spans="1:6" x14ac:dyDescent="0.25">
      <c r="A2629" s="84" t="str">
        <f t="shared" si="84"/>
        <v/>
      </c>
      <c r="C2629" s="12"/>
      <c r="D2629" s="13">
        <f ca="1">(TODAY()-PACIENTE[[#This Row],[FECHA. DE NACIMIENTO]])/365</f>
        <v>126.01369863013699</v>
      </c>
      <c r="E2629" s="14" t="str">
        <f t="shared" ca="1" si="83"/>
        <v>TERCERA EDAD</v>
      </c>
      <c r="F2629" s="14"/>
    </row>
    <row r="2630" spans="1:6" x14ac:dyDescent="0.25">
      <c r="A2630" s="84" t="str">
        <f t="shared" si="84"/>
        <v/>
      </c>
      <c r="C2630" s="12"/>
      <c r="D2630" s="13">
        <f ca="1">(TODAY()-PACIENTE[[#This Row],[FECHA. DE NACIMIENTO]])/365</f>
        <v>126.01369863013699</v>
      </c>
      <c r="E2630" s="14" t="str">
        <f t="shared" ca="1" si="83"/>
        <v>TERCERA EDAD</v>
      </c>
      <c r="F2630" s="14"/>
    </row>
    <row r="2631" spans="1:6" x14ac:dyDescent="0.25">
      <c r="A2631" s="84" t="str">
        <f t="shared" si="84"/>
        <v/>
      </c>
      <c r="C2631" s="12"/>
      <c r="D2631" s="13">
        <f ca="1">(TODAY()-PACIENTE[[#This Row],[FECHA. DE NACIMIENTO]])/365</f>
        <v>126.01369863013699</v>
      </c>
      <c r="E2631" s="14" t="str">
        <f t="shared" ca="1" si="83"/>
        <v>TERCERA EDAD</v>
      </c>
      <c r="F2631" s="14"/>
    </row>
    <row r="2632" spans="1:6" x14ac:dyDescent="0.25">
      <c r="A2632" s="84" t="str">
        <f t="shared" si="84"/>
        <v/>
      </c>
      <c r="C2632" s="12"/>
      <c r="D2632" s="13">
        <f ca="1">(TODAY()-PACIENTE[[#This Row],[FECHA. DE NACIMIENTO]])/365</f>
        <v>126.01369863013699</v>
      </c>
      <c r="E2632" s="14" t="str">
        <f t="shared" ca="1" si="83"/>
        <v>TERCERA EDAD</v>
      </c>
      <c r="F2632" s="14"/>
    </row>
    <row r="2633" spans="1:6" x14ac:dyDescent="0.25">
      <c r="A2633" s="84" t="str">
        <f t="shared" si="84"/>
        <v/>
      </c>
      <c r="C2633" s="12"/>
      <c r="D2633" s="13">
        <f ca="1">(TODAY()-PACIENTE[[#This Row],[FECHA. DE NACIMIENTO]])/365</f>
        <v>126.01369863013699</v>
      </c>
      <c r="E2633" s="14" t="str">
        <f t="shared" ca="1" si="83"/>
        <v>TERCERA EDAD</v>
      </c>
      <c r="F2633" s="14"/>
    </row>
    <row r="2634" spans="1:6" x14ac:dyDescent="0.25">
      <c r="A2634" s="84" t="str">
        <f t="shared" si="84"/>
        <v/>
      </c>
      <c r="C2634" s="12"/>
      <c r="D2634" s="13">
        <f ca="1">(TODAY()-PACIENTE[[#This Row],[FECHA. DE NACIMIENTO]])/365</f>
        <v>126.01369863013699</v>
      </c>
      <c r="E2634" s="14" t="str">
        <f t="shared" ca="1" si="83"/>
        <v>TERCERA EDAD</v>
      </c>
      <c r="F2634" s="14"/>
    </row>
    <row r="2635" spans="1:6" x14ac:dyDescent="0.25">
      <c r="A2635" s="84" t="str">
        <f t="shared" si="84"/>
        <v/>
      </c>
      <c r="C2635" s="12"/>
      <c r="D2635" s="13">
        <f ca="1">(TODAY()-PACIENTE[[#This Row],[FECHA. DE NACIMIENTO]])/365</f>
        <v>126.01369863013699</v>
      </c>
      <c r="E2635" s="14" t="str">
        <f t="shared" ca="1" si="83"/>
        <v>TERCERA EDAD</v>
      </c>
      <c r="F2635" s="14"/>
    </row>
    <row r="2636" spans="1:6" x14ac:dyDescent="0.25">
      <c r="A2636" s="84" t="str">
        <f t="shared" si="84"/>
        <v/>
      </c>
      <c r="C2636" s="12"/>
      <c r="D2636" s="13">
        <f ca="1">(TODAY()-PACIENTE[[#This Row],[FECHA. DE NACIMIENTO]])/365</f>
        <v>126.01369863013699</v>
      </c>
      <c r="E2636" s="14" t="str">
        <f t="shared" ca="1" si="83"/>
        <v>TERCERA EDAD</v>
      </c>
      <c r="F2636" s="14"/>
    </row>
    <row r="2637" spans="1:6" x14ac:dyDescent="0.25">
      <c r="A2637" s="84" t="str">
        <f t="shared" si="84"/>
        <v/>
      </c>
      <c r="C2637" s="12"/>
      <c r="D2637" s="13">
        <f ca="1">(TODAY()-PACIENTE[[#This Row],[FECHA. DE NACIMIENTO]])/365</f>
        <v>126.01369863013699</v>
      </c>
      <c r="E2637" s="14" t="str">
        <f t="shared" ca="1" si="83"/>
        <v>TERCERA EDAD</v>
      </c>
      <c r="F2637" s="14"/>
    </row>
    <row r="2638" spans="1:6" x14ac:dyDescent="0.25">
      <c r="A2638" s="84" t="str">
        <f t="shared" si="84"/>
        <v/>
      </c>
      <c r="C2638" s="12"/>
      <c r="D2638" s="13">
        <f ca="1">(TODAY()-PACIENTE[[#This Row],[FECHA. DE NACIMIENTO]])/365</f>
        <v>126.01369863013699</v>
      </c>
      <c r="E2638" s="14" t="str">
        <f t="shared" ca="1" si="83"/>
        <v>TERCERA EDAD</v>
      </c>
      <c r="F2638" s="14"/>
    </row>
    <row r="2639" spans="1:6" x14ac:dyDescent="0.25">
      <c r="A2639" s="84" t="str">
        <f t="shared" si="84"/>
        <v/>
      </c>
      <c r="C2639" s="12"/>
      <c r="D2639" s="13">
        <f ca="1">(TODAY()-PACIENTE[[#This Row],[FECHA. DE NACIMIENTO]])/365</f>
        <v>126.01369863013699</v>
      </c>
      <c r="E2639" s="14" t="str">
        <f t="shared" ca="1" si="83"/>
        <v>TERCERA EDAD</v>
      </c>
      <c r="F2639" s="14"/>
    </row>
    <row r="2640" spans="1:6" x14ac:dyDescent="0.25">
      <c r="A2640" s="84" t="str">
        <f t="shared" si="84"/>
        <v/>
      </c>
      <c r="C2640" s="12"/>
      <c r="D2640" s="13">
        <f ca="1">(TODAY()-PACIENTE[[#This Row],[FECHA. DE NACIMIENTO]])/365</f>
        <v>126.01369863013699</v>
      </c>
      <c r="E2640" s="14" t="str">
        <f t="shared" ca="1" si="83"/>
        <v>TERCERA EDAD</v>
      </c>
      <c r="F2640" s="14"/>
    </row>
    <row r="2641" spans="1:6" x14ac:dyDescent="0.25">
      <c r="A2641" s="84" t="str">
        <f t="shared" si="84"/>
        <v/>
      </c>
      <c r="C2641" s="12"/>
      <c r="D2641" s="13">
        <f ca="1">(TODAY()-PACIENTE[[#This Row],[FECHA. DE NACIMIENTO]])/365</f>
        <v>126.01369863013699</v>
      </c>
      <c r="E2641" s="14" t="str">
        <f t="shared" ca="1" si="83"/>
        <v>TERCERA EDAD</v>
      </c>
      <c r="F2641" s="14"/>
    </row>
    <row r="2642" spans="1:6" x14ac:dyDescent="0.25">
      <c r="A2642" s="84" t="str">
        <f t="shared" si="84"/>
        <v/>
      </c>
      <c r="C2642" s="12"/>
      <c r="D2642" s="13">
        <f ca="1">(TODAY()-PACIENTE[[#This Row],[FECHA. DE NACIMIENTO]])/365</f>
        <v>126.01369863013699</v>
      </c>
      <c r="E2642" s="14" t="str">
        <f t="shared" ca="1" si="83"/>
        <v>TERCERA EDAD</v>
      </c>
      <c r="F2642" s="14"/>
    </row>
    <row r="2643" spans="1:6" x14ac:dyDescent="0.25">
      <c r="A2643" s="84" t="str">
        <f t="shared" si="84"/>
        <v/>
      </c>
      <c r="C2643" s="12"/>
      <c r="D2643" s="13">
        <f ca="1">(TODAY()-PACIENTE[[#This Row],[FECHA. DE NACIMIENTO]])/365</f>
        <v>126.01369863013699</v>
      </c>
      <c r="E2643" s="14" t="str">
        <f t="shared" ca="1" si="83"/>
        <v>TERCERA EDAD</v>
      </c>
      <c r="F2643" s="14"/>
    </row>
    <row r="2644" spans="1:6" x14ac:dyDescent="0.25">
      <c r="A2644" s="84" t="str">
        <f t="shared" si="84"/>
        <v/>
      </c>
      <c r="C2644" s="12"/>
      <c r="D2644" s="13">
        <f ca="1">(TODAY()-PACIENTE[[#This Row],[FECHA. DE NACIMIENTO]])/365</f>
        <v>126.01369863013699</v>
      </c>
      <c r="E2644" s="14" t="str">
        <f t="shared" ca="1" si="83"/>
        <v>TERCERA EDAD</v>
      </c>
      <c r="F2644" s="14"/>
    </row>
    <row r="2645" spans="1:6" x14ac:dyDescent="0.25">
      <c r="A2645" s="84" t="str">
        <f t="shared" si="84"/>
        <v/>
      </c>
      <c r="C2645" s="12"/>
      <c r="D2645" s="13">
        <f ca="1">(TODAY()-PACIENTE[[#This Row],[FECHA. DE NACIMIENTO]])/365</f>
        <v>126.01369863013699</v>
      </c>
      <c r="E2645" s="14" t="str">
        <f t="shared" ca="1" si="83"/>
        <v>TERCERA EDAD</v>
      </c>
      <c r="F2645" s="14"/>
    </row>
    <row r="2646" spans="1:6" x14ac:dyDescent="0.25">
      <c r="A2646" s="84" t="str">
        <f t="shared" si="84"/>
        <v/>
      </c>
      <c r="C2646" s="12"/>
      <c r="D2646" s="13">
        <f ca="1">(TODAY()-PACIENTE[[#This Row],[FECHA. DE NACIMIENTO]])/365</f>
        <v>126.01369863013699</v>
      </c>
      <c r="E2646" s="14" t="str">
        <f t="shared" ca="1" si="83"/>
        <v>TERCERA EDAD</v>
      </c>
      <c r="F2646" s="14"/>
    </row>
    <row r="2647" spans="1:6" x14ac:dyDescent="0.25">
      <c r="A2647" s="84" t="str">
        <f t="shared" si="84"/>
        <v/>
      </c>
      <c r="C2647" s="12"/>
      <c r="D2647" s="13">
        <f ca="1">(TODAY()-PACIENTE[[#This Row],[FECHA. DE NACIMIENTO]])/365</f>
        <v>126.01369863013699</v>
      </c>
      <c r="E2647" s="14" t="str">
        <f t="shared" ca="1" si="83"/>
        <v>TERCERA EDAD</v>
      </c>
      <c r="F2647" s="14"/>
    </row>
    <row r="2648" spans="1:6" x14ac:dyDescent="0.25">
      <c r="A2648" s="84" t="str">
        <f t="shared" si="84"/>
        <v/>
      </c>
      <c r="C2648" s="12"/>
      <c r="D2648" s="13">
        <f ca="1">(TODAY()-PACIENTE[[#This Row],[FECHA. DE NACIMIENTO]])/365</f>
        <v>126.01369863013699</v>
      </c>
      <c r="E2648" s="14" t="str">
        <f t="shared" ca="1" si="83"/>
        <v>TERCERA EDAD</v>
      </c>
      <c r="F2648" s="14"/>
    </row>
    <row r="2649" spans="1:6" x14ac:dyDescent="0.25">
      <c r="A2649" s="84" t="str">
        <f t="shared" si="84"/>
        <v/>
      </c>
      <c r="C2649" s="12"/>
      <c r="D2649" s="13">
        <f ca="1">(TODAY()-PACIENTE[[#This Row],[FECHA. DE NACIMIENTO]])/365</f>
        <v>126.01369863013699</v>
      </c>
      <c r="E2649" s="14" t="str">
        <f t="shared" ca="1" si="83"/>
        <v>TERCERA EDAD</v>
      </c>
      <c r="F2649" s="14"/>
    </row>
    <row r="2650" spans="1:6" x14ac:dyDescent="0.25">
      <c r="A2650" s="84" t="str">
        <f t="shared" si="84"/>
        <v/>
      </c>
      <c r="C2650" s="12"/>
      <c r="D2650" s="13">
        <f ca="1">(TODAY()-PACIENTE[[#This Row],[FECHA. DE NACIMIENTO]])/365</f>
        <v>126.01369863013699</v>
      </c>
      <c r="E2650" s="14" t="str">
        <f t="shared" ca="1" si="83"/>
        <v>TERCERA EDAD</v>
      </c>
      <c r="F2650" s="14"/>
    </row>
    <row r="2651" spans="1:6" x14ac:dyDescent="0.25">
      <c r="A2651" s="84" t="str">
        <f t="shared" si="84"/>
        <v/>
      </c>
      <c r="C2651" s="12"/>
      <c r="D2651" s="13">
        <f ca="1">(TODAY()-PACIENTE[[#This Row],[FECHA. DE NACIMIENTO]])/365</f>
        <v>126.01369863013699</v>
      </c>
      <c r="E2651" s="14" t="str">
        <f t="shared" ca="1" si="83"/>
        <v>TERCERA EDAD</v>
      </c>
      <c r="F2651" s="14"/>
    </row>
    <row r="2652" spans="1:6" x14ac:dyDescent="0.25">
      <c r="A2652" s="84" t="str">
        <f t="shared" si="84"/>
        <v/>
      </c>
      <c r="C2652" s="12"/>
      <c r="D2652" s="13">
        <f ca="1">(TODAY()-PACIENTE[[#This Row],[FECHA. DE NACIMIENTO]])/365</f>
        <v>126.01369863013699</v>
      </c>
      <c r="E2652" s="14" t="str">
        <f t="shared" ca="1" si="83"/>
        <v>TERCERA EDAD</v>
      </c>
      <c r="F2652" s="14"/>
    </row>
    <row r="2653" spans="1:6" x14ac:dyDescent="0.25">
      <c r="A2653" s="84" t="str">
        <f t="shared" si="84"/>
        <v/>
      </c>
      <c r="C2653" s="12"/>
      <c r="D2653" s="13">
        <f ca="1">(TODAY()-PACIENTE[[#This Row],[FECHA. DE NACIMIENTO]])/365</f>
        <v>126.01369863013699</v>
      </c>
      <c r="E2653" s="14" t="str">
        <f t="shared" ca="1" si="83"/>
        <v>TERCERA EDAD</v>
      </c>
      <c r="F2653" s="14"/>
    </row>
    <row r="2654" spans="1:6" x14ac:dyDescent="0.25">
      <c r="A2654" s="84" t="str">
        <f t="shared" si="84"/>
        <v/>
      </c>
      <c r="C2654" s="12"/>
      <c r="D2654" s="13">
        <f ca="1">(TODAY()-PACIENTE[[#This Row],[FECHA. DE NACIMIENTO]])/365</f>
        <v>126.01369863013699</v>
      </c>
      <c r="E2654" s="14" t="str">
        <f t="shared" ca="1" si="83"/>
        <v>TERCERA EDAD</v>
      </c>
      <c r="F2654" s="14"/>
    </row>
    <row r="2655" spans="1:6" x14ac:dyDescent="0.25">
      <c r="A2655" s="84" t="str">
        <f t="shared" si="84"/>
        <v/>
      </c>
      <c r="C2655" s="12"/>
      <c r="D2655" s="13">
        <f ca="1">(TODAY()-PACIENTE[[#This Row],[FECHA. DE NACIMIENTO]])/365</f>
        <v>126.01369863013699</v>
      </c>
      <c r="E2655" s="14" t="str">
        <f t="shared" ca="1" si="83"/>
        <v>TERCERA EDAD</v>
      </c>
      <c r="F2655" s="14"/>
    </row>
    <row r="2656" spans="1:6" x14ac:dyDescent="0.25">
      <c r="A2656" s="84" t="str">
        <f t="shared" si="84"/>
        <v/>
      </c>
      <c r="C2656" s="12"/>
      <c r="D2656" s="13">
        <f ca="1">(TODAY()-PACIENTE[[#This Row],[FECHA. DE NACIMIENTO]])/365</f>
        <v>126.01369863013699</v>
      </c>
      <c r="E2656" s="14" t="str">
        <f t="shared" ca="1" si="83"/>
        <v>TERCERA EDAD</v>
      </c>
      <c r="F2656" s="14"/>
    </row>
    <row r="2657" spans="1:6" x14ac:dyDescent="0.25">
      <c r="A2657" s="84" t="str">
        <f t="shared" si="84"/>
        <v/>
      </c>
      <c r="C2657" s="12"/>
      <c r="D2657" s="13">
        <f ca="1">(TODAY()-PACIENTE[[#This Row],[FECHA. DE NACIMIENTO]])/365</f>
        <v>126.01369863013699</v>
      </c>
      <c r="E2657" s="14" t="str">
        <f t="shared" ca="1" si="83"/>
        <v>TERCERA EDAD</v>
      </c>
      <c r="F2657" s="14"/>
    </row>
    <row r="2658" spans="1:6" x14ac:dyDescent="0.25">
      <c r="A2658" s="84" t="str">
        <f t="shared" si="84"/>
        <v/>
      </c>
      <c r="C2658" s="12"/>
      <c r="D2658" s="13">
        <f ca="1">(TODAY()-PACIENTE[[#This Row],[FECHA. DE NACIMIENTO]])/365</f>
        <v>126.01369863013699</v>
      </c>
      <c r="E2658" s="14" t="str">
        <f t="shared" ca="1" si="83"/>
        <v>TERCERA EDAD</v>
      </c>
      <c r="F2658" s="14"/>
    </row>
    <row r="2659" spans="1:6" x14ac:dyDescent="0.25">
      <c r="A2659" s="84" t="str">
        <f t="shared" si="84"/>
        <v/>
      </c>
      <c r="C2659" s="12"/>
      <c r="D2659" s="13">
        <f ca="1">(TODAY()-PACIENTE[[#This Row],[FECHA. DE NACIMIENTO]])/365</f>
        <v>126.01369863013699</v>
      </c>
      <c r="E2659" s="14" t="str">
        <f t="shared" ca="1" si="83"/>
        <v>TERCERA EDAD</v>
      </c>
      <c r="F2659" s="14"/>
    </row>
    <row r="2660" spans="1:6" x14ac:dyDescent="0.25">
      <c r="A2660" s="84" t="str">
        <f t="shared" si="84"/>
        <v/>
      </c>
      <c r="C2660" s="12"/>
      <c r="D2660" s="13">
        <f ca="1">(TODAY()-PACIENTE[[#This Row],[FECHA. DE NACIMIENTO]])/365</f>
        <v>126.01369863013699</v>
      </c>
      <c r="E2660" s="14" t="str">
        <f t="shared" ca="1" si="83"/>
        <v>TERCERA EDAD</v>
      </c>
      <c r="F2660" s="14"/>
    </row>
    <row r="2661" spans="1:6" x14ac:dyDescent="0.25">
      <c r="A2661" s="84" t="str">
        <f t="shared" si="84"/>
        <v/>
      </c>
      <c r="C2661" s="12"/>
      <c r="D2661" s="13">
        <f ca="1">(TODAY()-PACIENTE[[#This Row],[FECHA. DE NACIMIENTO]])/365</f>
        <v>126.01369863013699</v>
      </c>
      <c r="E2661" s="14" t="str">
        <f t="shared" ca="1" si="83"/>
        <v>TERCERA EDAD</v>
      </c>
      <c r="F2661" s="14"/>
    </row>
    <row r="2662" spans="1:6" x14ac:dyDescent="0.25">
      <c r="A2662" s="84" t="str">
        <f t="shared" si="84"/>
        <v/>
      </c>
      <c r="C2662" s="12"/>
      <c r="D2662" s="13">
        <f ca="1">(TODAY()-PACIENTE[[#This Row],[FECHA. DE NACIMIENTO]])/365</f>
        <v>126.01369863013699</v>
      </c>
      <c r="E2662" s="14" t="str">
        <f t="shared" ca="1" si="83"/>
        <v>TERCERA EDAD</v>
      </c>
      <c r="F2662" s="14"/>
    </row>
    <row r="2663" spans="1:6" x14ac:dyDescent="0.25">
      <c r="A2663" s="84" t="str">
        <f t="shared" si="84"/>
        <v/>
      </c>
      <c r="C2663" s="12"/>
      <c r="D2663" s="13">
        <f ca="1">(TODAY()-PACIENTE[[#This Row],[FECHA. DE NACIMIENTO]])/365</f>
        <v>126.01369863013699</v>
      </c>
      <c r="E2663" s="14" t="str">
        <f t="shared" ca="1" si="83"/>
        <v>TERCERA EDAD</v>
      </c>
      <c r="F2663" s="14"/>
    </row>
    <row r="2664" spans="1:6" x14ac:dyDescent="0.25">
      <c r="A2664" s="84" t="str">
        <f t="shared" si="84"/>
        <v/>
      </c>
      <c r="C2664" s="12"/>
      <c r="D2664" s="13">
        <f ca="1">(TODAY()-PACIENTE[[#This Row],[FECHA. DE NACIMIENTO]])/365</f>
        <v>126.01369863013699</v>
      </c>
      <c r="E2664" s="14" t="str">
        <f t="shared" ca="1" si="83"/>
        <v>TERCERA EDAD</v>
      </c>
      <c r="F2664" s="14"/>
    </row>
    <row r="2665" spans="1:6" x14ac:dyDescent="0.25">
      <c r="A2665" s="84" t="str">
        <f t="shared" si="84"/>
        <v/>
      </c>
      <c r="C2665" s="12"/>
      <c r="D2665" s="13">
        <f ca="1">(TODAY()-PACIENTE[[#This Row],[FECHA. DE NACIMIENTO]])/365</f>
        <v>126.01369863013699</v>
      </c>
      <c r="E2665" s="14" t="str">
        <f t="shared" ca="1" si="83"/>
        <v>TERCERA EDAD</v>
      </c>
      <c r="F2665" s="14"/>
    </row>
    <row r="2666" spans="1:6" x14ac:dyDescent="0.25">
      <c r="A2666" s="84" t="str">
        <f t="shared" si="84"/>
        <v/>
      </c>
      <c r="C2666" s="12"/>
      <c r="D2666" s="13">
        <f ca="1">(TODAY()-PACIENTE[[#This Row],[FECHA. DE NACIMIENTO]])/365</f>
        <v>126.01369863013699</v>
      </c>
      <c r="E2666" s="14" t="str">
        <f t="shared" ref="E2666:E2729" ca="1" si="85">IF(D2666&lt;=11,"NIÑO",IF(D2666&lt;=17,"ADOLECENTE",IF(D2666&lt;=65,"ADULTO",IF(D2666&gt;=65,"TERCERA EDAD",0))))</f>
        <v>TERCERA EDAD</v>
      </c>
      <c r="F2666" s="14"/>
    </row>
    <row r="2667" spans="1:6" x14ac:dyDescent="0.25">
      <c r="A2667" s="84" t="str">
        <f t="shared" si="84"/>
        <v/>
      </c>
      <c r="C2667" s="12"/>
      <c r="D2667" s="13">
        <f ca="1">(TODAY()-PACIENTE[[#This Row],[FECHA. DE NACIMIENTO]])/365</f>
        <v>126.01369863013699</v>
      </c>
      <c r="E2667" s="14" t="str">
        <f t="shared" ca="1" si="85"/>
        <v>TERCERA EDAD</v>
      </c>
      <c r="F2667" s="14"/>
    </row>
    <row r="2668" spans="1:6" x14ac:dyDescent="0.25">
      <c r="A2668" s="84" t="str">
        <f t="shared" si="84"/>
        <v/>
      </c>
      <c r="C2668" s="12"/>
      <c r="D2668" s="13">
        <f ca="1">(TODAY()-PACIENTE[[#This Row],[FECHA. DE NACIMIENTO]])/365</f>
        <v>126.01369863013699</v>
      </c>
      <c r="E2668" s="14" t="str">
        <f t="shared" ca="1" si="85"/>
        <v>TERCERA EDAD</v>
      </c>
      <c r="F2668" s="14"/>
    </row>
    <row r="2669" spans="1:6" x14ac:dyDescent="0.25">
      <c r="A2669" s="84" t="str">
        <f t="shared" si="84"/>
        <v/>
      </c>
      <c r="C2669" s="12"/>
      <c r="D2669" s="13">
        <f ca="1">(TODAY()-PACIENTE[[#This Row],[FECHA. DE NACIMIENTO]])/365</f>
        <v>126.01369863013699</v>
      </c>
      <c r="E2669" s="14" t="str">
        <f t="shared" ca="1" si="85"/>
        <v>TERCERA EDAD</v>
      </c>
      <c r="F2669" s="14"/>
    </row>
    <row r="2670" spans="1:6" x14ac:dyDescent="0.25">
      <c r="A2670" s="84" t="str">
        <f t="shared" si="84"/>
        <v/>
      </c>
      <c r="C2670" s="12"/>
      <c r="D2670" s="13">
        <f ca="1">(TODAY()-PACIENTE[[#This Row],[FECHA. DE NACIMIENTO]])/365</f>
        <v>126.01369863013699</v>
      </c>
      <c r="E2670" s="14" t="str">
        <f t="shared" ca="1" si="85"/>
        <v>TERCERA EDAD</v>
      </c>
      <c r="F2670" s="14"/>
    </row>
    <row r="2671" spans="1:6" x14ac:dyDescent="0.25">
      <c r="A2671" s="84" t="str">
        <f t="shared" ref="A2671:A2734" si="86">IF(B2671&lt;&gt;"",$A2670+1,"")</f>
        <v/>
      </c>
      <c r="C2671" s="12"/>
      <c r="D2671" s="13">
        <f ca="1">(TODAY()-PACIENTE[[#This Row],[FECHA. DE NACIMIENTO]])/365</f>
        <v>126.01369863013699</v>
      </c>
      <c r="E2671" s="14" t="str">
        <f t="shared" ca="1" si="85"/>
        <v>TERCERA EDAD</v>
      </c>
      <c r="F2671" s="14"/>
    </row>
    <row r="2672" spans="1:6" x14ac:dyDescent="0.25">
      <c r="A2672" s="84" t="str">
        <f t="shared" si="86"/>
        <v/>
      </c>
      <c r="C2672" s="12"/>
      <c r="D2672" s="13">
        <f ca="1">(TODAY()-PACIENTE[[#This Row],[FECHA. DE NACIMIENTO]])/365</f>
        <v>126.01369863013699</v>
      </c>
      <c r="E2672" s="14" t="str">
        <f t="shared" ca="1" si="85"/>
        <v>TERCERA EDAD</v>
      </c>
      <c r="F2672" s="14"/>
    </row>
    <row r="2673" spans="1:6" x14ac:dyDescent="0.25">
      <c r="A2673" s="84" t="str">
        <f t="shared" si="86"/>
        <v/>
      </c>
      <c r="C2673" s="12"/>
      <c r="D2673" s="13">
        <f ca="1">(TODAY()-PACIENTE[[#This Row],[FECHA. DE NACIMIENTO]])/365</f>
        <v>126.01369863013699</v>
      </c>
      <c r="E2673" s="14" t="str">
        <f t="shared" ca="1" si="85"/>
        <v>TERCERA EDAD</v>
      </c>
      <c r="F2673" s="14"/>
    </row>
    <row r="2674" spans="1:6" x14ac:dyDescent="0.25">
      <c r="A2674" s="84" t="str">
        <f t="shared" si="86"/>
        <v/>
      </c>
      <c r="C2674" s="12"/>
      <c r="D2674" s="13">
        <f ca="1">(TODAY()-PACIENTE[[#This Row],[FECHA. DE NACIMIENTO]])/365</f>
        <v>126.01369863013699</v>
      </c>
      <c r="E2674" s="14" t="str">
        <f t="shared" ca="1" si="85"/>
        <v>TERCERA EDAD</v>
      </c>
      <c r="F2674" s="14"/>
    </row>
    <row r="2675" spans="1:6" x14ac:dyDescent="0.25">
      <c r="A2675" s="84" t="str">
        <f t="shared" si="86"/>
        <v/>
      </c>
      <c r="C2675" s="12"/>
      <c r="D2675" s="13">
        <f ca="1">(TODAY()-PACIENTE[[#This Row],[FECHA. DE NACIMIENTO]])/365</f>
        <v>126.01369863013699</v>
      </c>
      <c r="E2675" s="14" t="str">
        <f t="shared" ca="1" si="85"/>
        <v>TERCERA EDAD</v>
      </c>
      <c r="F2675" s="14"/>
    </row>
    <row r="2676" spans="1:6" x14ac:dyDescent="0.25">
      <c r="A2676" s="84" t="str">
        <f t="shared" si="86"/>
        <v/>
      </c>
      <c r="C2676" s="12"/>
      <c r="D2676" s="13">
        <f ca="1">(TODAY()-PACIENTE[[#This Row],[FECHA. DE NACIMIENTO]])/365</f>
        <v>126.01369863013699</v>
      </c>
      <c r="E2676" s="14" t="str">
        <f t="shared" ca="1" si="85"/>
        <v>TERCERA EDAD</v>
      </c>
      <c r="F2676" s="14"/>
    </row>
    <row r="2677" spans="1:6" x14ac:dyDescent="0.25">
      <c r="A2677" s="84" t="str">
        <f t="shared" si="86"/>
        <v/>
      </c>
      <c r="C2677" s="12"/>
      <c r="D2677" s="13">
        <f ca="1">(TODAY()-PACIENTE[[#This Row],[FECHA. DE NACIMIENTO]])/365</f>
        <v>126.01369863013699</v>
      </c>
      <c r="E2677" s="14" t="str">
        <f t="shared" ca="1" si="85"/>
        <v>TERCERA EDAD</v>
      </c>
      <c r="F2677" s="14"/>
    </row>
    <row r="2678" spans="1:6" x14ac:dyDescent="0.25">
      <c r="A2678" s="84" t="str">
        <f t="shared" si="86"/>
        <v/>
      </c>
      <c r="C2678" s="12"/>
      <c r="D2678" s="13">
        <f ca="1">(TODAY()-PACIENTE[[#This Row],[FECHA. DE NACIMIENTO]])/365</f>
        <v>126.01369863013699</v>
      </c>
      <c r="E2678" s="14" t="str">
        <f t="shared" ca="1" si="85"/>
        <v>TERCERA EDAD</v>
      </c>
      <c r="F2678" s="14"/>
    </row>
    <row r="2679" spans="1:6" x14ac:dyDescent="0.25">
      <c r="A2679" s="84" t="str">
        <f t="shared" si="86"/>
        <v/>
      </c>
      <c r="C2679" s="12"/>
      <c r="D2679" s="13">
        <f ca="1">(TODAY()-PACIENTE[[#This Row],[FECHA. DE NACIMIENTO]])/365</f>
        <v>126.01369863013699</v>
      </c>
      <c r="E2679" s="14" t="str">
        <f t="shared" ca="1" si="85"/>
        <v>TERCERA EDAD</v>
      </c>
      <c r="F2679" s="14"/>
    </row>
    <row r="2680" spans="1:6" x14ac:dyDescent="0.25">
      <c r="A2680" s="84" t="str">
        <f t="shared" si="86"/>
        <v/>
      </c>
      <c r="C2680" s="12"/>
      <c r="D2680" s="13">
        <f ca="1">(TODAY()-PACIENTE[[#This Row],[FECHA. DE NACIMIENTO]])/365</f>
        <v>126.01369863013699</v>
      </c>
      <c r="E2680" s="14" t="str">
        <f t="shared" ca="1" si="85"/>
        <v>TERCERA EDAD</v>
      </c>
      <c r="F2680" s="14"/>
    </row>
    <row r="2681" spans="1:6" x14ac:dyDescent="0.25">
      <c r="A2681" s="84" t="str">
        <f t="shared" si="86"/>
        <v/>
      </c>
      <c r="C2681" s="12"/>
      <c r="D2681" s="13">
        <f ca="1">(TODAY()-PACIENTE[[#This Row],[FECHA. DE NACIMIENTO]])/365</f>
        <v>126.01369863013699</v>
      </c>
      <c r="E2681" s="14" t="str">
        <f t="shared" ca="1" si="85"/>
        <v>TERCERA EDAD</v>
      </c>
      <c r="F2681" s="14"/>
    </row>
    <row r="2682" spans="1:6" x14ac:dyDescent="0.25">
      <c r="A2682" s="84" t="str">
        <f t="shared" si="86"/>
        <v/>
      </c>
      <c r="C2682" s="12"/>
      <c r="D2682" s="13">
        <f ca="1">(TODAY()-PACIENTE[[#This Row],[FECHA. DE NACIMIENTO]])/365</f>
        <v>126.01369863013699</v>
      </c>
      <c r="E2682" s="14" t="str">
        <f t="shared" ca="1" si="85"/>
        <v>TERCERA EDAD</v>
      </c>
      <c r="F2682" s="14"/>
    </row>
    <row r="2683" spans="1:6" x14ac:dyDescent="0.25">
      <c r="A2683" s="84" t="str">
        <f t="shared" si="86"/>
        <v/>
      </c>
      <c r="C2683" s="12"/>
      <c r="D2683" s="13">
        <f ca="1">(TODAY()-PACIENTE[[#This Row],[FECHA. DE NACIMIENTO]])/365</f>
        <v>126.01369863013699</v>
      </c>
      <c r="E2683" s="14" t="str">
        <f t="shared" ca="1" si="85"/>
        <v>TERCERA EDAD</v>
      </c>
      <c r="F2683" s="14"/>
    </row>
    <row r="2684" spans="1:6" x14ac:dyDescent="0.25">
      <c r="A2684" s="84" t="str">
        <f t="shared" si="86"/>
        <v/>
      </c>
      <c r="C2684" s="12"/>
      <c r="D2684" s="13">
        <f ca="1">(TODAY()-PACIENTE[[#This Row],[FECHA. DE NACIMIENTO]])/365</f>
        <v>126.01369863013699</v>
      </c>
      <c r="E2684" s="14" t="str">
        <f t="shared" ca="1" si="85"/>
        <v>TERCERA EDAD</v>
      </c>
      <c r="F2684" s="14"/>
    </row>
    <row r="2685" spans="1:6" x14ac:dyDescent="0.25">
      <c r="A2685" s="84" t="str">
        <f t="shared" si="86"/>
        <v/>
      </c>
      <c r="C2685" s="12"/>
      <c r="D2685" s="13">
        <f ca="1">(TODAY()-PACIENTE[[#This Row],[FECHA. DE NACIMIENTO]])/365</f>
        <v>126.01369863013699</v>
      </c>
      <c r="E2685" s="14" t="str">
        <f t="shared" ca="1" si="85"/>
        <v>TERCERA EDAD</v>
      </c>
      <c r="F2685" s="14"/>
    </row>
    <row r="2686" spans="1:6" x14ac:dyDescent="0.25">
      <c r="A2686" s="84" t="str">
        <f t="shared" si="86"/>
        <v/>
      </c>
      <c r="C2686" s="12"/>
      <c r="D2686" s="13">
        <f ca="1">(TODAY()-PACIENTE[[#This Row],[FECHA. DE NACIMIENTO]])/365</f>
        <v>126.01369863013699</v>
      </c>
      <c r="E2686" s="14" t="str">
        <f t="shared" ca="1" si="85"/>
        <v>TERCERA EDAD</v>
      </c>
      <c r="F2686" s="14"/>
    </row>
    <row r="2687" spans="1:6" x14ac:dyDescent="0.25">
      <c r="A2687" s="84" t="str">
        <f t="shared" si="86"/>
        <v/>
      </c>
      <c r="C2687" s="12"/>
      <c r="D2687" s="13">
        <f ca="1">(TODAY()-PACIENTE[[#This Row],[FECHA. DE NACIMIENTO]])/365</f>
        <v>126.01369863013699</v>
      </c>
      <c r="E2687" s="14" t="str">
        <f t="shared" ca="1" si="85"/>
        <v>TERCERA EDAD</v>
      </c>
      <c r="F2687" s="14"/>
    </row>
    <row r="2688" spans="1:6" x14ac:dyDescent="0.25">
      <c r="A2688" s="84" t="str">
        <f t="shared" si="86"/>
        <v/>
      </c>
      <c r="C2688" s="12"/>
      <c r="D2688" s="13">
        <f ca="1">(TODAY()-PACIENTE[[#This Row],[FECHA. DE NACIMIENTO]])/365</f>
        <v>126.01369863013699</v>
      </c>
      <c r="E2688" s="14" t="str">
        <f t="shared" ca="1" si="85"/>
        <v>TERCERA EDAD</v>
      </c>
      <c r="F2688" s="14"/>
    </row>
    <row r="2689" spans="1:6" x14ac:dyDescent="0.25">
      <c r="A2689" s="84" t="str">
        <f t="shared" si="86"/>
        <v/>
      </c>
      <c r="C2689" s="12"/>
      <c r="D2689" s="13">
        <f ca="1">(TODAY()-PACIENTE[[#This Row],[FECHA. DE NACIMIENTO]])/365</f>
        <v>126.01369863013699</v>
      </c>
      <c r="E2689" s="14" t="str">
        <f t="shared" ca="1" si="85"/>
        <v>TERCERA EDAD</v>
      </c>
      <c r="F2689" s="14"/>
    </row>
    <row r="2690" spans="1:6" x14ac:dyDescent="0.25">
      <c r="A2690" s="84" t="str">
        <f t="shared" si="86"/>
        <v/>
      </c>
      <c r="C2690" s="12"/>
      <c r="D2690" s="13">
        <f ca="1">(TODAY()-PACIENTE[[#This Row],[FECHA. DE NACIMIENTO]])/365</f>
        <v>126.01369863013699</v>
      </c>
      <c r="E2690" s="14" t="str">
        <f t="shared" ca="1" si="85"/>
        <v>TERCERA EDAD</v>
      </c>
      <c r="F2690" s="14"/>
    </row>
    <row r="2691" spans="1:6" x14ac:dyDescent="0.25">
      <c r="A2691" s="84" t="str">
        <f t="shared" si="86"/>
        <v/>
      </c>
      <c r="C2691" s="12"/>
      <c r="D2691" s="13">
        <f ca="1">(TODAY()-PACIENTE[[#This Row],[FECHA. DE NACIMIENTO]])/365</f>
        <v>126.01369863013699</v>
      </c>
      <c r="E2691" s="14" t="str">
        <f t="shared" ca="1" si="85"/>
        <v>TERCERA EDAD</v>
      </c>
      <c r="F2691" s="14"/>
    </row>
    <row r="2692" spans="1:6" x14ac:dyDescent="0.25">
      <c r="A2692" s="84" t="str">
        <f t="shared" si="86"/>
        <v/>
      </c>
      <c r="C2692" s="12"/>
      <c r="D2692" s="13">
        <f ca="1">(TODAY()-PACIENTE[[#This Row],[FECHA. DE NACIMIENTO]])/365</f>
        <v>126.01369863013699</v>
      </c>
      <c r="E2692" s="14" t="str">
        <f t="shared" ca="1" si="85"/>
        <v>TERCERA EDAD</v>
      </c>
      <c r="F2692" s="14"/>
    </row>
    <row r="2693" spans="1:6" x14ac:dyDescent="0.25">
      <c r="A2693" s="84" t="str">
        <f t="shared" si="86"/>
        <v/>
      </c>
      <c r="C2693" s="12"/>
      <c r="D2693" s="13">
        <f ca="1">(TODAY()-PACIENTE[[#This Row],[FECHA. DE NACIMIENTO]])/365</f>
        <v>126.01369863013699</v>
      </c>
      <c r="E2693" s="14" t="str">
        <f t="shared" ca="1" si="85"/>
        <v>TERCERA EDAD</v>
      </c>
      <c r="F2693" s="14"/>
    </row>
    <row r="2694" spans="1:6" x14ac:dyDescent="0.25">
      <c r="A2694" s="84" t="str">
        <f t="shared" si="86"/>
        <v/>
      </c>
      <c r="C2694" s="12"/>
      <c r="D2694" s="13">
        <f ca="1">(TODAY()-PACIENTE[[#This Row],[FECHA. DE NACIMIENTO]])/365</f>
        <v>126.01369863013699</v>
      </c>
      <c r="E2694" s="14" t="str">
        <f t="shared" ca="1" si="85"/>
        <v>TERCERA EDAD</v>
      </c>
      <c r="F2694" s="14"/>
    </row>
    <row r="2695" spans="1:6" x14ac:dyDescent="0.25">
      <c r="A2695" s="84" t="str">
        <f t="shared" si="86"/>
        <v/>
      </c>
      <c r="C2695" s="12"/>
      <c r="D2695" s="13">
        <f ca="1">(TODAY()-PACIENTE[[#This Row],[FECHA. DE NACIMIENTO]])/365</f>
        <v>126.01369863013699</v>
      </c>
      <c r="E2695" s="14" t="str">
        <f t="shared" ca="1" si="85"/>
        <v>TERCERA EDAD</v>
      </c>
      <c r="F2695" s="14"/>
    </row>
    <row r="2696" spans="1:6" x14ac:dyDescent="0.25">
      <c r="A2696" s="84" t="str">
        <f t="shared" si="86"/>
        <v/>
      </c>
      <c r="C2696" s="12"/>
      <c r="D2696" s="13">
        <f ca="1">(TODAY()-PACIENTE[[#This Row],[FECHA. DE NACIMIENTO]])/365</f>
        <v>126.01369863013699</v>
      </c>
      <c r="E2696" s="14" t="str">
        <f t="shared" ca="1" si="85"/>
        <v>TERCERA EDAD</v>
      </c>
      <c r="F2696" s="14"/>
    </row>
    <row r="2697" spans="1:6" x14ac:dyDescent="0.25">
      <c r="A2697" s="84" t="str">
        <f t="shared" si="86"/>
        <v/>
      </c>
      <c r="C2697" s="12"/>
      <c r="D2697" s="13">
        <f ca="1">(TODAY()-PACIENTE[[#This Row],[FECHA. DE NACIMIENTO]])/365</f>
        <v>126.01369863013699</v>
      </c>
      <c r="E2697" s="14" t="str">
        <f t="shared" ca="1" si="85"/>
        <v>TERCERA EDAD</v>
      </c>
      <c r="F2697" s="14"/>
    </row>
    <row r="2698" spans="1:6" x14ac:dyDescent="0.25">
      <c r="A2698" s="84" t="str">
        <f t="shared" si="86"/>
        <v/>
      </c>
      <c r="C2698" s="12"/>
      <c r="D2698" s="13">
        <f ca="1">(TODAY()-PACIENTE[[#This Row],[FECHA. DE NACIMIENTO]])/365</f>
        <v>126.01369863013699</v>
      </c>
      <c r="E2698" s="14" t="str">
        <f t="shared" ca="1" si="85"/>
        <v>TERCERA EDAD</v>
      </c>
      <c r="F2698" s="14"/>
    </row>
    <row r="2699" spans="1:6" x14ac:dyDescent="0.25">
      <c r="A2699" s="84" t="str">
        <f t="shared" si="86"/>
        <v/>
      </c>
      <c r="C2699" s="12"/>
      <c r="D2699" s="13">
        <f ca="1">(TODAY()-PACIENTE[[#This Row],[FECHA. DE NACIMIENTO]])/365</f>
        <v>126.01369863013699</v>
      </c>
      <c r="E2699" s="14" t="str">
        <f t="shared" ca="1" si="85"/>
        <v>TERCERA EDAD</v>
      </c>
      <c r="F2699" s="14"/>
    </row>
    <row r="2700" spans="1:6" x14ac:dyDescent="0.25">
      <c r="A2700" s="84" t="str">
        <f t="shared" si="86"/>
        <v/>
      </c>
      <c r="C2700" s="12"/>
      <c r="D2700" s="13">
        <f ca="1">(TODAY()-PACIENTE[[#This Row],[FECHA. DE NACIMIENTO]])/365</f>
        <v>126.01369863013699</v>
      </c>
      <c r="E2700" s="14" t="str">
        <f t="shared" ca="1" si="85"/>
        <v>TERCERA EDAD</v>
      </c>
      <c r="F2700" s="14"/>
    </row>
    <row r="2701" spans="1:6" x14ac:dyDescent="0.25">
      <c r="A2701" s="84" t="str">
        <f t="shared" si="86"/>
        <v/>
      </c>
      <c r="C2701" s="12"/>
      <c r="D2701" s="13">
        <f ca="1">(TODAY()-PACIENTE[[#This Row],[FECHA. DE NACIMIENTO]])/365</f>
        <v>126.01369863013699</v>
      </c>
      <c r="E2701" s="14" t="str">
        <f t="shared" ca="1" si="85"/>
        <v>TERCERA EDAD</v>
      </c>
      <c r="F2701" s="14"/>
    </row>
    <row r="2702" spans="1:6" x14ac:dyDescent="0.25">
      <c r="A2702" s="84" t="str">
        <f t="shared" si="86"/>
        <v/>
      </c>
      <c r="C2702" s="12"/>
      <c r="D2702" s="13">
        <f ca="1">(TODAY()-PACIENTE[[#This Row],[FECHA. DE NACIMIENTO]])/365</f>
        <v>126.01369863013699</v>
      </c>
      <c r="E2702" s="14" t="str">
        <f t="shared" ca="1" si="85"/>
        <v>TERCERA EDAD</v>
      </c>
      <c r="F2702" s="14"/>
    </row>
    <row r="2703" spans="1:6" x14ac:dyDescent="0.25">
      <c r="A2703" s="84" t="str">
        <f t="shared" si="86"/>
        <v/>
      </c>
      <c r="C2703" s="12"/>
      <c r="D2703" s="13">
        <f ca="1">(TODAY()-PACIENTE[[#This Row],[FECHA. DE NACIMIENTO]])/365</f>
        <v>126.01369863013699</v>
      </c>
      <c r="E2703" s="14" t="str">
        <f t="shared" ca="1" si="85"/>
        <v>TERCERA EDAD</v>
      </c>
      <c r="F2703" s="14"/>
    </row>
    <row r="2704" spans="1:6" x14ac:dyDescent="0.25">
      <c r="A2704" s="84" t="str">
        <f t="shared" si="86"/>
        <v/>
      </c>
      <c r="C2704" s="12"/>
      <c r="D2704" s="13">
        <f ca="1">(TODAY()-PACIENTE[[#This Row],[FECHA. DE NACIMIENTO]])/365</f>
        <v>126.01369863013699</v>
      </c>
      <c r="E2704" s="14" t="str">
        <f t="shared" ca="1" si="85"/>
        <v>TERCERA EDAD</v>
      </c>
      <c r="F2704" s="14"/>
    </row>
    <row r="2705" spans="1:6" x14ac:dyDescent="0.25">
      <c r="A2705" s="84" t="str">
        <f t="shared" si="86"/>
        <v/>
      </c>
      <c r="C2705" s="12"/>
      <c r="D2705" s="13">
        <f ca="1">(TODAY()-PACIENTE[[#This Row],[FECHA. DE NACIMIENTO]])/365</f>
        <v>126.01369863013699</v>
      </c>
      <c r="E2705" s="14" t="str">
        <f t="shared" ca="1" si="85"/>
        <v>TERCERA EDAD</v>
      </c>
      <c r="F2705" s="14"/>
    </row>
    <row r="2706" spans="1:6" x14ac:dyDescent="0.25">
      <c r="A2706" s="84" t="str">
        <f t="shared" si="86"/>
        <v/>
      </c>
      <c r="C2706" s="12"/>
      <c r="D2706" s="13">
        <f ca="1">(TODAY()-PACIENTE[[#This Row],[FECHA. DE NACIMIENTO]])/365</f>
        <v>126.01369863013699</v>
      </c>
      <c r="E2706" s="14" t="str">
        <f t="shared" ca="1" si="85"/>
        <v>TERCERA EDAD</v>
      </c>
      <c r="F2706" s="14"/>
    </row>
    <row r="2707" spans="1:6" x14ac:dyDescent="0.25">
      <c r="A2707" s="84" t="str">
        <f t="shared" si="86"/>
        <v/>
      </c>
      <c r="C2707" s="12"/>
      <c r="D2707" s="13">
        <f ca="1">(TODAY()-PACIENTE[[#This Row],[FECHA. DE NACIMIENTO]])/365</f>
        <v>126.01369863013699</v>
      </c>
      <c r="E2707" s="14" t="str">
        <f t="shared" ca="1" si="85"/>
        <v>TERCERA EDAD</v>
      </c>
      <c r="F2707" s="14"/>
    </row>
    <row r="2708" spans="1:6" x14ac:dyDescent="0.25">
      <c r="A2708" s="84" t="str">
        <f t="shared" si="86"/>
        <v/>
      </c>
      <c r="C2708" s="12"/>
      <c r="D2708" s="13">
        <f ca="1">(TODAY()-PACIENTE[[#This Row],[FECHA. DE NACIMIENTO]])/365</f>
        <v>126.01369863013699</v>
      </c>
      <c r="E2708" s="14" t="str">
        <f t="shared" ca="1" si="85"/>
        <v>TERCERA EDAD</v>
      </c>
      <c r="F2708" s="14"/>
    </row>
    <row r="2709" spans="1:6" x14ac:dyDescent="0.25">
      <c r="A2709" s="84" t="str">
        <f t="shared" si="86"/>
        <v/>
      </c>
      <c r="C2709" s="12"/>
      <c r="D2709" s="13">
        <f ca="1">(TODAY()-PACIENTE[[#This Row],[FECHA. DE NACIMIENTO]])/365</f>
        <v>126.01369863013699</v>
      </c>
      <c r="E2709" s="14" t="str">
        <f t="shared" ca="1" si="85"/>
        <v>TERCERA EDAD</v>
      </c>
      <c r="F2709" s="14"/>
    </row>
    <row r="2710" spans="1:6" x14ac:dyDescent="0.25">
      <c r="A2710" s="84" t="str">
        <f t="shared" si="86"/>
        <v/>
      </c>
      <c r="C2710" s="12"/>
      <c r="D2710" s="13">
        <f ca="1">(TODAY()-PACIENTE[[#This Row],[FECHA. DE NACIMIENTO]])/365</f>
        <v>126.01369863013699</v>
      </c>
      <c r="E2710" s="14" t="str">
        <f t="shared" ca="1" si="85"/>
        <v>TERCERA EDAD</v>
      </c>
      <c r="F2710" s="14"/>
    </row>
    <row r="2711" spans="1:6" x14ac:dyDescent="0.25">
      <c r="A2711" s="84" t="str">
        <f t="shared" si="86"/>
        <v/>
      </c>
      <c r="C2711" s="12"/>
      <c r="D2711" s="13">
        <f ca="1">(TODAY()-PACIENTE[[#This Row],[FECHA. DE NACIMIENTO]])/365</f>
        <v>126.01369863013699</v>
      </c>
      <c r="E2711" s="14" t="str">
        <f t="shared" ca="1" si="85"/>
        <v>TERCERA EDAD</v>
      </c>
      <c r="F2711" s="14"/>
    </row>
    <row r="2712" spans="1:6" x14ac:dyDescent="0.25">
      <c r="A2712" s="84" t="str">
        <f t="shared" si="86"/>
        <v/>
      </c>
      <c r="C2712" s="12"/>
      <c r="D2712" s="13">
        <f ca="1">(TODAY()-PACIENTE[[#This Row],[FECHA. DE NACIMIENTO]])/365</f>
        <v>126.01369863013699</v>
      </c>
      <c r="E2712" s="14" t="str">
        <f t="shared" ca="1" si="85"/>
        <v>TERCERA EDAD</v>
      </c>
      <c r="F2712" s="14"/>
    </row>
    <row r="2713" spans="1:6" x14ac:dyDescent="0.25">
      <c r="A2713" s="84" t="str">
        <f t="shared" si="86"/>
        <v/>
      </c>
      <c r="C2713" s="12"/>
      <c r="D2713" s="13">
        <f ca="1">(TODAY()-PACIENTE[[#This Row],[FECHA. DE NACIMIENTO]])/365</f>
        <v>126.01369863013699</v>
      </c>
      <c r="E2713" s="14" t="str">
        <f t="shared" ca="1" si="85"/>
        <v>TERCERA EDAD</v>
      </c>
      <c r="F2713" s="14"/>
    </row>
    <row r="2714" spans="1:6" x14ac:dyDescent="0.25">
      <c r="A2714" s="84" t="str">
        <f t="shared" si="86"/>
        <v/>
      </c>
      <c r="C2714" s="12"/>
      <c r="D2714" s="13">
        <f ca="1">(TODAY()-PACIENTE[[#This Row],[FECHA. DE NACIMIENTO]])/365</f>
        <v>126.01369863013699</v>
      </c>
      <c r="E2714" s="14" t="str">
        <f t="shared" ca="1" si="85"/>
        <v>TERCERA EDAD</v>
      </c>
      <c r="F2714" s="14"/>
    </row>
    <row r="2715" spans="1:6" x14ac:dyDescent="0.25">
      <c r="A2715" s="84" t="str">
        <f t="shared" si="86"/>
        <v/>
      </c>
      <c r="C2715" s="12"/>
      <c r="D2715" s="13">
        <f ca="1">(TODAY()-PACIENTE[[#This Row],[FECHA. DE NACIMIENTO]])/365</f>
        <v>126.01369863013699</v>
      </c>
      <c r="E2715" s="14" t="str">
        <f t="shared" ca="1" si="85"/>
        <v>TERCERA EDAD</v>
      </c>
      <c r="F2715" s="14"/>
    </row>
    <row r="2716" spans="1:6" x14ac:dyDescent="0.25">
      <c r="A2716" s="84" t="str">
        <f t="shared" si="86"/>
        <v/>
      </c>
      <c r="C2716" s="12"/>
      <c r="D2716" s="13">
        <f ca="1">(TODAY()-PACIENTE[[#This Row],[FECHA. DE NACIMIENTO]])/365</f>
        <v>126.01369863013699</v>
      </c>
      <c r="E2716" s="14" t="str">
        <f t="shared" ca="1" si="85"/>
        <v>TERCERA EDAD</v>
      </c>
      <c r="F2716" s="14"/>
    </row>
    <row r="2717" spans="1:6" x14ac:dyDescent="0.25">
      <c r="A2717" s="84" t="str">
        <f t="shared" si="86"/>
        <v/>
      </c>
      <c r="C2717" s="12"/>
      <c r="D2717" s="13">
        <f ca="1">(TODAY()-PACIENTE[[#This Row],[FECHA. DE NACIMIENTO]])/365</f>
        <v>126.01369863013699</v>
      </c>
      <c r="E2717" s="14" t="str">
        <f t="shared" ca="1" si="85"/>
        <v>TERCERA EDAD</v>
      </c>
      <c r="F2717" s="14"/>
    </row>
    <row r="2718" spans="1:6" x14ac:dyDescent="0.25">
      <c r="A2718" s="84" t="str">
        <f t="shared" si="86"/>
        <v/>
      </c>
      <c r="C2718" s="12"/>
      <c r="D2718" s="13">
        <f ca="1">(TODAY()-PACIENTE[[#This Row],[FECHA. DE NACIMIENTO]])/365</f>
        <v>126.01369863013699</v>
      </c>
      <c r="E2718" s="14" t="str">
        <f t="shared" ca="1" si="85"/>
        <v>TERCERA EDAD</v>
      </c>
      <c r="F2718" s="14"/>
    </row>
    <row r="2719" spans="1:6" x14ac:dyDescent="0.25">
      <c r="A2719" s="84" t="str">
        <f t="shared" si="86"/>
        <v/>
      </c>
      <c r="C2719" s="12"/>
      <c r="D2719" s="13">
        <f ca="1">(TODAY()-PACIENTE[[#This Row],[FECHA. DE NACIMIENTO]])/365</f>
        <v>126.01369863013699</v>
      </c>
      <c r="E2719" s="14" t="str">
        <f t="shared" ca="1" si="85"/>
        <v>TERCERA EDAD</v>
      </c>
      <c r="F2719" s="14"/>
    </row>
    <row r="2720" spans="1:6" x14ac:dyDescent="0.25">
      <c r="A2720" s="84" t="str">
        <f t="shared" si="86"/>
        <v/>
      </c>
      <c r="C2720" s="12"/>
      <c r="D2720" s="13">
        <f ca="1">(TODAY()-PACIENTE[[#This Row],[FECHA. DE NACIMIENTO]])/365</f>
        <v>126.01369863013699</v>
      </c>
      <c r="E2720" s="14" t="str">
        <f t="shared" ca="1" si="85"/>
        <v>TERCERA EDAD</v>
      </c>
      <c r="F2720" s="14"/>
    </row>
    <row r="2721" spans="1:6" x14ac:dyDescent="0.25">
      <c r="A2721" s="84" t="str">
        <f t="shared" si="86"/>
        <v/>
      </c>
      <c r="C2721" s="12"/>
      <c r="D2721" s="13">
        <f ca="1">(TODAY()-PACIENTE[[#This Row],[FECHA. DE NACIMIENTO]])/365</f>
        <v>126.01369863013699</v>
      </c>
      <c r="E2721" s="14" t="str">
        <f t="shared" ca="1" si="85"/>
        <v>TERCERA EDAD</v>
      </c>
      <c r="F2721" s="14"/>
    </row>
    <row r="2722" spans="1:6" x14ac:dyDescent="0.25">
      <c r="A2722" s="84" t="str">
        <f t="shared" si="86"/>
        <v/>
      </c>
      <c r="C2722" s="12"/>
      <c r="D2722" s="13">
        <f ca="1">(TODAY()-PACIENTE[[#This Row],[FECHA. DE NACIMIENTO]])/365</f>
        <v>126.01369863013699</v>
      </c>
      <c r="E2722" s="14" t="str">
        <f t="shared" ca="1" si="85"/>
        <v>TERCERA EDAD</v>
      </c>
      <c r="F2722" s="14"/>
    </row>
    <row r="2723" spans="1:6" x14ac:dyDescent="0.25">
      <c r="A2723" s="84" t="str">
        <f t="shared" si="86"/>
        <v/>
      </c>
      <c r="C2723" s="12"/>
      <c r="D2723" s="13">
        <f ca="1">(TODAY()-PACIENTE[[#This Row],[FECHA. DE NACIMIENTO]])/365</f>
        <v>126.01369863013699</v>
      </c>
      <c r="E2723" s="14" t="str">
        <f t="shared" ca="1" si="85"/>
        <v>TERCERA EDAD</v>
      </c>
      <c r="F2723" s="14"/>
    </row>
    <row r="2724" spans="1:6" x14ac:dyDescent="0.25">
      <c r="A2724" s="84" t="str">
        <f t="shared" si="86"/>
        <v/>
      </c>
      <c r="C2724" s="12"/>
      <c r="D2724" s="13">
        <f ca="1">(TODAY()-PACIENTE[[#This Row],[FECHA. DE NACIMIENTO]])/365</f>
        <v>126.01369863013699</v>
      </c>
      <c r="E2724" s="14" t="str">
        <f t="shared" ca="1" si="85"/>
        <v>TERCERA EDAD</v>
      </c>
      <c r="F2724" s="14"/>
    </row>
    <row r="2725" spans="1:6" x14ac:dyDescent="0.25">
      <c r="A2725" s="84" t="str">
        <f t="shared" si="86"/>
        <v/>
      </c>
      <c r="C2725" s="12"/>
      <c r="D2725" s="13">
        <f ca="1">(TODAY()-PACIENTE[[#This Row],[FECHA. DE NACIMIENTO]])/365</f>
        <v>126.01369863013699</v>
      </c>
      <c r="E2725" s="14" t="str">
        <f t="shared" ca="1" si="85"/>
        <v>TERCERA EDAD</v>
      </c>
      <c r="F2725" s="14"/>
    </row>
    <row r="2726" spans="1:6" x14ac:dyDescent="0.25">
      <c r="A2726" s="84" t="str">
        <f t="shared" si="86"/>
        <v/>
      </c>
      <c r="C2726" s="12"/>
      <c r="D2726" s="13">
        <f ca="1">(TODAY()-PACIENTE[[#This Row],[FECHA. DE NACIMIENTO]])/365</f>
        <v>126.01369863013699</v>
      </c>
      <c r="E2726" s="14" t="str">
        <f t="shared" ca="1" si="85"/>
        <v>TERCERA EDAD</v>
      </c>
      <c r="F2726" s="14"/>
    </row>
    <row r="2727" spans="1:6" x14ac:dyDescent="0.25">
      <c r="A2727" s="84" t="str">
        <f t="shared" si="86"/>
        <v/>
      </c>
      <c r="C2727" s="12"/>
      <c r="D2727" s="13">
        <f ca="1">(TODAY()-PACIENTE[[#This Row],[FECHA. DE NACIMIENTO]])/365</f>
        <v>126.01369863013699</v>
      </c>
      <c r="E2727" s="14" t="str">
        <f t="shared" ca="1" si="85"/>
        <v>TERCERA EDAD</v>
      </c>
      <c r="F2727" s="14"/>
    </row>
    <row r="2728" spans="1:6" x14ac:dyDescent="0.25">
      <c r="A2728" s="84" t="str">
        <f t="shared" si="86"/>
        <v/>
      </c>
      <c r="C2728" s="12"/>
      <c r="D2728" s="13">
        <f ca="1">(TODAY()-PACIENTE[[#This Row],[FECHA. DE NACIMIENTO]])/365</f>
        <v>126.01369863013699</v>
      </c>
      <c r="E2728" s="14" t="str">
        <f t="shared" ca="1" si="85"/>
        <v>TERCERA EDAD</v>
      </c>
      <c r="F2728" s="14"/>
    </row>
    <row r="2729" spans="1:6" x14ac:dyDescent="0.25">
      <c r="A2729" s="84" t="str">
        <f t="shared" si="86"/>
        <v/>
      </c>
      <c r="C2729" s="12"/>
      <c r="D2729" s="13">
        <f ca="1">(TODAY()-PACIENTE[[#This Row],[FECHA. DE NACIMIENTO]])/365</f>
        <v>126.01369863013699</v>
      </c>
      <c r="E2729" s="14" t="str">
        <f t="shared" ca="1" si="85"/>
        <v>TERCERA EDAD</v>
      </c>
      <c r="F2729" s="14"/>
    </row>
    <row r="2730" spans="1:6" x14ac:dyDescent="0.25">
      <c r="A2730" s="84" t="str">
        <f t="shared" si="86"/>
        <v/>
      </c>
      <c r="C2730" s="12"/>
      <c r="D2730" s="13">
        <f ca="1">(TODAY()-PACIENTE[[#This Row],[FECHA. DE NACIMIENTO]])/365</f>
        <v>126.01369863013699</v>
      </c>
      <c r="E2730" s="14" t="str">
        <f t="shared" ref="E2730:E2793" ca="1" si="87">IF(D2730&lt;=11,"NIÑO",IF(D2730&lt;=17,"ADOLECENTE",IF(D2730&lt;=65,"ADULTO",IF(D2730&gt;=65,"TERCERA EDAD",0))))</f>
        <v>TERCERA EDAD</v>
      </c>
      <c r="F2730" s="14"/>
    </row>
    <row r="2731" spans="1:6" x14ac:dyDescent="0.25">
      <c r="A2731" s="84" t="str">
        <f t="shared" si="86"/>
        <v/>
      </c>
      <c r="C2731" s="12"/>
      <c r="D2731" s="13">
        <f ca="1">(TODAY()-PACIENTE[[#This Row],[FECHA. DE NACIMIENTO]])/365</f>
        <v>126.01369863013699</v>
      </c>
      <c r="E2731" s="14" t="str">
        <f t="shared" ca="1" si="87"/>
        <v>TERCERA EDAD</v>
      </c>
      <c r="F2731" s="14"/>
    </row>
    <row r="2732" spans="1:6" x14ac:dyDescent="0.25">
      <c r="A2732" s="84" t="str">
        <f t="shared" si="86"/>
        <v/>
      </c>
      <c r="C2732" s="12"/>
      <c r="D2732" s="13">
        <f ca="1">(TODAY()-PACIENTE[[#This Row],[FECHA. DE NACIMIENTO]])/365</f>
        <v>126.01369863013699</v>
      </c>
      <c r="E2732" s="14" t="str">
        <f t="shared" ca="1" si="87"/>
        <v>TERCERA EDAD</v>
      </c>
      <c r="F2732" s="14"/>
    </row>
    <row r="2733" spans="1:6" x14ac:dyDescent="0.25">
      <c r="A2733" s="84" t="str">
        <f t="shared" si="86"/>
        <v/>
      </c>
      <c r="C2733" s="12"/>
      <c r="D2733" s="13">
        <f ca="1">(TODAY()-PACIENTE[[#This Row],[FECHA. DE NACIMIENTO]])/365</f>
        <v>126.01369863013699</v>
      </c>
      <c r="E2733" s="14" t="str">
        <f t="shared" ca="1" si="87"/>
        <v>TERCERA EDAD</v>
      </c>
      <c r="F2733" s="14"/>
    </row>
    <row r="2734" spans="1:6" x14ac:dyDescent="0.25">
      <c r="A2734" s="84" t="str">
        <f t="shared" si="86"/>
        <v/>
      </c>
      <c r="C2734" s="12"/>
      <c r="D2734" s="13">
        <f ca="1">(TODAY()-PACIENTE[[#This Row],[FECHA. DE NACIMIENTO]])/365</f>
        <v>126.01369863013699</v>
      </c>
      <c r="E2734" s="14" t="str">
        <f t="shared" ca="1" si="87"/>
        <v>TERCERA EDAD</v>
      </c>
      <c r="F2734" s="14"/>
    </row>
    <row r="2735" spans="1:6" x14ac:dyDescent="0.25">
      <c r="A2735" s="84" t="str">
        <f t="shared" ref="A2735:A2798" si="88">IF(B2735&lt;&gt;"",$A2734+1,"")</f>
        <v/>
      </c>
      <c r="C2735" s="12"/>
      <c r="D2735" s="13">
        <f ca="1">(TODAY()-PACIENTE[[#This Row],[FECHA. DE NACIMIENTO]])/365</f>
        <v>126.01369863013699</v>
      </c>
      <c r="E2735" s="14" t="str">
        <f t="shared" ca="1" si="87"/>
        <v>TERCERA EDAD</v>
      </c>
      <c r="F2735" s="14"/>
    </row>
    <row r="2736" spans="1:6" x14ac:dyDescent="0.25">
      <c r="A2736" s="84" t="str">
        <f t="shared" si="88"/>
        <v/>
      </c>
      <c r="C2736" s="12"/>
      <c r="D2736" s="13">
        <f ca="1">(TODAY()-PACIENTE[[#This Row],[FECHA. DE NACIMIENTO]])/365</f>
        <v>126.01369863013699</v>
      </c>
      <c r="E2736" s="14" t="str">
        <f t="shared" ca="1" si="87"/>
        <v>TERCERA EDAD</v>
      </c>
      <c r="F2736" s="14"/>
    </row>
    <row r="2737" spans="1:6" x14ac:dyDescent="0.25">
      <c r="A2737" s="84" t="str">
        <f t="shared" si="88"/>
        <v/>
      </c>
      <c r="C2737" s="12"/>
      <c r="D2737" s="13">
        <f ca="1">(TODAY()-PACIENTE[[#This Row],[FECHA. DE NACIMIENTO]])/365</f>
        <v>126.01369863013699</v>
      </c>
      <c r="E2737" s="14" t="str">
        <f t="shared" ca="1" si="87"/>
        <v>TERCERA EDAD</v>
      </c>
      <c r="F2737" s="14"/>
    </row>
    <row r="2738" spans="1:6" x14ac:dyDescent="0.25">
      <c r="A2738" s="84" t="str">
        <f t="shared" si="88"/>
        <v/>
      </c>
      <c r="C2738" s="12"/>
      <c r="D2738" s="13">
        <f ca="1">(TODAY()-PACIENTE[[#This Row],[FECHA. DE NACIMIENTO]])/365</f>
        <v>126.01369863013699</v>
      </c>
      <c r="E2738" s="14" t="str">
        <f t="shared" ca="1" si="87"/>
        <v>TERCERA EDAD</v>
      </c>
      <c r="F2738" s="14"/>
    </row>
    <row r="2739" spans="1:6" x14ac:dyDescent="0.25">
      <c r="A2739" s="84" t="str">
        <f t="shared" si="88"/>
        <v/>
      </c>
      <c r="C2739" s="12"/>
      <c r="D2739" s="13">
        <f ca="1">(TODAY()-PACIENTE[[#This Row],[FECHA. DE NACIMIENTO]])/365</f>
        <v>126.01369863013699</v>
      </c>
      <c r="E2739" s="14" t="str">
        <f t="shared" ca="1" si="87"/>
        <v>TERCERA EDAD</v>
      </c>
      <c r="F2739" s="14"/>
    </row>
    <row r="2740" spans="1:6" x14ac:dyDescent="0.25">
      <c r="A2740" s="84" t="str">
        <f t="shared" si="88"/>
        <v/>
      </c>
      <c r="C2740" s="12"/>
      <c r="D2740" s="13">
        <f ca="1">(TODAY()-PACIENTE[[#This Row],[FECHA. DE NACIMIENTO]])/365</f>
        <v>126.01369863013699</v>
      </c>
      <c r="E2740" s="14" t="str">
        <f t="shared" ca="1" si="87"/>
        <v>TERCERA EDAD</v>
      </c>
      <c r="F2740" s="14"/>
    </row>
    <row r="2741" spans="1:6" x14ac:dyDescent="0.25">
      <c r="A2741" s="84" t="str">
        <f t="shared" si="88"/>
        <v/>
      </c>
      <c r="C2741" s="12"/>
      <c r="D2741" s="13">
        <f ca="1">(TODAY()-PACIENTE[[#This Row],[FECHA. DE NACIMIENTO]])/365</f>
        <v>126.01369863013699</v>
      </c>
      <c r="E2741" s="14" t="str">
        <f t="shared" ca="1" si="87"/>
        <v>TERCERA EDAD</v>
      </c>
      <c r="F2741" s="14"/>
    </row>
    <row r="2742" spans="1:6" x14ac:dyDescent="0.25">
      <c r="A2742" s="84" t="str">
        <f t="shared" si="88"/>
        <v/>
      </c>
      <c r="C2742" s="12"/>
      <c r="D2742" s="13">
        <f ca="1">(TODAY()-PACIENTE[[#This Row],[FECHA. DE NACIMIENTO]])/365</f>
        <v>126.01369863013699</v>
      </c>
      <c r="E2742" s="14" t="str">
        <f t="shared" ca="1" si="87"/>
        <v>TERCERA EDAD</v>
      </c>
      <c r="F2742" s="14"/>
    </row>
    <row r="2743" spans="1:6" x14ac:dyDescent="0.25">
      <c r="A2743" s="84" t="str">
        <f t="shared" si="88"/>
        <v/>
      </c>
      <c r="C2743" s="12"/>
      <c r="D2743" s="13">
        <f ca="1">(TODAY()-PACIENTE[[#This Row],[FECHA. DE NACIMIENTO]])/365</f>
        <v>126.01369863013699</v>
      </c>
      <c r="E2743" s="14" t="str">
        <f t="shared" ca="1" si="87"/>
        <v>TERCERA EDAD</v>
      </c>
      <c r="F2743" s="14"/>
    </row>
    <row r="2744" spans="1:6" x14ac:dyDescent="0.25">
      <c r="A2744" s="84" t="str">
        <f t="shared" si="88"/>
        <v/>
      </c>
      <c r="C2744" s="12"/>
      <c r="D2744" s="13">
        <f ca="1">(TODAY()-PACIENTE[[#This Row],[FECHA. DE NACIMIENTO]])/365</f>
        <v>126.01369863013699</v>
      </c>
      <c r="E2744" s="14" t="str">
        <f t="shared" ca="1" si="87"/>
        <v>TERCERA EDAD</v>
      </c>
      <c r="F2744" s="14"/>
    </row>
    <row r="2745" spans="1:6" x14ac:dyDescent="0.25">
      <c r="A2745" s="84" t="str">
        <f t="shared" si="88"/>
        <v/>
      </c>
      <c r="C2745" s="12"/>
      <c r="D2745" s="13">
        <f ca="1">(TODAY()-PACIENTE[[#This Row],[FECHA. DE NACIMIENTO]])/365</f>
        <v>126.01369863013699</v>
      </c>
      <c r="E2745" s="14" t="str">
        <f t="shared" ca="1" si="87"/>
        <v>TERCERA EDAD</v>
      </c>
      <c r="F2745" s="14"/>
    </row>
    <row r="2746" spans="1:6" x14ac:dyDescent="0.25">
      <c r="A2746" s="84" t="str">
        <f t="shared" si="88"/>
        <v/>
      </c>
      <c r="C2746" s="12"/>
      <c r="D2746" s="13">
        <f ca="1">(TODAY()-PACIENTE[[#This Row],[FECHA. DE NACIMIENTO]])/365</f>
        <v>126.01369863013699</v>
      </c>
      <c r="E2746" s="14" t="str">
        <f t="shared" ca="1" si="87"/>
        <v>TERCERA EDAD</v>
      </c>
      <c r="F2746" s="14"/>
    </row>
    <row r="2747" spans="1:6" x14ac:dyDescent="0.25">
      <c r="A2747" s="84" t="str">
        <f t="shared" si="88"/>
        <v/>
      </c>
      <c r="C2747" s="12"/>
      <c r="D2747" s="13">
        <f ca="1">(TODAY()-PACIENTE[[#This Row],[FECHA. DE NACIMIENTO]])/365</f>
        <v>126.01369863013699</v>
      </c>
      <c r="E2747" s="14" t="str">
        <f t="shared" ca="1" si="87"/>
        <v>TERCERA EDAD</v>
      </c>
      <c r="F2747" s="14"/>
    </row>
    <row r="2748" spans="1:6" x14ac:dyDescent="0.25">
      <c r="A2748" s="84" t="str">
        <f t="shared" si="88"/>
        <v/>
      </c>
      <c r="C2748" s="12"/>
      <c r="D2748" s="13">
        <f ca="1">(TODAY()-PACIENTE[[#This Row],[FECHA. DE NACIMIENTO]])/365</f>
        <v>126.01369863013699</v>
      </c>
      <c r="E2748" s="14" t="str">
        <f t="shared" ca="1" si="87"/>
        <v>TERCERA EDAD</v>
      </c>
      <c r="F2748" s="14"/>
    </row>
    <row r="2749" spans="1:6" x14ac:dyDescent="0.25">
      <c r="A2749" s="84" t="str">
        <f t="shared" si="88"/>
        <v/>
      </c>
      <c r="C2749" s="12"/>
      <c r="D2749" s="13">
        <f ca="1">(TODAY()-PACIENTE[[#This Row],[FECHA. DE NACIMIENTO]])/365</f>
        <v>126.01369863013699</v>
      </c>
      <c r="E2749" s="14" t="str">
        <f t="shared" ca="1" si="87"/>
        <v>TERCERA EDAD</v>
      </c>
      <c r="F2749" s="14"/>
    </row>
    <row r="2750" spans="1:6" x14ac:dyDescent="0.25">
      <c r="A2750" s="84" t="str">
        <f t="shared" si="88"/>
        <v/>
      </c>
      <c r="C2750" s="12"/>
      <c r="D2750" s="13">
        <f ca="1">(TODAY()-PACIENTE[[#This Row],[FECHA. DE NACIMIENTO]])/365</f>
        <v>126.01369863013699</v>
      </c>
      <c r="E2750" s="14" t="str">
        <f t="shared" ca="1" si="87"/>
        <v>TERCERA EDAD</v>
      </c>
      <c r="F2750" s="14"/>
    </row>
    <row r="2751" spans="1:6" x14ac:dyDescent="0.25">
      <c r="A2751" s="84" t="str">
        <f t="shared" si="88"/>
        <v/>
      </c>
      <c r="C2751" s="12"/>
      <c r="D2751" s="13">
        <f ca="1">(TODAY()-PACIENTE[[#This Row],[FECHA. DE NACIMIENTO]])/365</f>
        <v>126.01369863013699</v>
      </c>
      <c r="E2751" s="14" t="str">
        <f t="shared" ca="1" si="87"/>
        <v>TERCERA EDAD</v>
      </c>
      <c r="F2751" s="14"/>
    </row>
    <row r="2752" spans="1:6" x14ac:dyDescent="0.25">
      <c r="A2752" s="84" t="str">
        <f t="shared" si="88"/>
        <v/>
      </c>
      <c r="C2752" s="12"/>
      <c r="D2752" s="13">
        <f ca="1">(TODAY()-PACIENTE[[#This Row],[FECHA. DE NACIMIENTO]])/365</f>
        <v>126.01369863013699</v>
      </c>
      <c r="E2752" s="14" t="str">
        <f t="shared" ca="1" si="87"/>
        <v>TERCERA EDAD</v>
      </c>
      <c r="F2752" s="14"/>
    </row>
    <row r="2753" spans="1:6" x14ac:dyDescent="0.25">
      <c r="A2753" s="84" t="str">
        <f t="shared" si="88"/>
        <v/>
      </c>
      <c r="C2753" s="12"/>
      <c r="D2753" s="13">
        <f ca="1">(TODAY()-PACIENTE[[#This Row],[FECHA. DE NACIMIENTO]])/365</f>
        <v>126.01369863013699</v>
      </c>
      <c r="E2753" s="14" t="str">
        <f t="shared" ca="1" si="87"/>
        <v>TERCERA EDAD</v>
      </c>
      <c r="F2753" s="14"/>
    </row>
    <row r="2754" spans="1:6" x14ac:dyDescent="0.25">
      <c r="A2754" s="84" t="str">
        <f t="shared" si="88"/>
        <v/>
      </c>
      <c r="C2754" s="12"/>
      <c r="D2754" s="13">
        <f ca="1">(TODAY()-PACIENTE[[#This Row],[FECHA. DE NACIMIENTO]])/365</f>
        <v>126.01369863013699</v>
      </c>
      <c r="E2754" s="14" t="str">
        <f t="shared" ca="1" si="87"/>
        <v>TERCERA EDAD</v>
      </c>
      <c r="F2754" s="14"/>
    </row>
    <row r="2755" spans="1:6" x14ac:dyDescent="0.25">
      <c r="A2755" s="84" t="str">
        <f t="shared" si="88"/>
        <v/>
      </c>
      <c r="C2755" s="12"/>
      <c r="D2755" s="13">
        <f ca="1">(TODAY()-PACIENTE[[#This Row],[FECHA. DE NACIMIENTO]])/365</f>
        <v>126.01369863013699</v>
      </c>
      <c r="E2755" s="14" t="str">
        <f t="shared" ca="1" si="87"/>
        <v>TERCERA EDAD</v>
      </c>
      <c r="F2755" s="14"/>
    </row>
    <row r="2756" spans="1:6" x14ac:dyDescent="0.25">
      <c r="A2756" s="84" t="str">
        <f t="shared" si="88"/>
        <v/>
      </c>
      <c r="C2756" s="12"/>
      <c r="D2756" s="13">
        <f ca="1">(TODAY()-PACIENTE[[#This Row],[FECHA. DE NACIMIENTO]])/365</f>
        <v>126.01369863013699</v>
      </c>
      <c r="E2756" s="14" t="str">
        <f t="shared" ca="1" si="87"/>
        <v>TERCERA EDAD</v>
      </c>
      <c r="F2756" s="14"/>
    </row>
    <row r="2757" spans="1:6" x14ac:dyDescent="0.25">
      <c r="A2757" s="84" t="str">
        <f t="shared" si="88"/>
        <v/>
      </c>
      <c r="C2757" s="12"/>
      <c r="D2757" s="13">
        <f ca="1">(TODAY()-PACIENTE[[#This Row],[FECHA. DE NACIMIENTO]])/365</f>
        <v>126.01369863013699</v>
      </c>
      <c r="E2757" s="14" t="str">
        <f t="shared" ca="1" si="87"/>
        <v>TERCERA EDAD</v>
      </c>
      <c r="F2757" s="14"/>
    </row>
    <row r="2758" spans="1:6" x14ac:dyDescent="0.25">
      <c r="A2758" s="84" t="str">
        <f t="shared" si="88"/>
        <v/>
      </c>
      <c r="C2758" s="12"/>
      <c r="D2758" s="13">
        <f ca="1">(TODAY()-PACIENTE[[#This Row],[FECHA. DE NACIMIENTO]])/365</f>
        <v>126.01369863013699</v>
      </c>
      <c r="E2758" s="14" t="str">
        <f t="shared" ca="1" si="87"/>
        <v>TERCERA EDAD</v>
      </c>
      <c r="F2758" s="14"/>
    </row>
    <row r="2759" spans="1:6" x14ac:dyDescent="0.25">
      <c r="A2759" s="84" t="str">
        <f t="shared" si="88"/>
        <v/>
      </c>
      <c r="C2759" s="12"/>
      <c r="D2759" s="13">
        <f ca="1">(TODAY()-PACIENTE[[#This Row],[FECHA. DE NACIMIENTO]])/365</f>
        <v>126.01369863013699</v>
      </c>
      <c r="E2759" s="14" t="str">
        <f t="shared" ca="1" si="87"/>
        <v>TERCERA EDAD</v>
      </c>
      <c r="F2759" s="14"/>
    </row>
    <row r="2760" spans="1:6" x14ac:dyDescent="0.25">
      <c r="A2760" s="84" t="str">
        <f t="shared" si="88"/>
        <v/>
      </c>
      <c r="C2760" s="12"/>
      <c r="D2760" s="13">
        <f ca="1">(TODAY()-PACIENTE[[#This Row],[FECHA. DE NACIMIENTO]])/365</f>
        <v>126.01369863013699</v>
      </c>
      <c r="E2760" s="14" t="str">
        <f t="shared" ca="1" si="87"/>
        <v>TERCERA EDAD</v>
      </c>
      <c r="F2760" s="14"/>
    </row>
    <row r="2761" spans="1:6" x14ac:dyDescent="0.25">
      <c r="A2761" s="84" t="str">
        <f t="shared" si="88"/>
        <v/>
      </c>
      <c r="C2761" s="12"/>
      <c r="D2761" s="13">
        <f ca="1">(TODAY()-PACIENTE[[#This Row],[FECHA. DE NACIMIENTO]])/365</f>
        <v>126.01369863013699</v>
      </c>
      <c r="E2761" s="14" t="str">
        <f t="shared" ca="1" si="87"/>
        <v>TERCERA EDAD</v>
      </c>
      <c r="F2761" s="14"/>
    </row>
    <row r="2762" spans="1:6" x14ac:dyDescent="0.25">
      <c r="A2762" s="84" t="str">
        <f t="shared" si="88"/>
        <v/>
      </c>
      <c r="C2762" s="12"/>
      <c r="D2762" s="13">
        <f ca="1">(TODAY()-PACIENTE[[#This Row],[FECHA. DE NACIMIENTO]])/365</f>
        <v>126.01369863013699</v>
      </c>
      <c r="E2762" s="14" t="str">
        <f t="shared" ca="1" si="87"/>
        <v>TERCERA EDAD</v>
      </c>
      <c r="F2762" s="14"/>
    </row>
    <row r="2763" spans="1:6" x14ac:dyDescent="0.25">
      <c r="A2763" s="84" t="str">
        <f t="shared" si="88"/>
        <v/>
      </c>
      <c r="C2763" s="12"/>
      <c r="D2763" s="13">
        <f ca="1">(TODAY()-PACIENTE[[#This Row],[FECHA. DE NACIMIENTO]])/365</f>
        <v>126.01369863013699</v>
      </c>
      <c r="E2763" s="14" t="str">
        <f t="shared" ca="1" si="87"/>
        <v>TERCERA EDAD</v>
      </c>
      <c r="F2763" s="14"/>
    </row>
    <row r="2764" spans="1:6" x14ac:dyDescent="0.25">
      <c r="A2764" s="84" t="str">
        <f t="shared" si="88"/>
        <v/>
      </c>
      <c r="C2764" s="12"/>
      <c r="D2764" s="13">
        <f ca="1">(TODAY()-PACIENTE[[#This Row],[FECHA. DE NACIMIENTO]])/365</f>
        <v>126.01369863013699</v>
      </c>
      <c r="E2764" s="14" t="str">
        <f t="shared" ca="1" si="87"/>
        <v>TERCERA EDAD</v>
      </c>
      <c r="F2764" s="14"/>
    </row>
    <row r="2765" spans="1:6" x14ac:dyDescent="0.25">
      <c r="A2765" s="84" t="str">
        <f t="shared" si="88"/>
        <v/>
      </c>
      <c r="C2765" s="12"/>
      <c r="D2765" s="13">
        <f ca="1">(TODAY()-PACIENTE[[#This Row],[FECHA. DE NACIMIENTO]])/365</f>
        <v>126.01369863013699</v>
      </c>
      <c r="E2765" s="14" t="str">
        <f t="shared" ca="1" si="87"/>
        <v>TERCERA EDAD</v>
      </c>
      <c r="F2765" s="14"/>
    </row>
    <row r="2766" spans="1:6" x14ac:dyDescent="0.25">
      <c r="A2766" s="84" t="str">
        <f t="shared" si="88"/>
        <v/>
      </c>
      <c r="C2766" s="12"/>
      <c r="D2766" s="13">
        <f ca="1">(TODAY()-PACIENTE[[#This Row],[FECHA. DE NACIMIENTO]])/365</f>
        <v>126.01369863013699</v>
      </c>
      <c r="E2766" s="14" t="str">
        <f t="shared" ca="1" si="87"/>
        <v>TERCERA EDAD</v>
      </c>
      <c r="F2766" s="14"/>
    </row>
    <row r="2767" spans="1:6" x14ac:dyDescent="0.25">
      <c r="A2767" s="84" t="str">
        <f t="shared" si="88"/>
        <v/>
      </c>
      <c r="C2767" s="12"/>
      <c r="D2767" s="13">
        <f ca="1">(TODAY()-PACIENTE[[#This Row],[FECHA. DE NACIMIENTO]])/365</f>
        <v>126.01369863013699</v>
      </c>
      <c r="E2767" s="14" t="str">
        <f t="shared" ca="1" si="87"/>
        <v>TERCERA EDAD</v>
      </c>
      <c r="F2767" s="14"/>
    </row>
    <row r="2768" spans="1:6" x14ac:dyDescent="0.25">
      <c r="A2768" s="84" t="str">
        <f t="shared" si="88"/>
        <v/>
      </c>
      <c r="C2768" s="12"/>
      <c r="D2768" s="13">
        <f ca="1">(TODAY()-PACIENTE[[#This Row],[FECHA. DE NACIMIENTO]])/365</f>
        <v>126.01369863013699</v>
      </c>
      <c r="E2768" s="14" t="str">
        <f t="shared" ca="1" si="87"/>
        <v>TERCERA EDAD</v>
      </c>
      <c r="F2768" s="14"/>
    </row>
    <row r="2769" spans="1:6" x14ac:dyDescent="0.25">
      <c r="A2769" s="84" t="str">
        <f t="shared" si="88"/>
        <v/>
      </c>
      <c r="C2769" s="12"/>
      <c r="D2769" s="13">
        <f ca="1">(TODAY()-PACIENTE[[#This Row],[FECHA. DE NACIMIENTO]])/365</f>
        <v>126.01369863013699</v>
      </c>
      <c r="E2769" s="14" t="str">
        <f t="shared" ca="1" si="87"/>
        <v>TERCERA EDAD</v>
      </c>
      <c r="F2769" s="14"/>
    </row>
    <row r="2770" spans="1:6" x14ac:dyDescent="0.25">
      <c r="A2770" s="84" t="str">
        <f t="shared" si="88"/>
        <v/>
      </c>
      <c r="C2770" s="12"/>
      <c r="D2770" s="13">
        <f ca="1">(TODAY()-PACIENTE[[#This Row],[FECHA. DE NACIMIENTO]])/365</f>
        <v>126.01369863013699</v>
      </c>
      <c r="E2770" s="14" t="str">
        <f t="shared" ca="1" si="87"/>
        <v>TERCERA EDAD</v>
      </c>
      <c r="F2770" s="14"/>
    </row>
    <row r="2771" spans="1:6" x14ac:dyDescent="0.25">
      <c r="A2771" s="84" t="str">
        <f t="shared" si="88"/>
        <v/>
      </c>
      <c r="C2771" s="12"/>
      <c r="D2771" s="13">
        <f ca="1">(TODAY()-PACIENTE[[#This Row],[FECHA. DE NACIMIENTO]])/365</f>
        <v>126.01369863013699</v>
      </c>
      <c r="E2771" s="14" t="str">
        <f t="shared" ca="1" si="87"/>
        <v>TERCERA EDAD</v>
      </c>
      <c r="F2771" s="14"/>
    </row>
    <row r="2772" spans="1:6" x14ac:dyDescent="0.25">
      <c r="A2772" s="84" t="str">
        <f t="shared" si="88"/>
        <v/>
      </c>
      <c r="C2772" s="12"/>
      <c r="D2772" s="13">
        <f ca="1">(TODAY()-PACIENTE[[#This Row],[FECHA. DE NACIMIENTO]])/365</f>
        <v>126.01369863013699</v>
      </c>
      <c r="E2772" s="14" t="str">
        <f t="shared" ca="1" si="87"/>
        <v>TERCERA EDAD</v>
      </c>
      <c r="F2772" s="14"/>
    </row>
    <row r="2773" spans="1:6" x14ac:dyDescent="0.25">
      <c r="A2773" s="84" t="str">
        <f t="shared" si="88"/>
        <v/>
      </c>
      <c r="C2773" s="12"/>
      <c r="D2773" s="13">
        <f ca="1">(TODAY()-PACIENTE[[#This Row],[FECHA. DE NACIMIENTO]])/365</f>
        <v>126.01369863013699</v>
      </c>
      <c r="E2773" s="14" t="str">
        <f t="shared" ca="1" si="87"/>
        <v>TERCERA EDAD</v>
      </c>
      <c r="F2773" s="14"/>
    </row>
    <row r="2774" spans="1:6" x14ac:dyDescent="0.25">
      <c r="A2774" s="84" t="str">
        <f t="shared" si="88"/>
        <v/>
      </c>
      <c r="C2774" s="12"/>
      <c r="D2774" s="13">
        <f ca="1">(TODAY()-PACIENTE[[#This Row],[FECHA. DE NACIMIENTO]])/365</f>
        <v>126.01369863013699</v>
      </c>
      <c r="E2774" s="14" t="str">
        <f t="shared" ca="1" si="87"/>
        <v>TERCERA EDAD</v>
      </c>
      <c r="F2774" s="14"/>
    </row>
    <row r="2775" spans="1:6" x14ac:dyDescent="0.25">
      <c r="A2775" s="84" t="str">
        <f t="shared" si="88"/>
        <v/>
      </c>
      <c r="C2775" s="12"/>
      <c r="D2775" s="13">
        <f ca="1">(TODAY()-PACIENTE[[#This Row],[FECHA. DE NACIMIENTO]])/365</f>
        <v>126.01369863013699</v>
      </c>
      <c r="E2775" s="14" t="str">
        <f t="shared" ca="1" si="87"/>
        <v>TERCERA EDAD</v>
      </c>
      <c r="F2775" s="14"/>
    </row>
    <row r="2776" spans="1:6" x14ac:dyDescent="0.25">
      <c r="A2776" s="84" t="str">
        <f t="shared" si="88"/>
        <v/>
      </c>
      <c r="C2776" s="12"/>
      <c r="D2776" s="13">
        <f ca="1">(TODAY()-PACIENTE[[#This Row],[FECHA. DE NACIMIENTO]])/365</f>
        <v>126.01369863013699</v>
      </c>
      <c r="E2776" s="14" t="str">
        <f t="shared" ca="1" si="87"/>
        <v>TERCERA EDAD</v>
      </c>
      <c r="F2776" s="14"/>
    </row>
    <row r="2777" spans="1:6" x14ac:dyDescent="0.25">
      <c r="A2777" s="84" t="str">
        <f t="shared" si="88"/>
        <v/>
      </c>
      <c r="C2777" s="12"/>
      <c r="D2777" s="13">
        <f ca="1">(TODAY()-PACIENTE[[#This Row],[FECHA. DE NACIMIENTO]])/365</f>
        <v>126.01369863013699</v>
      </c>
      <c r="E2777" s="14" t="str">
        <f t="shared" ca="1" si="87"/>
        <v>TERCERA EDAD</v>
      </c>
      <c r="F2777" s="14"/>
    </row>
    <row r="2778" spans="1:6" x14ac:dyDescent="0.25">
      <c r="A2778" s="84" t="str">
        <f t="shared" si="88"/>
        <v/>
      </c>
      <c r="C2778" s="12"/>
      <c r="D2778" s="13">
        <f ca="1">(TODAY()-PACIENTE[[#This Row],[FECHA. DE NACIMIENTO]])/365</f>
        <v>126.01369863013699</v>
      </c>
      <c r="E2778" s="14" t="str">
        <f t="shared" ca="1" si="87"/>
        <v>TERCERA EDAD</v>
      </c>
      <c r="F2778" s="14"/>
    </row>
    <row r="2779" spans="1:6" x14ac:dyDescent="0.25">
      <c r="A2779" s="84" t="str">
        <f t="shared" si="88"/>
        <v/>
      </c>
      <c r="C2779" s="12"/>
      <c r="D2779" s="13">
        <f ca="1">(TODAY()-PACIENTE[[#This Row],[FECHA. DE NACIMIENTO]])/365</f>
        <v>126.01369863013699</v>
      </c>
      <c r="E2779" s="14" t="str">
        <f t="shared" ca="1" si="87"/>
        <v>TERCERA EDAD</v>
      </c>
      <c r="F2779" s="14"/>
    </row>
    <row r="2780" spans="1:6" x14ac:dyDescent="0.25">
      <c r="A2780" s="84" t="str">
        <f t="shared" si="88"/>
        <v/>
      </c>
      <c r="C2780" s="12"/>
      <c r="D2780" s="13">
        <f ca="1">(TODAY()-PACIENTE[[#This Row],[FECHA. DE NACIMIENTO]])/365</f>
        <v>126.01369863013699</v>
      </c>
      <c r="E2780" s="14" t="str">
        <f t="shared" ca="1" si="87"/>
        <v>TERCERA EDAD</v>
      </c>
      <c r="F2780" s="14"/>
    </row>
    <row r="2781" spans="1:6" x14ac:dyDescent="0.25">
      <c r="A2781" s="84" t="str">
        <f t="shared" si="88"/>
        <v/>
      </c>
      <c r="C2781" s="12"/>
      <c r="D2781" s="13">
        <f ca="1">(TODAY()-PACIENTE[[#This Row],[FECHA. DE NACIMIENTO]])/365</f>
        <v>126.01369863013699</v>
      </c>
      <c r="E2781" s="14" t="str">
        <f t="shared" ca="1" si="87"/>
        <v>TERCERA EDAD</v>
      </c>
      <c r="F2781" s="14"/>
    </row>
    <row r="2782" spans="1:6" x14ac:dyDescent="0.25">
      <c r="A2782" s="84" t="str">
        <f t="shared" si="88"/>
        <v/>
      </c>
      <c r="C2782" s="12"/>
      <c r="D2782" s="13">
        <f ca="1">(TODAY()-PACIENTE[[#This Row],[FECHA. DE NACIMIENTO]])/365</f>
        <v>126.01369863013699</v>
      </c>
      <c r="E2782" s="14" t="str">
        <f t="shared" ca="1" si="87"/>
        <v>TERCERA EDAD</v>
      </c>
      <c r="F2782" s="14"/>
    </row>
    <row r="2783" spans="1:6" x14ac:dyDescent="0.25">
      <c r="A2783" s="84" t="str">
        <f t="shared" si="88"/>
        <v/>
      </c>
      <c r="C2783" s="12"/>
      <c r="D2783" s="13">
        <f ca="1">(TODAY()-PACIENTE[[#This Row],[FECHA. DE NACIMIENTO]])/365</f>
        <v>126.01369863013699</v>
      </c>
      <c r="E2783" s="14" t="str">
        <f t="shared" ca="1" si="87"/>
        <v>TERCERA EDAD</v>
      </c>
      <c r="F2783" s="14"/>
    </row>
    <row r="2784" spans="1:6" x14ac:dyDescent="0.25">
      <c r="A2784" s="84" t="str">
        <f t="shared" si="88"/>
        <v/>
      </c>
      <c r="C2784" s="12"/>
      <c r="D2784" s="13">
        <f ca="1">(TODAY()-PACIENTE[[#This Row],[FECHA. DE NACIMIENTO]])/365</f>
        <v>126.01369863013699</v>
      </c>
      <c r="E2784" s="14" t="str">
        <f t="shared" ca="1" si="87"/>
        <v>TERCERA EDAD</v>
      </c>
      <c r="F2784" s="14"/>
    </row>
    <row r="2785" spans="1:6" x14ac:dyDescent="0.25">
      <c r="A2785" s="84" t="str">
        <f t="shared" si="88"/>
        <v/>
      </c>
      <c r="C2785" s="12"/>
      <c r="D2785" s="13">
        <f ca="1">(TODAY()-PACIENTE[[#This Row],[FECHA. DE NACIMIENTO]])/365</f>
        <v>126.01369863013699</v>
      </c>
      <c r="E2785" s="14" t="str">
        <f t="shared" ca="1" si="87"/>
        <v>TERCERA EDAD</v>
      </c>
      <c r="F2785" s="14"/>
    </row>
    <row r="2786" spans="1:6" x14ac:dyDescent="0.25">
      <c r="A2786" s="84" t="str">
        <f t="shared" si="88"/>
        <v/>
      </c>
      <c r="C2786" s="12"/>
      <c r="D2786" s="13">
        <f ca="1">(TODAY()-PACIENTE[[#This Row],[FECHA. DE NACIMIENTO]])/365</f>
        <v>126.01369863013699</v>
      </c>
      <c r="E2786" s="14" t="str">
        <f t="shared" ca="1" si="87"/>
        <v>TERCERA EDAD</v>
      </c>
      <c r="F2786" s="14"/>
    </row>
    <row r="2787" spans="1:6" x14ac:dyDescent="0.25">
      <c r="A2787" s="84" t="str">
        <f t="shared" si="88"/>
        <v/>
      </c>
      <c r="C2787" s="12"/>
      <c r="D2787" s="13">
        <f ca="1">(TODAY()-PACIENTE[[#This Row],[FECHA. DE NACIMIENTO]])/365</f>
        <v>126.01369863013699</v>
      </c>
      <c r="E2787" s="14" t="str">
        <f t="shared" ca="1" si="87"/>
        <v>TERCERA EDAD</v>
      </c>
      <c r="F2787" s="14"/>
    </row>
    <row r="2788" spans="1:6" x14ac:dyDescent="0.25">
      <c r="A2788" s="84" t="str">
        <f t="shared" si="88"/>
        <v/>
      </c>
      <c r="C2788" s="12"/>
      <c r="D2788" s="13">
        <f ca="1">(TODAY()-PACIENTE[[#This Row],[FECHA. DE NACIMIENTO]])/365</f>
        <v>126.01369863013699</v>
      </c>
      <c r="E2788" s="14" t="str">
        <f t="shared" ca="1" si="87"/>
        <v>TERCERA EDAD</v>
      </c>
      <c r="F2788" s="14"/>
    </row>
    <row r="2789" spans="1:6" x14ac:dyDescent="0.25">
      <c r="A2789" s="84" t="str">
        <f t="shared" si="88"/>
        <v/>
      </c>
      <c r="C2789" s="12"/>
      <c r="D2789" s="13">
        <f ca="1">(TODAY()-PACIENTE[[#This Row],[FECHA. DE NACIMIENTO]])/365</f>
        <v>126.01369863013699</v>
      </c>
      <c r="E2789" s="14" t="str">
        <f t="shared" ca="1" si="87"/>
        <v>TERCERA EDAD</v>
      </c>
      <c r="F2789" s="14"/>
    </row>
    <row r="2790" spans="1:6" x14ac:dyDescent="0.25">
      <c r="A2790" s="84" t="str">
        <f t="shared" si="88"/>
        <v/>
      </c>
      <c r="C2790" s="12"/>
      <c r="D2790" s="13">
        <f ca="1">(TODAY()-PACIENTE[[#This Row],[FECHA. DE NACIMIENTO]])/365</f>
        <v>126.01369863013699</v>
      </c>
      <c r="E2790" s="14" t="str">
        <f t="shared" ca="1" si="87"/>
        <v>TERCERA EDAD</v>
      </c>
      <c r="F2790" s="14"/>
    </row>
    <row r="2791" spans="1:6" x14ac:dyDescent="0.25">
      <c r="A2791" s="84" t="str">
        <f t="shared" si="88"/>
        <v/>
      </c>
      <c r="C2791" s="12"/>
      <c r="D2791" s="13">
        <f ca="1">(TODAY()-PACIENTE[[#This Row],[FECHA. DE NACIMIENTO]])/365</f>
        <v>126.01369863013699</v>
      </c>
      <c r="E2791" s="14" t="str">
        <f t="shared" ca="1" si="87"/>
        <v>TERCERA EDAD</v>
      </c>
      <c r="F2791" s="14"/>
    </row>
    <row r="2792" spans="1:6" x14ac:dyDescent="0.25">
      <c r="A2792" s="84" t="str">
        <f t="shared" si="88"/>
        <v/>
      </c>
      <c r="C2792" s="12"/>
      <c r="D2792" s="13">
        <f ca="1">(TODAY()-PACIENTE[[#This Row],[FECHA. DE NACIMIENTO]])/365</f>
        <v>126.01369863013699</v>
      </c>
      <c r="E2792" s="14" t="str">
        <f t="shared" ca="1" si="87"/>
        <v>TERCERA EDAD</v>
      </c>
      <c r="F2792" s="14"/>
    </row>
    <row r="2793" spans="1:6" x14ac:dyDescent="0.25">
      <c r="A2793" s="84" t="str">
        <f t="shared" si="88"/>
        <v/>
      </c>
      <c r="C2793" s="12"/>
      <c r="D2793" s="13">
        <f ca="1">(TODAY()-PACIENTE[[#This Row],[FECHA. DE NACIMIENTO]])/365</f>
        <v>126.01369863013699</v>
      </c>
      <c r="E2793" s="14" t="str">
        <f t="shared" ca="1" si="87"/>
        <v>TERCERA EDAD</v>
      </c>
      <c r="F2793" s="14"/>
    </row>
    <row r="2794" spans="1:6" x14ac:dyDescent="0.25">
      <c r="A2794" s="84" t="str">
        <f t="shared" si="88"/>
        <v/>
      </c>
      <c r="C2794" s="12"/>
      <c r="D2794" s="13">
        <f ca="1">(TODAY()-PACIENTE[[#This Row],[FECHA. DE NACIMIENTO]])/365</f>
        <v>126.01369863013699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6" x14ac:dyDescent="0.25">
      <c r="A2795" s="84" t="str">
        <f t="shared" si="88"/>
        <v/>
      </c>
      <c r="C2795" s="12"/>
      <c r="D2795" s="13">
        <f ca="1">(TODAY()-PACIENTE[[#This Row],[FECHA. DE NACIMIENTO]])/365</f>
        <v>126.01369863013699</v>
      </c>
      <c r="E2795" s="14" t="str">
        <f t="shared" ca="1" si="89"/>
        <v>TERCERA EDAD</v>
      </c>
      <c r="F2795" s="14"/>
    </row>
    <row r="2796" spans="1:6" x14ac:dyDescent="0.25">
      <c r="A2796" s="84" t="str">
        <f t="shared" si="88"/>
        <v/>
      </c>
      <c r="C2796" s="12"/>
      <c r="D2796" s="13">
        <f ca="1">(TODAY()-PACIENTE[[#This Row],[FECHA. DE NACIMIENTO]])/365</f>
        <v>126.01369863013699</v>
      </c>
      <c r="E2796" s="14" t="str">
        <f t="shared" ca="1" si="89"/>
        <v>TERCERA EDAD</v>
      </c>
      <c r="F2796" s="14"/>
    </row>
    <row r="2797" spans="1:6" x14ac:dyDescent="0.25">
      <c r="A2797" s="84" t="str">
        <f t="shared" si="88"/>
        <v/>
      </c>
      <c r="C2797" s="12"/>
      <c r="D2797" s="13">
        <f ca="1">(TODAY()-PACIENTE[[#This Row],[FECHA. DE NACIMIENTO]])/365</f>
        <v>126.01369863013699</v>
      </c>
      <c r="E2797" s="14" t="str">
        <f t="shared" ca="1" si="89"/>
        <v>TERCERA EDAD</v>
      </c>
      <c r="F2797" s="14"/>
    </row>
    <row r="2798" spans="1:6" x14ac:dyDescent="0.25">
      <c r="A2798" s="84" t="str">
        <f t="shared" si="88"/>
        <v/>
      </c>
      <c r="C2798" s="12"/>
      <c r="D2798" s="13">
        <f ca="1">(TODAY()-PACIENTE[[#This Row],[FECHA. DE NACIMIENTO]])/365</f>
        <v>126.01369863013699</v>
      </c>
      <c r="E2798" s="14" t="str">
        <f t="shared" ca="1" si="89"/>
        <v>TERCERA EDAD</v>
      </c>
      <c r="F2798" s="14"/>
    </row>
    <row r="2799" spans="1:6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126.01369863013699</v>
      </c>
      <c r="E2799" s="14" t="str">
        <f t="shared" ca="1" si="89"/>
        <v>TERCERA EDAD</v>
      </c>
      <c r="F2799" s="14"/>
    </row>
    <row r="2800" spans="1:6" x14ac:dyDescent="0.25">
      <c r="A2800" s="84" t="str">
        <f t="shared" si="90"/>
        <v/>
      </c>
      <c r="C2800" s="12"/>
      <c r="D2800" s="13">
        <f ca="1">(TODAY()-PACIENTE[[#This Row],[FECHA. DE NACIMIENTO]])/365</f>
        <v>126.01369863013699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126.01369863013699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126.01369863013699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126.01369863013699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126.01369863013699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126.01369863013699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126.01369863013699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126.01369863013699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126.01369863013699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126.01369863013699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126.01369863013699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126.01369863013699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126.01369863013699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126.01369863013699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126.01369863013699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126.01369863013699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126.01369863013699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126.01369863013699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126.01369863013699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126.01369863013699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126.01369863013699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126.01369863013699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126.01369863013699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126.01369863013699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126.01369863013699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126.01369863013699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126.01369863013699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126.01369863013699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126.01369863013699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126.01369863013699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126.01369863013699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126.01369863013699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126.01369863013699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126.01369863013699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126.01369863013699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126.01369863013699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126.01369863013699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126.01369863013699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126.01369863013699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126.01369863013699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126.01369863013699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126.01369863013699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126.01369863013699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126.01369863013699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126.01369863013699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126.01369863013699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126.01369863013699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126.01369863013699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126.01369863013699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126.01369863013699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126.01369863013699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126.01369863013699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126.01369863013699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126.01369863013699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126.01369863013699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126.01369863013699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126.01369863013699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126.01369863013699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126.01369863013699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126.01369863013699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126.01369863013699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126.01369863013699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126.01369863013699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126.01369863013699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126.01369863013699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126.01369863013699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126.01369863013699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126.01369863013699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126.01369863013699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126.01369863013699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126.01369863013699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126.01369863013699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126.01369863013699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126.01369863013699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126.01369863013699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126.01369863013699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126.01369863013699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126.01369863013699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126.01369863013699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126.01369863013699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126.01369863013699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126.01369863013699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126.01369863013699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126.01369863013699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126.01369863013699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126.01369863013699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126.01369863013699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126.01369863013699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126.01369863013699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126.01369863013699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126.01369863013699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126.01369863013699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126.01369863013699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126.01369863013699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126.01369863013699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126.01369863013699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126.01369863013699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126.01369863013699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126.01369863013699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126.01369863013699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126.01369863013699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126.01369863013699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126.01369863013699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126.01369863013699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126.01369863013699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126.01369863013699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126.01369863013699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126.01369863013699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126.01369863013699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126.01369863013699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126.01369863013699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126.01369863013699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126.01369863013699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126.01369863013699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126.01369863013699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126.01369863013699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126.01369863013699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126.01369863013699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126.01369863013699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126.01369863013699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126.01369863013699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126.01369863013699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126.01369863013699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126.01369863013699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126.01369863013699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126.01369863013699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126.01369863013699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126.01369863013699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126.01369863013699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126.01369863013699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126.01369863013699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126.01369863013699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126.01369863013699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126.01369863013699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126.01369863013699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126.01369863013699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126.01369863013699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126.01369863013699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126.01369863013699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126.01369863013699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126.01369863013699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126.01369863013699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126.01369863013699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126.01369863013699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126.01369863013699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126.01369863013699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126.01369863013699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126.01369863013699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126.01369863013699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126.01369863013699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126.01369863013699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126.01369863013699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126.01369863013699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126.01369863013699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126.01369863013699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126.01369863013699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126.01369863013699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126.01369863013699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126.01369863013699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126.01369863013699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126.01369863013699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126.01369863013699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126.01369863013699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126.01369863013699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126.01369863013699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126.01369863013699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126.01369863013699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126.01369863013699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126.01369863013699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126.01369863013699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126.01369863013699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126.01369863013699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126.01369863013699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126.01369863013699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126.01369863013699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126.01369863013699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126.01369863013699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126.01369863013699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126.01369863013699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126.01369863013699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126.01369863013699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126.01369863013699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126.01369863013699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126.01369863013699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126.01369863013699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126.01369863013699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126.01369863013699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126.01369863013699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126.01369863013699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126.01369863013699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126.01369863013699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126.01369863013699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126.01369863013699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126.01369863013699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126.01369863013699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126.01369863013699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126.01369863013699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126.01369863013699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126.01369863013699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126.01369863013699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126.01369863013699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126.01369863013699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126.01369863013699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126.01369863013699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126.01369863013699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126.01369863013699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126.01369863013699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126.01369863013699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126.01369863013699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126.01369863013699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126.01369863013699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126.01369863013699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126.01369863013699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126.01369863013699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126.01369863013699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126.01369863013699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126.01369863013699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126.01369863013699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126.01369863013699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126.01369863013699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126.01369863013699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126.01369863013699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126.01369863013699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126.01369863013699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126.01369863013699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126.01369863013699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126.01369863013699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126.01369863013699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126.01369863013699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126.01369863013699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126.01369863013699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126.01369863013699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126.01369863013699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126.01369863013699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126.01369863013699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126.01369863013699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126.01369863013699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126.01369863013699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126.01369863013699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126.01369863013699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126.01369863013699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126.01369863013699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126.01369863013699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126.01369863013699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126.01369863013699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126.01369863013699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126.01369863013699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126.01369863013699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126.01369863013699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126.01369863013699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126.01369863013699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126.01369863013699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126.01369863013699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126.01369863013699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126.01369863013699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126.01369863013699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126.01369863013699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126.01369863013699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126.01369863013699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126.01369863013699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126.01369863013699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126.01369863013699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126.01369863013699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126.01369863013699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126.01369863013699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126.01369863013699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126.01369863013699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126.01369863013699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126.01369863013699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126.01369863013699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126.01369863013699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126.01369863013699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126.01369863013699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126.01369863013699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126.01369863013699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126.01369863013699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126.01369863013699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126.01369863013699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126.01369863013699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126.01369863013699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126.01369863013699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126.01369863013699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126.01369863013699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126.01369863013699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126.01369863013699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126.01369863013699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126.01369863013699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126.01369863013699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126.01369863013699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126.01369863013699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126.01369863013699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126.01369863013699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126.01369863013699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126.01369863013699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126.01369863013699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126.01369863013699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126.01369863013699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126.01369863013699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126.01369863013699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126.01369863013699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126.01369863013699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126.01369863013699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126.01369863013699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126.01369863013699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126.01369863013699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126.01369863013699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126.01369863013699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126.01369863013699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126.01369863013699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126.01369863013699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126.01369863013699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126.01369863013699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126.01369863013699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126.01369863013699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126.01369863013699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126.01369863013699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126.01369863013699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126.01369863013699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126.01369863013699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126.01369863013699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126.01369863013699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126.01369863013699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126.01369863013699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126.01369863013699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126.01369863013699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126.01369863013699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126.01369863013699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126.01369863013699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126.01369863013699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126.01369863013699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126.01369863013699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126.01369863013699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126.01369863013699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126.01369863013699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126.01369863013699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126.01369863013699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126.01369863013699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126.01369863013699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126.01369863013699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126.01369863013699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126.01369863013699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126.01369863013699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126.01369863013699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126.01369863013699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126.01369863013699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126.01369863013699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126.01369863013699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126.01369863013699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126.01369863013699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126.01369863013699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126.01369863013699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126.01369863013699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126.01369863013699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126.01369863013699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126.01369863013699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126.01369863013699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126.01369863013699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126.01369863013699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126.01369863013699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126.01369863013699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126.01369863013699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126.01369863013699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126.01369863013699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126.01369863013699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126.01369863013699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126.01369863013699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126.01369863013699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126.01369863013699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126.01369863013699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126.01369863013699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126.01369863013699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126.01369863013699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126.01369863013699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126.01369863013699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126.01369863013699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126.01369863013699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126.01369863013699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126.01369863013699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126.01369863013699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126.01369863013699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126.01369863013699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126.01369863013699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126.01369863013699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126.01369863013699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126.01369863013699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126.01369863013699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126.01369863013699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126.01369863013699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126.01369863013699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126.01369863013699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126.01369863013699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126.01369863013699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126.01369863013699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126.01369863013699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126.01369863013699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126.01369863013699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126.01369863013699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126.01369863013699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126.01369863013699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126.01369863013699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126.01369863013699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126.01369863013699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126.01369863013699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126.01369863013699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126.01369863013699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126.01369863013699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126.01369863013699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126.01369863013699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126.01369863013699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126.01369863013699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126.01369863013699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126.01369863013699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126.01369863013699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126.01369863013699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126.01369863013699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126.01369863013699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126.01369863013699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126.01369863013699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126.01369863013699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126.01369863013699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126.01369863013699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126.01369863013699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126.01369863013699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126.01369863013699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126.01369863013699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126.01369863013699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126.01369863013699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126.01369863013699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126.01369863013699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126.01369863013699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126.01369863013699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126.01369863013699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126.01369863013699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126.01369863013699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126.01369863013699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126.01369863013699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126.01369863013699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126.01369863013699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126.01369863013699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126.01369863013699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126.01369863013699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126.01369863013699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126.01369863013699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126.01369863013699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126.01369863013699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126.01369863013699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126.01369863013699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126.01369863013699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126.01369863013699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126.01369863013699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126.01369863013699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126.01369863013699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126.01369863013699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126.01369863013699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126.01369863013699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126.01369863013699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126.01369863013699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126.01369863013699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126.01369863013699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126.01369863013699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126.01369863013699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126.01369863013699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126.01369863013699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126.01369863013699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126.01369863013699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126.01369863013699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126.01369863013699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126.01369863013699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126.01369863013699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126.01369863013699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126.01369863013699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126.01369863013699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126.01369863013699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126.01369863013699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126.01369863013699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126.01369863013699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126.01369863013699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126.01369863013699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126.01369863013699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126.01369863013699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126.01369863013699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126.01369863013699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126.01369863013699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126.01369863013699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126.01369863013699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126.01369863013699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126.01369863013699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126.01369863013699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126.01369863013699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126.01369863013699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126.01369863013699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126.01369863013699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126.01369863013699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126.01369863013699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126.01369863013699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126.01369863013699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126.01369863013699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126.01369863013699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126.01369863013699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126.01369863013699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126.01369863013699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126.01369863013699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126.01369863013699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126.01369863013699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126.01369863013699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126.01369863013699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126.01369863013699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126.01369863013699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126.01369863013699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126.01369863013699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126.01369863013699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126.01369863013699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126.01369863013699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126.01369863013699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126.01369863013699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126.01369863013699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126.01369863013699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126.01369863013699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126.01369863013699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126.01369863013699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126.01369863013699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126.01369863013699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126.01369863013699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126.01369863013699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126.01369863013699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126.01369863013699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126.01369863013699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126.01369863013699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126.01369863013699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126.01369863013699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126.01369863013699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126.01369863013699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126.01369863013699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126.01369863013699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126.01369863013699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126.01369863013699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126.01369863013699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126.01369863013699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126.01369863013699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126.01369863013699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126.01369863013699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126.01369863013699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126.01369863013699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126.01369863013699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126.01369863013699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126.01369863013699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126.01369863013699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126.01369863013699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126.01369863013699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126.01369863013699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126.01369863013699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126.01369863013699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126.01369863013699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126.01369863013699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126.01369863013699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126.01369863013699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126.01369863013699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126.01369863013699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126.01369863013699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126.01369863013699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126.01369863013699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126.01369863013699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126.01369863013699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126.01369863013699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126.01369863013699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126.01369863013699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126.01369863013699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126.01369863013699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126.01369863013699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126.01369863013699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126.01369863013699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126.01369863013699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126.01369863013699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126.01369863013699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126.01369863013699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126.01369863013699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126.01369863013699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126.01369863013699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126.01369863013699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126.01369863013699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126.01369863013699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126.01369863013699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126.01369863013699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126.01369863013699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126.01369863013699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126.01369863013699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126.01369863013699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126.01369863013699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126.01369863013699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126.01369863013699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126.01369863013699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126.01369863013699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126.01369863013699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126.01369863013699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126.01369863013699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126.01369863013699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126.01369863013699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126.01369863013699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126.01369863013699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126.01369863013699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126.01369863013699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126.01369863013699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126.01369863013699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126.01369863013699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126.01369863013699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126.01369863013699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126.01369863013699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126.01369863013699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126.01369863013699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126.01369863013699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126.01369863013699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126.01369863013699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126.01369863013699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126.01369863013699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126.01369863013699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126.01369863013699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126.01369863013699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126.01369863013699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126.01369863013699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126.01369863013699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126.01369863013699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126.01369863013699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126.01369863013699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126.01369863013699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126.01369863013699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126.01369863013699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126.01369863013699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126.01369863013699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126.01369863013699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126.01369863013699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126.01369863013699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126.01369863013699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126.01369863013699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126.01369863013699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126.01369863013699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126.01369863013699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126.01369863013699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126.01369863013699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126.01369863013699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126.01369863013699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126.01369863013699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126.01369863013699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126.01369863013699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126.01369863013699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126.01369863013699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126.01369863013699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126.01369863013699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126.01369863013699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126.01369863013699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126.01369863013699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126.01369863013699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126.01369863013699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126.01369863013699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126.01369863013699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126.01369863013699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126.01369863013699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126.01369863013699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126.01369863013699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126.01369863013699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126.01369863013699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126.01369863013699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126.01369863013699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126.01369863013699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126.01369863013699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126.01369863013699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126.01369863013699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126.01369863013699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126.01369863013699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126.01369863013699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126.01369863013699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126.01369863013699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126.01369863013699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126.01369863013699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126.01369863013699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126.01369863013699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126.01369863013699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126.01369863013699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126.01369863013699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126.01369863013699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126.01369863013699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126.01369863013699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126.01369863013699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126.01369863013699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126.01369863013699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126.01369863013699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126.01369863013699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126.01369863013699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126.01369863013699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126.01369863013699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126.01369863013699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126.01369863013699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126.01369863013699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126.01369863013699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126.01369863013699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126.01369863013699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126.01369863013699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126.01369863013699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126.01369863013699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126.01369863013699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126.01369863013699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126.01369863013699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126.01369863013699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126.01369863013699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126.01369863013699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126.01369863013699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126.01369863013699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126.01369863013699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126.01369863013699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126.01369863013699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126.01369863013699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126.01369863013699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126.01369863013699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126.01369863013699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126.01369863013699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126.01369863013699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126.01369863013699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126.01369863013699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126.01369863013699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126.01369863013699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126.01369863013699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126.01369863013699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126.01369863013699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126.01369863013699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126.01369863013699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126.01369863013699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126.01369863013699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126.01369863013699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126.01369863013699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126.01369863013699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126.01369863013699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126.01369863013699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126.01369863013699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126.01369863013699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126.01369863013699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126.01369863013699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126.01369863013699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126.01369863013699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126.01369863013699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126.01369863013699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126.01369863013699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126.01369863013699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126.01369863013699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126.01369863013699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126.01369863013699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126.01369863013699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126.01369863013699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126.01369863013699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126.01369863013699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126.01369863013699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126.01369863013699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126.01369863013699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126.01369863013699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126.01369863013699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126.01369863013699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126.01369863013699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126.01369863013699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126.01369863013699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126.01369863013699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126.01369863013699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126.01369863013699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126.01369863013699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126.01369863013699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126.01369863013699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126.01369863013699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126.01369863013699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126.01369863013699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126.01369863013699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126.01369863013699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126.01369863013699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126.01369863013699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126.01369863013699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126.01369863013699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126.01369863013699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126.01369863013699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126.01369863013699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126.01369863013699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126.01369863013699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126.01369863013699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126.01369863013699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126.01369863013699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126.01369863013699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126.01369863013699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126.01369863013699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126.01369863013699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126.01369863013699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126.01369863013699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126.01369863013699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126.01369863013699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126.01369863013699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126.01369863013699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126.01369863013699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126.01369863013699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126.01369863013699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126.01369863013699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126.01369863013699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126.01369863013699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126.01369863013699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126.01369863013699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126.01369863013699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126.01369863013699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126.01369863013699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126.01369863013699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126.01369863013699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126.01369863013699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126.01369863013699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126.01369863013699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126.01369863013699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126.01369863013699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126.01369863013699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126.01369863013699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126.01369863013699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126.01369863013699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126.01369863013699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126.01369863013699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126.01369863013699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126.01369863013699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126.01369863013699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126.01369863013699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126.01369863013699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126.01369863013699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126.01369863013699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126.01369863013699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126.01369863013699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126.01369863013699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126.01369863013699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126.01369863013699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126.01369863013699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126.01369863013699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126.01369863013699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126.01369863013699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126.01369863013699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126.01369863013699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126.01369863013699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126.01369863013699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126.01369863013699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126.01369863013699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126.01369863013699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126.01369863013699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126.01369863013699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126.01369863013699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126.01369863013699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126.01369863013699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126.01369863013699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126.01369863013699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126.01369863013699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126.01369863013699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126.01369863013699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126.01369863013699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126.01369863013699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126.01369863013699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126.01369863013699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126.01369863013699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126.01369863013699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126.01369863013699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126.01369863013699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126.01369863013699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126.01369863013699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126.01369863013699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126.01369863013699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126.01369863013699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126.01369863013699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126.01369863013699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126.01369863013699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126.01369863013699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126.01369863013699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126.01369863013699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126.01369863013699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126.01369863013699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126.01369863013699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126.01369863013699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126.01369863013699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126.01369863013699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126.01369863013699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126.01369863013699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126.01369863013699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126.01369863013699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126.01369863013699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126.01369863013699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126.01369863013699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126.01369863013699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126.01369863013699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126.01369863013699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126.01369863013699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126.01369863013699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126.01369863013699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126.01369863013699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126.01369863013699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126.01369863013699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126.01369863013699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126.01369863013699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126.01369863013699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126.01369863013699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126.01369863013699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126.01369863013699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126.01369863013699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126.01369863013699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126.01369863013699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126.01369863013699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126.01369863013699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126.01369863013699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126.01369863013699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126.01369863013699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126.01369863013699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126.01369863013699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126.01369863013699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126.01369863013699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126.01369863013699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126.01369863013699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126.01369863013699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126.01369863013699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126.01369863013699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126.01369863013699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126.01369863013699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126.01369863013699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126.01369863013699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126.01369863013699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126.01369863013699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126.01369863013699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126.01369863013699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126.01369863013699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126.01369863013699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126.01369863013699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126.01369863013699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126.01369863013699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126.01369863013699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126.01369863013699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126.01369863013699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126.01369863013699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126.01369863013699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126.01369863013699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126.01369863013699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126.01369863013699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126.01369863013699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126.01369863013699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126.01369863013699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126.01369863013699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126.01369863013699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126.01369863013699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126.01369863013699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126.01369863013699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126.01369863013699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126.01369863013699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126.01369863013699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126.01369863013699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126.01369863013699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126.01369863013699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126.01369863013699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126.01369863013699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126.01369863013699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126.01369863013699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126.01369863013699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126.01369863013699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126.01369863013699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126.01369863013699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126.01369863013699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126.01369863013699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126.01369863013699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126.01369863013699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126.01369863013699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126.01369863013699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126.01369863013699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126.01369863013699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126.01369863013699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126.01369863013699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126.01369863013699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126.01369863013699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126.01369863013699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126.01369863013699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126.01369863013699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126.01369863013699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126.01369863013699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126.01369863013699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126.01369863013699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126.01369863013699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126.01369863013699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126.01369863013699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126.01369863013699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126.01369863013699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126.01369863013699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126.01369863013699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126.01369863013699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126.01369863013699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126.01369863013699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126.01369863013699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126.01369863013699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126.01369863013699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126.01369863013699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126.01369863013699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126.01369863013699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126.01369863013699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126.01369863013699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126.01369863013699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126.01369863013699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126.01369863013699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126.01369863013699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126.01369863013699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126.01369863013699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126.01369863013699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126.01369863013699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126.01369863013699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126.01369863013699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126.01369863013699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126.01369863013699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126.01369863013699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126.01369863013699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126.01369863013699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126.01369863013699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126.01369863013699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126.01369863013699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126.01369863013699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126.01369863013699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126.01369863013699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126.01369863013699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126.01369863013699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126.01369863013699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126.01369863013699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126.01369863013699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126.01369863013699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126.01369863013699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126.01369863013699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126.01369863013699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126.01369863013699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126.01369863013699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126.01369863013699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126.01369863013699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126.01369863013699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126.01369863013699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126.01369863013699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126.01369863013699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126.01369863013699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126.01369863013699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126.01369863013699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126.01369863013699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126.01369863013699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126.01369863013699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126.01369863013699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126.01369863013699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126.01369863013699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126.01369863013699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126.01369863013699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126.01369863013699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126.01369863013699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126.01369863013699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126.01369863013699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126.01369863013699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126.01369863013699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126.01369863013699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126.01369863013699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126.01369863013699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126.01369863013699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126.01369863013699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126.01369863013699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126.01369863013699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126.01369863013699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126.01369863013699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126.01369863013699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126.01369863013699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126.01369863013699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126.01369863013699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126.01369863013699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126.01369863013699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126.01369863013699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126.01369863013699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126.01369863013699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126.01369863013699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126.01369863013699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126.01369863013699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126.01369863013699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126.01369863013699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126.01369863013699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126.01369863013699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126.01369863013699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126.01369863013699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126.01369863013699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126.01369863013699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126.01369863013699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126.01369863013699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126.01369863013699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126.01369863013699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126.01369863013699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126.01369863013699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126.01369863013699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126.01369863013699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126.01369863013699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126.01369863013699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126.01369863013699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126.01369863013699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126.01369863013699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126.01369863013699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126.01369863013699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126.01369863013699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126.01369863013699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126.01369863013699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126.01369863013699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126.01369863013699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126.01369863013699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126.01369863013699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126.01369863013699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126.01369863013699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126.01369863013699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126.01369863013699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126.01369863013699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126.01369863013699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126.01369863013699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126.01369863013699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126.01369863013699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126.01369863013699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126.01369863013699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126.01369863013699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126.01369863013699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126.01369863013699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126.01369863013699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126.01369863013699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126.01369863013699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126.01369863013699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126.01369863013699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126.01369863013699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126.01369863013699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126.01369863013699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126.01369863013699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126.01369863013699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126.01369863013699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126.01369863013699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126.01369863013699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126.01369863013699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126.01369863013699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126.01369863013699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126.01369863013699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126.01369863013699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126.01369863013699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126.01369863013699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126.01369863013699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126.01369863013699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126.01369863013699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126.01369863013699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126.01369863013699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126.01369863013699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126.01369863013699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126.01369863013699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126.01369863013699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126.01369863013699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126.01369863013699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126.01369863013699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126.01369863013699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126.01369863013699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126.01369863013699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126.01369863013699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126.01369863013699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126.01369863013699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126.01369863013699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126.01369863013699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126.01369863013699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126.01369863013699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126.01369863013699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126.01369863013699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126.01369863013699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126.01369863013699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126.01369863013699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126.01369863013699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126.01369863013699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126.01369863013699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126.01369863013699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126.01369863013699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126.01369863013699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126.01369863013699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126.01369863013699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126.01369863013699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126.01369863013699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126.01369863013699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126.01369863013699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126.01369863013699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126.01369863013699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126.01369863013699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126.01369863013699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126.01369863013699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126.01369863013699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126.01369863013699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126.01369863013699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126.01369863013699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126.01369863013699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126.01369863013699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126.01369863013699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126.01369863013699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126.01369863013699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126.01369863013699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126.01369863013699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126.01369863013699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126.01369863013699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126.01369863013699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126.01369863013699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126.01369863013699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126.01369863013699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126.01369863013699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126.01369863013699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126.01369863013699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126.01369863013699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126.01369863013699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126.01369863013699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126.01369863013699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126.01369863013699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126.01369863013699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126.01369863013699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126.01369863013699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126.01369863013699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126.01369863013699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126.01369863013699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126.01369863013699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126.01369863013699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126.01369863013699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126.01369863013699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126.01369863013699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126.01369863013699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126.01369863013699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126.01369863013699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126.01369863013699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126.01369863013699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126.01369863013699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126.01369863013699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126.01369863013699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126.01369863013699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126.01369863013699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126.01369863013699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126.01369863013699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126.01369863013699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126.01369863013699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126.01369863013699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126.01369863013699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126.01369863013699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126.01369863013699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126.01369863013699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126.01369863013699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126.01369863013699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126.01369863013699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126.01369863013699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126.01369863013699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126.01369863013699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126.01369863013699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126.01369863013699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126.01369863013699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126.01369863013699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126.01369863013699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126.01369863013699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126.01369863013699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126.01369863013699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126.01369863013699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126.01369863013699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126.01369863013699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126.01369863013699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126.01369863013699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126.01369863013699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126.01369863013699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126.01369863013699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126.01369863013699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126.01369863013699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126.01369863013699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126.01369863013699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126.01369863013699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126.01369863013699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126.01369863013699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126.01369863013699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126.01369863013699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126.01369863013699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126.01369863013699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126.01369863013699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126.01369863013699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126.01369863013699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126.01369863013699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126.01369863013699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126.01369863013699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126.01369863013699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126.01369863013699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126.01369863013699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126.01369863013699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126.01369863013699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126.01369863013699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126.01369863013699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126.01369863013699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126.01369863013699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126.01369863013699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126.01369863013699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126.01369863013699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126.01369863013699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126.01369863013699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126.01369863013699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126.01369863013699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126.01369863013699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126.01369863013699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126.01369863013699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126.01369863013699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126.01369863013699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126.01369863013699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126.01369863013699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126.01369863013699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126.01369863013699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126.01369863013699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126.01369863013699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126.01369863013699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126.01369863013699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126.01369863013699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126.01369863013699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126.01369863013699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126.01369863013699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126.01369863013699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126.01369863013699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126.01369863013699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126.01369863013699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126.01369863013699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126.01369863013699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126.01369863013699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126.01369863013699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126.01369863013699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126.01369863013699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126.01369863013699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126.01369863013699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126.01369863013699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126.01369863013699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126.01369863013699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126.01369863013699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126.01369863013699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126.01369863013699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126.01369863013699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126.01369863013699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126.01369863013699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126.01369863013699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126.01369863013699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126.01369863013699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126.01369863013699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126.01369863013699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126.01369863013699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126.01369863013699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126.01369863013699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126.01369863013699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126.01369863013699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126.01369863013699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126.01369863013699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126.01369863013699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126.01369863013699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126.01369863013699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126.01369863013699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126.01369863013699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126.01369863013699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126.01369863013699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126.01369863013699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126.01369863013699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126.01369863013699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126.01369863013699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126.01369863013699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126.01369863013699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126.01369863013699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126.01369863013699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126.01369863013699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126.01369863013699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126.01369863013699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126.01369863013699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126.01369863013699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126.01369863013699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126.01369863013699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126.01369863013699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126.01369863013699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126.01369863013699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126.01369863013699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126.01369863013699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126.01369863013699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126.01369863013699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126.01369863013699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126.01369863013699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126.01369863013699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126.01369863013699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126.01369863013699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126.01369863013699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126.01369863013699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126.01369863013699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126.01369863013699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126.01369863013699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126.01369863013699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126.01369863013699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126.01369863013699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126.01369863013699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126.01369863013699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126.01369863013699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126.01369863013699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126.01369863013699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126.01369863013699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126.01369863013699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126.01369863013699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126.01369863013699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126.01369863013699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126.01369863013699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126.01369863013699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126.01369863013699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126.01369863013699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126.01369863013699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126.01369863013699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126.01369863013699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126.01369863013699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126.01369863013699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126.01369863013699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126.01369863013699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126.01369863013699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126.01369863013699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126.01369863013699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126.01369863013699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126.01369863013699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126.01369863013699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126.01369863013699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126.01369863013699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126.01369863013699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126.01369863013699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126.01369863013699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126.01369863013699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126.01369863013699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126.01369863013699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126.01369863013699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126.01369863013699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126.01369863013699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126.01369863013699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126.01369863013699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126.01369863013699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126.01369863013699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126.01369863013699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126.01369863013699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126.01369863013699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126.01369863013699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126.01369863013699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126.01369863013699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126.01369863013699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126.01369863013699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126.01369863013699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126.01369863013699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126.01369863013699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126.01369863013699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126.01369863013699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126.01369863013699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126.01369863013699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126.01369863013699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126.01369863013699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126.01369863013699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126.01369863013699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126.01369863013699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126.01369863013699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126.01369863013699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126.01369863013699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126.01369863013699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126.01369863013699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126.01369863013699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126.01369863013699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126.01369863013699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126.01369863013699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126.01369863013699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126.01369863013699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126.01369863013699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126.01369863013699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126.01369863013699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126.01369863013699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126.01369863013699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126.01369863013699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126.01369863013699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126.01369863013699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126.01369863013699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126.01369863013699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126.01369863013699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126.01369863013699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126.01369863013699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126.01369863013699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126.01369863013699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126.01369863013699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126.01369863013699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126.01369863013699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126.01369863013699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126.01369863013699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126.01369863013699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126.01369863013699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126.01369863013699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126.01369863013699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126.01369863013699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126.01369863013699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126.01369863013699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126.01369863013699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126.01369863013699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126.01369863013699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126.01369863013699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126.01369863013699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126.01369863013699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126.01369863013699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126.01369863013699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126.01369863013699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126.01369863013699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126.01369863013699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126.01369863013699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126.01369863013699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126.01369863013699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126.01369863013699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126.01369863013699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126.01369863013699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126.01369863013699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126.01369863013699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126.01369863013699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126.01369863013699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126.01369863013699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126.01369863013699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126.01369863013699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126.01369863013699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126.01369863013699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126.01369863013699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126.01369863013699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126.01369863013699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126.01369863013699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126.01369863013699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126.01369863013699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126.01369863013699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126.01369863013699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126.01369863013699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126.01369863013699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126.01369863013699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126.01369863013699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126.01369863013699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126.01369863013699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126.01369863013699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126.01369863013699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126.01369863013699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126.01369863013699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126.01369863013699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126.01369863013699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126.01369863013699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126.01369863013699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126.01369863013699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126.01369863013699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126.01369863013699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126.01369863013699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126.01369863013699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126.01369863013699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126.01369863013699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126.01369863013699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126.01369863013699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126.01369863013699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126.01369863013699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126.01369863013699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126.01369863013699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126.01369863013699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126.01369863013699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126.01369863013699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126.01369863013699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126.01369863013699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126.01369863013699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126.01369863013699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126.01369863013699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126.01369863013699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126.01369863013699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126.01369863013699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126.01369863013699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126.01369863013699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126.01369863013699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126.01369863013699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126.01369863013699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126.01369863013699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126.01369863013699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126.01369863013699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126.01369863013699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126.01369863013699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126.01369863013699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126.01369863013699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126.01369863013699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126.01369863013699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126.01369863013699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126.01369863013699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126.01369863013699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126.01369863013699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126.01369863013699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126.01369863013699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126.01369863013699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126.01369863013699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126.01369863013699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126.01369863013699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126.01369863013699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126.01369863013699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126.01369863013699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126.01369863013699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126.01369863013699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126.01369863013699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126.01369863013699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126.01369863013699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126.01369863013699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126.01369863013699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126.01369863013699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126.01369863013699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126.01369863013699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126.01369863013699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126.01369863013699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126.01369863013699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126.01369863013699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126.01369863013699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126.01369863013699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126.01369863013699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126.01369863013699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126.01369863013699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126.01369863013699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126.01369863013699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126.01369863013699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126.01369863013699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126.01369863013699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126.01369863013699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126.01369863013699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126.01369863013699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126.01369863013699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126.01369863013699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126.01369863013699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126.01369863013699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126.01369863013699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126.01369863013699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126.01369863013699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126.01369863013699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126.01369863013699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126.01369863013699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126.01369863013699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126.01369863013699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126.01369863013699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126.01369863013699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126.01369863013699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126.01369863013699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126.01369863013699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126.01369863013699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126.01369863013699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126.01369863013699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126.01369863013699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126.01369863013699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126.01369863013699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126.01369863013699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126.01369863013699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126.01369863013699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126.01369863013699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126.01369863013699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126.01369863013699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126.01369863013699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126.01369863013699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126.01369863013699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126.01369863013699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126.01369863013699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126.01369863013699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126.01369863013699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126.01369863013699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126.01369863013699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126.01369863013699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126.01369863013699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126.01369863013699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126.01369863013699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126.01369863013699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126.01369863013699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126.01369863013699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126.01369863013699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126.01369863013699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126.01369863013699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126.01369863013699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126.01369863013699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126.01369863013699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126.01369863013699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126.01369863013699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126.01369863013699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126.01369863013699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126.01369863013699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126.01369863013699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126.01369863013699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126.01369863013699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126.01369863013699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126.01369863013699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126.01369863013699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126.01369863013699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126.01369863013699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126.01369863013699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126.01369863013699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126.01369863013699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126.01369863013699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126.01369863013699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126.01369863013699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126.01369863013699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126.01369863013699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126.01369863013699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126.01369863013699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126.01369863013699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126.01369863013699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126.01369863013699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126.01369863013699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126.01369863013699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126.01369863013699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126.01369863013699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126.01369863013699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126.01369863013699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126.01369863013699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126.01369863013699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126.01369863013699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126.01369863013699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126.01369863013699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126.01369863013699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126.01369863013699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126.01369863013699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126.01369863013699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126.01369863013699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126.01369863013699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126.01369863013699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126.01369863013699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126.01369863013699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126.01369863013699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126.01369863013699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126.01369863013699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126.01369863013699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126.01369863013699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126.01369863013699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126.01369863013699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126.01369863013699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126.01369863013699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126.01369863013699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126.01369863013699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126.01369863013699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126.01369863013699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126.01369863013699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126.01369863013699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126.01369863013699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126.01369863013699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126.01369863013699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126.01369863013699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126.01369863013699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126.01369863013699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126.01369863013699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126.01369863013699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126.01369863013699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126.01369863013699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126.01369863013699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126.01369863013699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126.01369863013699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126.01369863013699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126.01369863013699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126.01369863013699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126.01369863013699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126.01369863013699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126.01369863013699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126.01369863013699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126.01369863013699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126.01369863013699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126.01369863013699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126.01369863013699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126.01369863013699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126.01369863013699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126.01369863013699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126.01369863013699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126.01369863013699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126.01369863013699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126.01369863013699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126.01369863013699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126.01369863013699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126.01369863013699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126.01369863013699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126.01369863013699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126.01369863013699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126.01369863013699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126.01369863013699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126.01369863013699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126.01369863013699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126.01369863013699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126.01369863013699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126.01369863013699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126.01369863013699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126.01369863013699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126.01369863013699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126.01369863013699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126.01369863013699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126.01369863013699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126.01369863013699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126.01369863013699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126.01369863013699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126.01369863013699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126.01369863013699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126.01369863013699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126.01369863013699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126.01369863013699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126.01369863013699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126.01369863013699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126.01369863013699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126.01369863013699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126.01369863013699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126.01369863013699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126.01369863013699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126.01369863013699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126.01369863013699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126.01369863013699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126.01369863013699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126.01369863013699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126.01369863013699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126.01369863013699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126.01369863013699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126.01369863013699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126.01369863013699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126.01369863013699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126.01369863013699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126.01369863013699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126.01369863013699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126.01369863013699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126.01369863013699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126.01369863013699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126.01369863013699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126.01369863013699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126.01369863013699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126.01369863013699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126.01369863013699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126.01369863013699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126.01369863013699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126.01369863013699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126.01369863013699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126.01369863013699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126.01369863013699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126.01369863013699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126.01369863013699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126.01369863013699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126.01369863013699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126.01369863013699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126.01369863013699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126.01369863013699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126.01369863013699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126.01369863013699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126.01369863013699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126.01369863013699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126.01369863013699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126.01369863013699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126.01369863013699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126.01369863013699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126.01369863013699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126.01369863013699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126.01369863013699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126.01369863013699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126.01369863013699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126.01369863013699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126.01369863013699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126.01369863013699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126.01369863013699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126.01369863013699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126.01369863013699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126.01369863013699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126.01369863013699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126.01369863013699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126.01369863013699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126.01369863013699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126.01369863013699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126.01369863013699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126.01369863013699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126.01369863013699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126.01369863013699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126.01369863013699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126.01369863013699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126.01369863013699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126.01369863013699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126.01369863013699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126.01369863013699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126.01369863013699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126.01369863013699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126.01369863013699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126.01369863013699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126.01369863013699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126.01369863013699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126.01369863013699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126.01369863013699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126.01369863013699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126.01369863013699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126.01369863013699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126.01369863013699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126.01369863013699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126.01369863013699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126.01369863013699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126.01369863013699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126.01369863013699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126.01369863013699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126.01369863013699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126.01369863013699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126.01369863013699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126.01369863013699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126.01369863013699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126.01369863013699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126.01369863013699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126.01369863013699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126.01369863013699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126.01369863013699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126.01369863013699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126.01369863013699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126.01369863013699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126.01369863013699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126.01369863013699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126.01369863013699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126.01369863013699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126.01369863013699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126.01369863013699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126.01369863013699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126.01369863013699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126.01369863013699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126.01369863013699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126.01369863013699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126.01369863013699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126.01369863013699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126.01369863013699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126.01369863013699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126.01369863013699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126.01369863013699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126.01369863013699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126.01369863013699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126.01369863013699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126.01369863013699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126.01369863013699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126.01369863013699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126.01369863013699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126.01369863013699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126.01369863013699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126.01369863013699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126.01369863013699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126.01369863013699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126.01369863013699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126.01369863013699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126.01369863013699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126.01369863013699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126.01369863013699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126.01369863013699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126.01369863013699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126.01369863013699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126.01369863013699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126.01369863013699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126.01369863013699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126.01369863013699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126.01369863013699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126.01369863013699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126.01369863013699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126.01369863013699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126.01369863013699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126.01369863013699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126.01369863013699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126.01369863013699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126.01369863013699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126.01369863013699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126.01369863013699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126.01369863013699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126.01369863013699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126.01369863013699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126.01369863013699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126.01369863013699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126.01369863013699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126.01369863013699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126.01369863013699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126.01369863013699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126.01369863013699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126.01369863013699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126.01369863013699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126.01369863013699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126.01369863013699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126.01369863013699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126.01369863013699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126.01369863013699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126.01369863013699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126.01369863013699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126.01369863013699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126.01369863013699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126.01369863013699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126.01369863013699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126.01369863013699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126.01369863013699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126.01369863013699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126.01369863013699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126.01369863013699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126.01369863013699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126.01369863013699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126.01369863013699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126.01369863013699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126.01369863013699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126.01369863013699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126.01369863013699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126.01369863013699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126.01369863013699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126.01369863013699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126.01369863013699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126.01369863013699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126.01369863013699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126.01369863013699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126.01369863013699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126.01369863013699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126.01369863013699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126.01369863013699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126.01369863013699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126.01369863013699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126.01369863013699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126.01369863013699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126.01369863013699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126.01369863013699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126.01369863013699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126.01369863013699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126.01369863013699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126.01369863013699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126.01369863013699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126.01369863013699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126.01369863013699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126.01369863013699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126.01369863013699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126.01369863013699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126.01369863013699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126.01369863013699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126.01369863013699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126.01369863013699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126.01369863013699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126.01369863013699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126.01369863013699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126.01369863013699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126.01369863013699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126.01369863013699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126.01369863013699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126.01369863013699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126.01369863013699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126.01369863013699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126.01369863013699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126.01369863013699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126.01369863013699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126.01369863013699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126.01369863013699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126.01369863013699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126.01369863013699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126.01369863013699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126.01369863013699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126.01369863013699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126.01369863013699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126.01369863013699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126.01369863013699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126.01369863013699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126.01369863013699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126.01369863013699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126.01369863013699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126.01369863013699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126.01369863013699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126.01369863013699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126.01369863013699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126.01369863013699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126.01369863013699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126.01369863013699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126.01369863013699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126.01369863013699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126.01369863013699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126.01369863013699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126.01369863013699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126.01369863013699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126.01369863013699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126.01369863013699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126.01369863013699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126.01369863013699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126.01369863013699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126.01369863013699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126.01369863013699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126.01369863013699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126.01369863013699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126.01369863013699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126.01369863013699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126.01369863013699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126.01369863013699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126.01369863013699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126.01369863013699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126.01369863013699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126.01369863013699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126.01369863013699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126.01369863013699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126.01369863013699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126.01369863013699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126.01369863013699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126.01369863013699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126.01369863013699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126.01369863013699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126.01369863013699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126.01369863013699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126.01369863013699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126.01369863013699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126.01369863013699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126.01369863013699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126.01369863013699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126.01369863013699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126.01369863013699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126.01369863013699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126.01369863013699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126.01369863013699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126.01369863013699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126.01369863013699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126.01369863013699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126.01369863013699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126.01369863013699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126.01369863013699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126.01369863013699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126.01369863013699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126.01369863013699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126.01369863013699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126.01369863013699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126.01369863013699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126.01369863013699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126.01369863013699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126.01369863013699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126.01369863013699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126.01369863013699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126.01369863013699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126.01369863013699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126.01369863013699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126.01369863013699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126.01369863013699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126.01369863013699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126.01369863013699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126.01369863013699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126.01369863013699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126.01369863013699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126.01369863013699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126.01369863013699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126.01369863013699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126.01369863013699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126.01369863013699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126.01369863013699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126.01369863013699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126.01369863013699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126.01369863013699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126.01369863013699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126.01369863013699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126.01369863013699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126.01369863013699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126.01369863013699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126.01369863013699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126.01369863013699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126.01369863013699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126.01369863013699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126.01369863013699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126.01369863013699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126.01369863013699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126.01369863013699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126.01369863013699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126.01369863013699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126.01369863013699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126.01369863013699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126.01369863013699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126.01369863013699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126.01369863013699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126.01369863013699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126.01369863013699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126.01369863013699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126.01369863013699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126.01369863013699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126.01369863013699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126.01369863013699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126.01369863013699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126.01369863013699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126.01369863013699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126.01369863013699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126.01369863013699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126.01369863013699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126.01369863013699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126.01369863013699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126.01369863013699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126.01369863013699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126.01369863013699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126.01369863013699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126.01369863013699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126.01369863013699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126.01369863013699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126.01369863013699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126.01369863013699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126.01369863013699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126.01369863013699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126.01369863013699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126.01369863013699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126.01369863013699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126.01369863013699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126.01369863013699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126.01369863013699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126.01369863013699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126.01369863013699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126.01369863013699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126.01369863013699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126.01369863013699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126.01369863013699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126.01369863013699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126.01369863013699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126.01369863013699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126.01369863013699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126.01369863013699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126.01369863013699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126.01369863013699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126.01369863013699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126.01369863013699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126.01369863013699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126.01369863013699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126.01369863013699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126.01369863013699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126.01369863013699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126.01369863013699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126.01369863013699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126.01369863013699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126.01369863013699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126.01369863013699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126.01369863013699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126.01369863013699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126.01369863013699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126.01369863013699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126.01369863013699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126.01369863013699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126.01369863013699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126.01369863013699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126.01369863013699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126.01369863013699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126.01369863013699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126.01369863013699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126.01369863013699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126.01369863013699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126.01369863013699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126.01369863013699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126.01369863013699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126.01369863013699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126.01369863013699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126.01369863013699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126.01369863013699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126.01369863013699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126.01369863013699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126.01369863013699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126.01369863013699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126.01369863013699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126.01369863013699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126.01369863013699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126.01369863013699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126.01369863013699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126.01369863013699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126.01369863013699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126.01369863013699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126.01369863013699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126.01369863013699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126.01369863013699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126.01369863013699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126.01369863013699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126.01369863013699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126.01369863013699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126.01369863013699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126.01369863013699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126.01369863013699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126.01369863013699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126.01369863013699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126.01369863013699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126.01369863013699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126.01369863013699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126.01369863013699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126.01369863013699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126.01369863013699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126.01369863013699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126.01369863013699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126.01369863013699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126.01369863013699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126.01369863013699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126.01369863013699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126.01369863013699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126.01369863013699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126.01369863013699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126.01369863013699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126.01369863013699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126.01369863013699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126.01369863013699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126.01369863013699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126.01369863013699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126.01369863013699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126.01369863013699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126.01369863013699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126.01369863013699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126.01369863013699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126.01369863013699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126.01369863013699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126.01369863013699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126.01369863013699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126.01369863013699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126.01369863013699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126.01369863013699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126.01369863013699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126.01369863013699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126.01369863013699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126.01369863013699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126.01369863013699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126.01369863013699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126.01369863013699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126.01369863013699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126.01369863013699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126.01369863013699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126.01369863013699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126.01369863013699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126.01369863013699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126.01369863013699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126.01369863013699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126.01369863013699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126.01369863013699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126.01369863013699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126.01369863013699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126.01369863013699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126.01369863013699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126.01369863013699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126.01369863013699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126.01369863013699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126.01369863013699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126.01369863013699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126.01369863013699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126.01369863013699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126.01369863013699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126.01369863013699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126.01369863013699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126.01369863013699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126.01369863013699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126.01369863013699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126.01369863013699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126.01369863013699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126.01369863013699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126.01369863013699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126.01369863013699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126.01369863013699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126.01369863013699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126.01369863013699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126.01369863013699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126.01369863013699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126.01369863013699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126.01369863013699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126.01369863013699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126.01369863013699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126.01369863013699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126.01369863013699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126.01369863013699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126.01369863013699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126.01369863013699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126.01369863013699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126.01369863013699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126.01369863013699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126.01369863013699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126.01369863013699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126.01369863013699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126.01369863013699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126.01369863013699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126.01369863013699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126.01369863013699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126.01369863013699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126.01369863013699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126.01369863013699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126.01369863013699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126.01369863013699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126.01369863013699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126.01369863013699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126.01369863013699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126.01369863013699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126.01369863013699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126.01369863013699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126.01369863013699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126.01369863013699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126.01369863013699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126.01369863013699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126.01369863013699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126.01369863013699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126.01369863013699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126.01369863013699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126.01369863013699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126.01369863013699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126.01369863013699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126.01369863013699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126.01369863013699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126.01369863013699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126.01369863013699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126.01369863013699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126.01369863013699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126.01369863013699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126.01369863013699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126.01369863013699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126.01369863013699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126.01369863013699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126.01369863013699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126.01369863013699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126.01369863013699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126.01369863013699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126.01369863013699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126.01369863013699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126.01369863013699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126.01369863013699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126.01369863013699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126.01369863013699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126.01369863013699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126.01369863013699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126.01369863013699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126.01369863013699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126.01369863013699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126.01369863013699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126.01369863013699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126.01369863013699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126.01369863013699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126.01369863013699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126.01369863013699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126.01369863013699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126.01369863013699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126.01369863013699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126.01369863013699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126.01369863013699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126.01369863013699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126.01369863013699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126.01369863013699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126.01369863013699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126.01369863013699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126.01369863013699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126.01369863013699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126.01369863013699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126.01369863013699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126.01369863013699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126.01369863013699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126.01369863013699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126.01369863013699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126.01369863013699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126.01369863013699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126.01369863013699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126.01369863013699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126.01369863013699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126.01369863013699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126.01369863013699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126.01369863013699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126.01369863013699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126.01369863013699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126.01369863013699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126.01369863013699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126.01369863013699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126.01369863013699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126.01369863013699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126.01369863013699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126.01369863013699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126.01369863013699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126.01369863013699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126.01369863013699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126.01369863013699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126.01369863013699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126.01369863013699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126.01369863013699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126.01369863013699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126.01369863013699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126.01369863013699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126.01369863013699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126.01369863013699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126.01369863013699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126.01369863013699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126.01369863013699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126.01369863013699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126.01369863013699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126.01369863013699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126.01369863013699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126.01369863013699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126.01369863013699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126.01369863013699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126.01369863013699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126.01369863013699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126.01369863013699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126.01369863013699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126.01369863013699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126.01369863013699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126.01369863013699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126.01369863013699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126.01369863013699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126.01369863013699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126.01369863013699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126.01369863013699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126.01369863013699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126.01369863013699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126.01369863013699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126.01369863013699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126.01369863013699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126.01369863013699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126.01369863013699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126.01369863013699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126.01369863013699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126.01369863013699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126.01369863013699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126.01369863013699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126.01369863013699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126.01369863013699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126.01369863013699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126.01369863013699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126.01369863013699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126.01369863013699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126.01369863013699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126.01369863013699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126.01369863013699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126.01369863013699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126.01369863013699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126.01369863013699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126.01369863013699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126.01369863013699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126.01369863013699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126.01369863013699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126.01369863013699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126.01369863013699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126.01369863013699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126.01369863013699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126.01369863013699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126.01369863013699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126.01369863013699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126.01369863013699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126.01369863013699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126.01369863013699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126.01369863013699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126.01369863013699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126.01369863013699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126.01369863013699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126.01369863013699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126.01369863013699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126.01369863013699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126.01369863013699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126.01369863013699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126.01369863013699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126.01369863013699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126.01369863013699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126.01369863013699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126.01369863013699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126.01369863013699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126.01369863013699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126.01369863013699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126.01369863013699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126.01369863013699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126.01369863013699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126.01369863013699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126.01369863013699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126.01369863013699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126.01369863013699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126.01369863013699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126.01369863013699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126.01369863013699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126.01369863013699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126.01369863013699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126.01369863013699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126.01369863013699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126.01369863013699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126.01369863013699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126.01369863013699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126.01369863013699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126.01369863013699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126.01369863013699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126.01369863013699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126.01369863013699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126.01369863013699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126.01369863013699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126.01369863013699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126.01369863013699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126.01369863013699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126.01369863013699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126.01369863013699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126.01369863013699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126.01369863013699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126.01369863013699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126.01369863013699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126.01369863013699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126.01369863013699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126.01369863013699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126.01369863013699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126.01369863013699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126.01369863013699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126.01369863013699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126.01369863013699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126.01369863013699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126.01369863013699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126.01369863013699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126.01369863013699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126.01369863013699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126.01369863013699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126.01369863013699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126.01369863013699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126.01369863013699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126.01369863013699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126.01369863013699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126.01369863013699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126.01369863013699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126.01369863013699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126.01369863013699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126.01369863013699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126.01369863013699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126.01369863013699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126.01369863013699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126.01369863013699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126.01369863013699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126.01369863013699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126.01369863013699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126.01369863013699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126.01369863013699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126.01369863013699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126.01369863013699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126.01369863013699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126.01369863013699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126.01369863013699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126.01369863013699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126.01369863013699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126.01369863013699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126.01369863013699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126.01369863013699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126.01369863013699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126.01369863013699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126.01369863013699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126.01369863013699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126.01369863013699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126.01369863013699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126.01369863013699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126.01369863013699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126.01369863013699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126.01369863013699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126.01369863013699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126.01369863013699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126.01369863013699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126.01369863013699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126.01369863013699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126.01369863013699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126.01369863013699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126.01369863013699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126.01369863013699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126.01369863013699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126.01369863013699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126.01369863013699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126.01369863013699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126.01369863013699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126.01369863013699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126.01369863013699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126.01369863013699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126.01369863013699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126.01369863013699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126.01369863013699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126.01369863013699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126.01369863013699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126.01369863013699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126.01369863013699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126.01369863013699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126.01369863013699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126.01369863013699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126.01369863013699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126.01369863013699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126.01369863013699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126.01369863013699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126.01369863013699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126.01369863013699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126.01369863013699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126.01369863013699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126.01369863013699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126.01369863013699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126.01369863013699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126.01369863013699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126.01369863013699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126.01369863013699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126.01369863013699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126.01369863013699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126.01369863013699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126.01369863013699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126.01369863013699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126.01369863013699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126.01369863013699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126.01369863013699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126.01369863013699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126.01369863013699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126.01369863013699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126.01369863013699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126.01369863013699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126.01369863013699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126.01369863013699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126.01369863013699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126.01369863013699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126.01369863013699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126.01369863013699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126.01369863013699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126.01369863013699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126.01369863013699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126.01369863013699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126.01369863013699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126.01369863013699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126.01369863013699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126.01369863013699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126.01369863013699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126.01369863013699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126.01369863013699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126.01369863013699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126.01369863013699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126.01369863013699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126.01369863013699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126.01369863013699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126.01369863013699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126.01369863013699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126.01369863013699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126.01369863013699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126.01369863013699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126.01369863013699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126.01369863013699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126.01369863013699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126.01369863013699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126.01369863013699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126.01369863013699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126.01369863013699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126.01369863013699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126.01369863013699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126.01369863013699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126.01369863013699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126.01369863013699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126.01369863013699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126.01369863013699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126.01369863013699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126.01369863013699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126.01369863013699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126.01369863013699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126.01369863013699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126.01369863013699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126.01369863013699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126.01369863013699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126.01369863013699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126.01369863013699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126.01369863013699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126.01369863013699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126.01369863013699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126.01369863013699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126.01369863013699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126.01369863013699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126.01369863013699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126.01369863013699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126.01369863013699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126.01369863013699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126.01369863013699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126.01369863013699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126.01369863013699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126.01369863013699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126.01369863013699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126.01369863013699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126.01369863013699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126.01369863013699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126.01369863013699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126.01369863013699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126.01369863013699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126.01369863013699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126.01369863013699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126.01369863013699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126.01369863013699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126.01369863013699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126.01369863013699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126.01369863013699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126.01369863013699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126.01369863013699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126.01369863013699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126.01369863013699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126.01369863013699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126.01369863013699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126.01369863013699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126.01369863013699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126.01369863013699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126.01369863013699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126.01369863013699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126.01369863013699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126.01369863013699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126.01369863013699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126.01369863013699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126.01369863013699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126.01369863013699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126.01369863013699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126.01369863013699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126.01369863013699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126.01369863013699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126.01369863013699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126.01369863013699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126.01369863013699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126.01369863013699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126.01369863013699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126.01369863013699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126.01369863013699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126.01369863013699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126.01369863013699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126.01369863013699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126.01369863013699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126.01369863013699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126.01369863013699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126.01369863013699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126.01369863013699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126.01369863013699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126.01369863013699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126.01369863013699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126.01369863013699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126.01369863013699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126.01369863013699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126.01369863013699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126.01369863013699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126.01369863013699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126.01369863013699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126.01369863013699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126.01369863013699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126.01369863013699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126.01369863013699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126.01369863013699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126.01369863013699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126.01369863013699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126.01369863013699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126.01369863013699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126.01369863013699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126.01369863013699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126.01369863013699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126.01369863013699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126.01369863013699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126.01369863013699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126.01369863013699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126.01369863013699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126.01369863013699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126.01369863013699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126.01369863013699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126.01369863013699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126.01369863013699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126.01369863013699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126.01369863013699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126.01369863013699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126.01369863013699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126.01369863013699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126.01369863013699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126.01369863013699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126.01369863013699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126.01369863013699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126.01369863013699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126.01369863013699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126.01369863013699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126.01369863013699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126.01369863013699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126.01369863013699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126.01369863013699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126.01369863013699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126.01369863013699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126.01369863013699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126.01369863013699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126.01369863013699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126.01369863013699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126.01369863013699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126.01369863013699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126.01369863013699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126.01369863013699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126.01369863013699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126.01369863013699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126.01369863013699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126.01369863013699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126.01369863013699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126.01369863013699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126.01369863013699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126.01369863013699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126.01369863013699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126.01369863013699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126.01369863013699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126.01369863013699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126.01369863013699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126.01369863013699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126.01369863013699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126.01369863013699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126.01369863013699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126.01369863013699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126.01369863013699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126.01369863013699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126.01369863013699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126.01369863013699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126.01369863013699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126.01369863013699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126.01369863013699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126.01369863013699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126.01369863013699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126.01369863013699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126.01369863013699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126.01369863013699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126.01369863013699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126.01369863013699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126.01369863013699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126.01369863013699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126.01369863013699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126.01369863013699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126.01369863013699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126.01369863013699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126.01369863013699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126.01369863013699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126.01369863013699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126.01369863013699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126.01369863013699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126.01369863013699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126.01369863013699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126.01369863013699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126.01369863013699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126.01369863013699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126.01369863013699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126.01369863013699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126.01369863013699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126.01369863013699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126.01369863013699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126.01369863013699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126.01369863013699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126.01369863013699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126.01369863013699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126.01369863013699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126.01369863013699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126.01369863013699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126.01369863013699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126.01369863013699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126.01369863013699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126.01369863013699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126.01369863013699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126.01369863013699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126.01369863013699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126.01369863013699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126.01369863013699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126.01369863013699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126.01369863013699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126.01369863013699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126.01369863013699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126.01369863013699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126.01369863013699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126.01369863013699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126.01369863013699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126.01369863013699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126.01369863013699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126.01369863013699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126.01369863013699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126.01369863013699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126.01369863013699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126.01369863013699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126.01369863013699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126.01369863013699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126.01369863013699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126.01369863013699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126.01369863013699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126.01369863013699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126.01369863013699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126.01369863013699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126.01369863013699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126.01369863013699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126.01369863013699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126.01369863013699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126.01369863013699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126.01369863013699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126.01369863013699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126.01369863013699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126.01369863013699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126.01369863013699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126.01369863013699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126.01369863013699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126.01369863013699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126.01369863013699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126.01369863013699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126.01369863013699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126.01369863013699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126.01369863013699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126.01369863013699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126.01369863013699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126.01369863013699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126.01369863013699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126.01369863013699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126.01369863013699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126.01369863013699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126.01369863013699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126.01369863013699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126.01369863013699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126.01369863013699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126.01369863013699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126.01369863013699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126.01369863013699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126.01369863013699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126.01369863013699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126.01369863013699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126.01369863013699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126.01369863013699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126.01369863013699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126.01369863013699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126.01369863013699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126.01369863013699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126.01369863013699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126.01369863013699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126.01369863013699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126.01369863013699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126.01369863013699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126.01369863013699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126.01369863013699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126.01369863013699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126.01369863013699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126.01369863013699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126.01369863013699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126.01369863013699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126.01369863013699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126.01369863013699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126.01369863013699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126.01369863013699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126.01369863013699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126.01369863013699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126.01369863013699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126.01369863013699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126.01369863013699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126.01369863013699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126.01369863013699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126.01369863013699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126.01369863013699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126.01369863013699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126.01369863013699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126.01369863013699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126.01369863013699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126.01369863013699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126.01369863013699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126.01369863013699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126.01369863013699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126.01369863013699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126.01369863013699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126.01369863013699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126.01369863013699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126.01369863013699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126.01369863013699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126.01369863013699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126.01369863013699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126.01369863013699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126.01369863013699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126.01369863013699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126.01369863013699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126.01369863013699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126.01369863013699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126.01369863013699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126.01369863013699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126.01369863013699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126.01369863013699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126.01369863013699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126.01369863013699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126.01369863013699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126.01369863013699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126.01369863013699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126.01369863013699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126.01369863013699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126.01369863013699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126.01369863013699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126.01369863013699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126.01369863013699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126.01369863013699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126.01369863013699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126.01369863013699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126.01369863013699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126.01369863013699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126.01369863013699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126.01369863013699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126.01369863013699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126.01369863013699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126.01369863013699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126.01369863013699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126.01369863013699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126.01369863013699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126.01369863013699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126.01369863013699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126.01369863013699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126.01369863013699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126.01369863013699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126.01369863013699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126.01369863013699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126.01369863013699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126.01369863013699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126.01369863013699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126.01369863013699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126.01369863013699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126.01369863013699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126.01369863013699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126.01369863013699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126.01369863013699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126.01369863013699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126.01369863013699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126.01369863013699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126.01369863013699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126.01369863013699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126.01369863013699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126.01369863013699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126.01369863013699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126.01369863013699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126.01369863013699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126.01369863013699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126.01369863013699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126.01369863013699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126.01369863013699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126.01369863013699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126.01369863013699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126.01369863013699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126.01369863013699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126.01369863013699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126.01369863013699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126.01369863013699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126.01369863013699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126.01369863013699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126.01369863013699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126.01369863013699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126.01369863013699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126.01369863013699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126.01369863013699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126.01369863013699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126.01369863013699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126.01369863013699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126.01369863013699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126.01369863013699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126.01369863013699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126.01369863013699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126.01369863013699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126.01369863013699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126.01369863013699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126.01369863013699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126.01369863013699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126.01369863013699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126.01369863013699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126.01369863013699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126.01369863013699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126.01369863013699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126.01369863013699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126.01369863013699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126.01369863013699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126.01369863013699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126.01369863013699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126.01369863013699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126.01369863013699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126.01369863013699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126.01369863013699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126.01369863013699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126.01369863013699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126.01369863013699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126.01369863013699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126.01369863013699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126.01369863013699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126.01369863013699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126.01369863013699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126.01369863013699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126.01369863013699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126.01369863013699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126.01369863013699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126.01369863013699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126.01369863013699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126.01369863013699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126.01369863013699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126.01369863013699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126.01369863013699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126.01369863013699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126.01369863013699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126.01369863013699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126.01369863013699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126.01369863013699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126.01369863013699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126.01369863013699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126.01369863013699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126.01369863013699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126.01369863013699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126.01369863013699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126.01369863013699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126.01369863013699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126.01369863013699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126.01369863013699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126.01369863013699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126.01369863013699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126.01369863013699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126.01369863013699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126.01369863013699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126.01369863013699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126.01369863013699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126.01369863013699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126.01369863013699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126.01369863013699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126.01369863013699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126.01369863013699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126.01369863013699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126.01369863013699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126.01369863013699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126.01369863013699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126.01369863013699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126.01369863013699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126.01369863013699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126.01369863013699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126.01369863013699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126.01369863013699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126.01369863013699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126.01369863013699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126.01369863013699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126.01369863013699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126.01369863013699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126.01369863013699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126.01369863013699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126.01369863013699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126.01369863013699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126.01369863013699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126.01369863013699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126.01369863013699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126.01369863013699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126.01369863013699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126.01369863013699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126.01369863013699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126.01369863013699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126.01369863013699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126.01369863013699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126.01369863013699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126.01369863013699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126.01369863013699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126.01369863013699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126.01369863013699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126.01369863013699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126.01369863013699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126.01369863013699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126.01369863013699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126.01369863013699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126.01369863013699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126.01369863013699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126.01369863013699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126.01369863013699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126.01369863013699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126.01369863013699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126.01369863013699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126.01369863013699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126.01369863013699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126.01369863013699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126.01369863013699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126.01369863013699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126.01369863013699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126.01369863013699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126.01369863013699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126.01369863013699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126.01369863013699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126.01369863013699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126.01369863013699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126.01369863013699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126.01369863013699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126.01369863013699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126.01369863013699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126.01369863013699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126.01369863013699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126.01369863013699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126.01369863013699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126.01369863013699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126.01369863013699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126.01369863013699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126.01369863013699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126.01369863013699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126.01369863013699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126.01369863013699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126.01369863013699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126.01369863013699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126.01369863013699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126.01369863013699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126.01369863013699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126.01369863013699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126.01369863013699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126.01369863013699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126.01369863013699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126.01369863013699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126.01369863013699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126.01369863013699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126.01369863013699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126.01369863013699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126.01369863013699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126.01369863013699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126.01369863013699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126.01369863013699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126.01369863013699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126.01369863013699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126.01369863013699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126.01369863013699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126.01369863013699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126.01369863013699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126.01369863013699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126.01369863013699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126.01369863013699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126.01369863013699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126.01369863013699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126.01369863013699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126.01369863013699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126.01369863013699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126.01369863013699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126.01369863013699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126.01369863013699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126.01369863013699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126.01369863013699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126.01369863013699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126.01369863013699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126.01369863013699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126.01369863013699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126.01369863013699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126.01369863013699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126.01369863013699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126.01369863013699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126.01369863013699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126.01369863013699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126.01369863013699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126.01369863013699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126.01369863013699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126.01369863013699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126.01369863013699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126.01369863013699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126.01369863013699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126.01369863013699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126.01369863013699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126.01369863013699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126.01369863013699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126.01369863013699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126.01369863013699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126.01369863013699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126.01369863013699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126.01369863013699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126.01369863013699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126.01369863013699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126.01369863013699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126.01369863013699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126.01369863013699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126.01369863013699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126.01369863013699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126.01369863013699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126.01369863013699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126.01369863013699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126.01369863013699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126.01369863013699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126.01369863013699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126.01369863013699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126.01369863013699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126.01369863013699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126.01369863013699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126.01369863013699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126.01369863013699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126.01369863013699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126.01369863013699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126.01369863013699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126.01369863013699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126.01369863013699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126.01369863013699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126.01369863013699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126.01369863013699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126.01369863013699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126.01369863013699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126.01369863013699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126.01369863013699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126.01369863013699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126.01369863013699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126.01369863013699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126.01369863013699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126.01369863013699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126.01369863013699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126.01369863013699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126.01369863013699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126.01369863013699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126.01369863013699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126.01369863013699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126.01369863013699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126.01369863013699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126.01369863013699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126.01369863013699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126.01369863013699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126.01369863013699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126.01369863013699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126.01369863013699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126.01369863013699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126.01369863013699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126.01369863013699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126.01369863013699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126.01369863013699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126.01369863013699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126.01369863013699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126.01369863013699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126.01369863013699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126.01369863013699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126.01369863013699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126.01369863013699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126.01369863013699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126.01369863013699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126.01369863013699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126.01369863013699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126.01369863013699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126.01369863013699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126.01369863013699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126.01369863013699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126.01369863013699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126.01369863013699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126.01369863013699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126.01369863013699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126.01369863013699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126.01369863013699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126.01369863013699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126.01369863013699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126.01369863013699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126.01369863013699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126.01369863013699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126.01369863013699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126.01369863013699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126.01369863013699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126.01369863013699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126.01369863013699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126.01369863013699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126.01369863013699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126.01369863013699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126.01369863013699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126.01369863013699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126.01369863013699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126.01369863013699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126.01369863013699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126.01369863013699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126.01369863013699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126.01369863013699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126.01369863013699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126.01369863013699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126.01369863013699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126.01369863013699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126.01369863013699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126.01369863013699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126.01369863013699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126.01369863013699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126.01369863013699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126.01369863013699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126.01369863013699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126.01369863013699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126.01369863013699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126.01369863013699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126.01369863013699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126.01369863013699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126.01369863013699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126.01369863013699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126.01369863013699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126.01369863013699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126.01369863013699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126.01369863013699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126.01369863013699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126.01369863013699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126.01369863013699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126.01369863013699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126.01369863013699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126.01369863013699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126.01369863013699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126.01369863013699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126.01369863013699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126.01369863013699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126.01369863013699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126.01369863013699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126.01369863013699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126.01369863013699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126.01369863013699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126.01369863013699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126.01369863013699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126.01369863013699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126.01369863013699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126.01369863013699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126.01369863013699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126.01369863013699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126.01369863013699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126.01369863013699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126.01369863013699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126.01369863013699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126.01369863013699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126.01369863013699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126.01369863013699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126.01369863013699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126.01369863013699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126.01369863013699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126.01369863013699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126.01369863013699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126.01369863013699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126.01369863013699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126.01369863013699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126.01369863013699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126.01369863013699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126.01369863013699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126.01369863013699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126.01369863013699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126.01369863013699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126.01369863013699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126.01369863013699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126.01369863013699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126.01369863013699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126.01369863013699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126.01369863013699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126.01369863013699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126.01369863013699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126.01369863013699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126.01369863013699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126.01369863013699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126.01369863013699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126.01369863013699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126.01369863013699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126.01369863013699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126.01369863013699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126.01369863013699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126.01369863013699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126.01369863013699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126.01369863013699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126.01369863013699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126.01369863013699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126.01369863013699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126.01369863013699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126.01369863013699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126.01369863013699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126.01369863013699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126.01369863013699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126.01369863013699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126.01369863013699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126.01369863013699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126.01369863013699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126.01369863013699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126.01369863013699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126.01369863013699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126.01369863013699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126.01369863013699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126.01369863013699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126.01369863013699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126.01369863013699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126.01369863013699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126.01369863013699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126.01369863013699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126.01369863013699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126.01369863013699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126.01369863013699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126.01369863013699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126.01369863013699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126.01369863013699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126.01369863013699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126.01369863013699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126.01369863013699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126.01369863013699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126.01369863013699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126.01369863013699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126.01369863013699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126.01369863013699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126.01369863013699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126.01369863013699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126.01369863013699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126.01369863013699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126.01369863013699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126.01369863013699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126.01369863013699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126.01369863013699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126.01369863013699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126.01369863013699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126.01369863013699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126.01369863013699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126.01369863013699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126.01369863013699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126.01369863013699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126.01369863013699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126.01369863013699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126.01369863013699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126.01369863013699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126.01369863013699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126.01369863013699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126.01369863013699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126.01369863013699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126.01369863013699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126.01369863013699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126.01369863013699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126.01369863013699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126.01369863013699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126.01369863013699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126.01369863013699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126.01369863013699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126.01369863013699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126.01369863013699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126.01369863013699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126.01369863013699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126.01369863013699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126.01369863013699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126.01369863013699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126.01369863013699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126.01369863013699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126.01369863013699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126.01369863013699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126.01369863013699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126.01369863013699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126.01369863013699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126.01369863013699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126.01369863013699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126.01369863013699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126.01369863013699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126.01369863013699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126.01369863013699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126.01369863013699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126.01369863013699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126.01369863013699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126.01369863013699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126.01369863013699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126.01369863013699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126.01369863013699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126.01369863013699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126.01369863013699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126.01369863013699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126.01369863013699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126.01369863013699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126.01369863013699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126.01369863013699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126.01369863013699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126.01369863013699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126.01369863013699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126.01369863013699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126.01369863013699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126.01369863013699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126.01369863013699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126.01369863013699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126.01369863013699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126.01369863013699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126.01369863013699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126.01369863013699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126.01369863013699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126.01369863013699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126.01369863013699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126.01369863013699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126.01369863013699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126.01369863013699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126.01369863013699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126.01369863013699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126.01369863013699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126.01369863013699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126.01369863013699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126.01369863013699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126.01369863013699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126.01369863013699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126.01369863013699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126.01369863013699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126.01369863013699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126.01369863013699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126.01369863013699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126.01369863013699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126.01369863013699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126.01369863013699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126.01369863013699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126.01369863013699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126.01369863013699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126.01369863013699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126.01369863013699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126.01369863013699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126.01369863013699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126.01369863013699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126.01369863013699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126.01369863013699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126.01369863013699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126.01369863013699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126.01369863013699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126.01369863013699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126.01369863013699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126.01369863013699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126.01369863013699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126.01369863013699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126.01369863013699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126.01369863013699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126.01369863013699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126.01369863013699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126.01369863013699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126.01369863013699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126.01369863013699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126.01369863013699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126.01369863013699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126.01369863013699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126.01369863013699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126.01369863013699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126.01369863013699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126.01369863013699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126.01369863013699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126.01369863013699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126.01369863013699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126.01369863013699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126.01369863013699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126.01369863013699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126.01369863013699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126.01369863013699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126.01369863013699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126.01369863013699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126.01369863013699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126.01369863013699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126.01369863013699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126.01369863013699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126.01369863013699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126.01369863013699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126.01369863013699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126.01369863013699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126.01369863013699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126.01369863013699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126.01369863013699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126.01369863013699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126.01369863013699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126.01369863013699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126.01369863013699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126.01369863013699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126.01369863013699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126.01369863013699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126.01369863013699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126.01369863013699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126.01369863013699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126.01369863013699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126.01369863013699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126.01369863013699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126.01369863013699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126.01369863013699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126.01369863013699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126.01369863013699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126.01369863013699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126.01369863013699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126.01369863013699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126.01369863013699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126.01369863013699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126.01369863013699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126.01369863013699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126.01369863013699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126.01369863013699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126.01369863013699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126.01369863013699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126.01369863013699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126.01369863013699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126.01369863013699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126.01369863013699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126.01369863013699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126.01369863013699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126.01369863013699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126.01369863013699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126.01369863013699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126.01369863013699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126.01369863013699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126.01369863013699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126.01369863013699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126.01369863013699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126.01369863013699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126.01369863013699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126.01369863013699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126.01369863013699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126.01369863013699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126.01369863013699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126.01369863013699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126.01369863013699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126.01369863013699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126.01369863013699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126.01369863013699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126.01369863013699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126.01369863013699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126.01369863013699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126.01369863013699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126.01369863013699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126.01369863013699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126.01369863013699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126.01369863013699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126.01369863013699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126.01369863013699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126.01369863013699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126.01369863013699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126.01369863013699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126.01369863013699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126.01369863013699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126.01369863013699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126.01369863013699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126.01369863013699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126.01369863013699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126.01369863013699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126.01369863013699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126.01369863013699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126.01369863013699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126.01369863013699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126.01369863013699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126.01369863013699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126.01369863013699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126.01369863013699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126.01369863013699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126.01369863013699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126.01369863013699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126.01369863013699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126.01369863013699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126.01369863013699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126.01369863013699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126.01369863013699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126.01369863013699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126.01369863013699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126.01369863013699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126.01369863013699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126.01369863013699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126.01369863013699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126.01369863013699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126.01369863013699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126.01369863013699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126.01369863013699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126.01369863013699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126.01369863013699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126.01369863013699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126.01369863013699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126.01369863013699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126.01369863013699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126.01369863013699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126.01369863013699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126.01369863013699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126.01369863013699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126.01369863013699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126.01369863013699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126.01369863013699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126.01369863013699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126.01369863013699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126.01369863013699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126.01369863013699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126.01369863013699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126.01369863013699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126.01369863013699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126.01369863013699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126.01369863013699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126.01369863013699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126.01369863013699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126.01369863013699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126.01369863013699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126.01369863013699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126.01369863013699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126.01369863013699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126.01369863013699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126.01369863013699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126.01369863013699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126.01369863013699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126.01369863013699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126.01369863013699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126.01369863013699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126.01369863013699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126.01369863013699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126.01369863013699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126.01369863013699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126.01369863013699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126.01369863013699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126.01369863013699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126.01369863013699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126.01369863013699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126.01369863013699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126.01369863013699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126.01369863013699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126.01369863013699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126.01369863013699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126.01369863013699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126.01369863013699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126.01369863013699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126.01369863013699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126.01369863013699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126.01369863013699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126.01369863013699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126.01369863013699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126.01369863013699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126.01369863013699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126.01369863013699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126.01369863013699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126.01369863013699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126.01369863013699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126.01369863013699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126.01369863013699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126.01369863013699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126.01369863013699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126.01369863013699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126.01369863013699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126.01369863013699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126.01369863013699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126.01369863013699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126.01369863013699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126.01369863013699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126.01369863013699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126.01369863013699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126.01369863013699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126.01369863013699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126.01369863013699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126.01369863013699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126.01369863013699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126.01369863013699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126.01369863013699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126.01369863013699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126.01369863013699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126.01369863013699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126.01369863013699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126.01369863013699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126.01369863013699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126.01369863013699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126.01369863013699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126.01369863013699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126.01369863013699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126.01369863013699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126.01369863013699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126.01369863013699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126.01369863013699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126.01369863013699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126.01369863013699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126.01369863013699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126.01369863013699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126.01369863013699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126.01369863013699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126.01369863013699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126.01369863013699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126.01369863013699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126.01369863013699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126.01369863013699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126.01369863013699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126.01369863013699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126.01369863013699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126.01369863013699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126.01369863013699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126.01369863013699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126.01369863013699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126.01369863013699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126.01369863013699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126.01369863013699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126.01369863013699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126.01369863013699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126.01369863013699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126.01369863013699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126.01369863013699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126.01369863013699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126.01369863013699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126.01369863013699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126.01369863013699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126.01369863013699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126.01369863013699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126.01369863013699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126.01369863013699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126.01369863013699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126.01369863013699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126.01369863013699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126.01369863013699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126.01369863013699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126.01369863013699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126.01369863013699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126.01369863013699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126.01369863013699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126.01369863013699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126.01369863013699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126.01369863013699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126.01369863013699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126.01369863013699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126.01369863013699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126.01369863013699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126.01369863013699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126.01369863013699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126.01369863013699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126.01369863013699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126.01369863013699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126.01369863013699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126.01369863013699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126.01369863013699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126.01369863013699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126.01369863013699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126.01369863013699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126.01369863013699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126.01369863013699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126.01369863013699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126.01369863013699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126.01369863013699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126.01369863013699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126.01369863013699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126.01369863013699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126.01369863013699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126.01369863013699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126.01369863013699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126.01369863013699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126.01369863013699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126.01369863013699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126.01369863013699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126.01369863013699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126.01369863013699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126.01369863013699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126.01369863013699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126.01369863013699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126.01369863013699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126.01369863013699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126.01369863013699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126.01369863013699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126.01369863013699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126.01369863013699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126.01369863013699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126.01369863013699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126.01369863013699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126.01369863013699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126.01369863013699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126.01369863013699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126.01369863013699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126.01369863013699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126.01369863013699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126.01369863013699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126.01369863013699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126.01369863013699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126.01369863013699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126.01369863013699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126.01369863013699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126.01369863013699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126.01369863013699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126.01369863013699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126.01369863013699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126.01369863013699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126.01369863013699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126.01369863013699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126.01369863013699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126.01369863013699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126.01369863013699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126.01369863013699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126.01369863013699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126.01369863013699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126.01369863013699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126.01369863013699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126.01369863013699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126.01369863013699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126.01369863013699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126.01369863013699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126.01369863013699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126.01369863013699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126.01369863013699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126.01369863013699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126.01369863013699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126.01369863013699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126.01369863013699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126.01369863013699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126.01369863013699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126.01369863013699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126.01369863013699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126.01369863013699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126.01369863013699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126.01369863013699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126.01369863013699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126.01369863013699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126.01369863013699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126.01369863013699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126.01369863013699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126.01369863013699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126.01369863013699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126.01369863013699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126.01369863013699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126.01369863013699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126.01369863013699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126.01369863013699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126.01369863013699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126.01369863013699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126.01369863013699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126.01369863013699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126.01369863013699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126.01369863013699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126.01369863013699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126.01369863013699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126.01369863013699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126.01369863013699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126.01369863013699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126.01369863013699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126.01369863013699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126.01369863013699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126.01369863013699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126.01369863013699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126.01369863013699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126.01369863013699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126.01369863013699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126.01369863013699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126.01369863013699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126.01369863013699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126.01369863013699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126.01369863013699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126.01369863013699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126.01369863013699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126.01369863013699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126.01369863013699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126.01369863013699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126.01369863013699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126.01369863013699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126.01369863013699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126.01369863013699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126.01369863013699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126.01369863013699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126.01369863013699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126.01369863013699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126.01369863013699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126.01369863013699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126.01369863013699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126.01369863013699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126.01369863013699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126.01369863013699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126.01369863013699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126.01369863013699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126.01369863013699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126.01369863013699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126.01369863013699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126.01369863013699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126.01369863013699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126.01369863013699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126.01369863013699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126.01369863013699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126.01369863013699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126.01369863013699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126.01369863013699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126.01369863013699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126.01369863013699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126.01369863013699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126.01369863013699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126.01369863013699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126.01369863013699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126.01369863013699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126.01369863013699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126.01369863013699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126.01369863013699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126.01369863013699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126.01369863013699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126.01369863013699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126.01369863013699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126.01369863013699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126.01369863013699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126.01369863013699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126.01369863013699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126.01369863013699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126.01369863013699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126.01369863013699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126.01369863013699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126.01369863013699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126.01369863013699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126.01369863013699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126.01369863013699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126.01369863013699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126.01369863013699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126.01369863013699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126.01369863013699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126.01369863013699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126.01369863013699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126.01369863013699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126.01369863013699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126.01369863013699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126.01369863013699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126.01369863013699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126.01369863013699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126.01369863013699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126.01369863013699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126.01369863013699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126.01369863013699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126.01369863013699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126.01369863013699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126.01369863013699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126.01369863013699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126.01369863013699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126.01369863013699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126.01369863013699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126.01369863013699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126.01369863013699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126.01369863013699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126.01369863013699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126.01369863013699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126.01369863013699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126.01369863013699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126.01369863013699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126.01369863013699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126.01369863013699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126.01369863013699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126.01369863013699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126.01369863013699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126.01369863013699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126.01369863013699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126.01369863013699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126.01369863013699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126.01369863013699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126.01369863013699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126.01369863013699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126.01369863013699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126.01369863013699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126.01369863013699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126.01369863013699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126.01369863013699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126.01369863013699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126.01369863013699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126.01369863013699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126.01369863013699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126.01369863013699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126.01369863013699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126.01369863013699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126.01369863013699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126.01369863013699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126.01369863013699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126.01369863013699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126.01369863013699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126.01369863013699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126.01369863013699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126.01369863013699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126.01369863013699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126.01369863013699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126.01369863013699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126.01369863013699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126.01369863013699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126.01369863013699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126.01369863013699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126.01369863013699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126.01369863013699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126.01369863013699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126.01369863013699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126.01369863013699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126.01369863013699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126.01369863013699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126.01369863013699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126.01369863013699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126.01369863013699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126.01369863013699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126.01369863013699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126.01369863013699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126.01369863013699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126.01369863013699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126.01369863013699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126.01369863013699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126.01369863013699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126.01369863013699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126.01369863013699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126.01369863013699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126.01369863013699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126.01369863013699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126.01369863013699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126.01369863013699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126.01369863013699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126.01369863013699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126.01369863013699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126.01369863013699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126.01369863013699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126.01369863013699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126.01369863013699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126.01369863013699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126.01369863013699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126.01369863013699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126.01369863013699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126.01369863013699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126.01369863013699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126.01369863013699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126.01369863013699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126.01369863013699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126.01369863013699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126.01369863013699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126.01369863013699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126.01369863013699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126.01369863013699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126.01369863013699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126.01369863013699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126.01369863013699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126.01369863013699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126.01369863013699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126.01369863013699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126.01369863013699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126.01369863013699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126.01369863013699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126.01369863013699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126.01369863013699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126.01369863013699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126.01369863013699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126.01369863013699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126.01369863013699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126.01369863013699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126.01369863013699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126.01369863013699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126.01369863013699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126.01369863013699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126.01369863013699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126.01369863013699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126.01369863013699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126.01369863013699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126.01369863013699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126.01369863013699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126.01369863013699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126.01369863013699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126.01369863013699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126.01369863013699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126.01369863013699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126.01369863013699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126.01369863013699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126.01369863013699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126.01369863013699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126.01369863013699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126.01369863013699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126.01369863013699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126.01369863013699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126.01369863013699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126.01369863013699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126.01369863013699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126.01369863013699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126.01369863013699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126.01369863013699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126.01369863013699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126.01369863013699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126.01369863013699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126.01369863013699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126.01369863013699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126.01369863013699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126.01369863013699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126.01369863013699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126.01369863013699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126.01369863013699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126.01369863013699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126.01369863013699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126.01369863013699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126.01369863013699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126.01369863013699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126.01369863013699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126.01369863013699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126.01369863013699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126.01369863013699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126.01369863013699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126.01369863013699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126.01369863013699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126.01369863013699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126.01369863013699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126.01369863013699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126.01369863013699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126.01369863013699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126.01369863013699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126.01369863013699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126.01369863013699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126.01369863013699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126.01369863013699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126.01369863013699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126.01369863013699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126.01369863013699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126.01369863013699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126.01369863013699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126.01369863013699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126.01369863013699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126.01369863013699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126.01369863013699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126.01369863013699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126.01369863013699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126.01369863013699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126.01369863013699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126.01369863013699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126.01369863013699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126.01369863013699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126.01369863013699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126.01369863013699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126.01369863013699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126.01369863013699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126.01369863013699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126.01369863013699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126.01369863013699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126.01369863013699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126.01369863013699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126.01369863013699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126.01369863013699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126.01369863013699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126.01369863013699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126.01369863013699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126.01369863013699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126.01369863013699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126.01369863013699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126.01369863013699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126.01369863013699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126.01369863013699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126.01369863013699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126.01369863013699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126.01369863013699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126.01369863013699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126.01369863013699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126.01369863013699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126.01369863013699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126.01369863013699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126.01369863013699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126.01369863013699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126.01369863013699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126.01369863013699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126.01369863013699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126.01369863013699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126.01369863013699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126.01369863013699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126.01369863013699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126.01369863013699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126.01369863013699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126.01369863013699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126.01369863013699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126.01369863013699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126.01369863013699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126.01369863013699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126.01369863013699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126.01369863013699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126.01369863013699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126.01369863013699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126.01369863013699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126.01369863013699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126.01369863013699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126.01369863013699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126.01369863013699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126.01369863013699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126.01369863013699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126.01369863013699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126.01369863013699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126.01369863013699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126.01369863013699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126.01369863013699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126.01369863013699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126.01369863013699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126.01369863013699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126.01369863013699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126.01369863013699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126.01369863013699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126.01369863013699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126.01369863013699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126.01369863013699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126.01369863013699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126.01369863013699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126.01369863013699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126.01369863013699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126.01369863013699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126.01369863013699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126.01369863013699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126.01369863013699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126.01369863013699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126.01369863013699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126.01369863013699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126.01369863013699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126.01369863013699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126.01369863013699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126.01369863013699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126.01369863013699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126.01369863013699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126.01369863013699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126.01369863013699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126.01369863013699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126.01369863013699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126.01369863013699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126.01369863013699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126.01369863013699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126.01369863013699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126.01369863013699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126.01369863013699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126.01369863013699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126.01369863013699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126.01369863013699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126.01369863013699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126.01369863013699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126.01369863013699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126.01369863013699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126.01369863013699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126.01369863013699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126.01369863013699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126.01369863013699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126.01369863013699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126.01369863013699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126.01369863013699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126.01369863013699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126.01369863013699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126.01369863013699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126.01369863013699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126.01369863013699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126.01369863013699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126.01369863013699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126.01369863013699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126.01369863013699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126.01369863013699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126.01369863013699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126.01369863013699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126.01369863013699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126.01369863013699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126.01369863013699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126.01369863013699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126.01369863013699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126.01369863013699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126.01369863013699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126.01369863013699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126.01369863013699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126.01369863013699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126.01369863013699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126.01369863013699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126.01369863013699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126.01369863013699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126.01369863013699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126.01369863013699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126.01369863013699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126.01369863013699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126.01369863013699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126.01369863013699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126.01369863013699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126.01369863013699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126.01369863013699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126.01369863013699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126.01369863013699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126.01369863013699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126.01369863013699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126.01369863013699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126.01369863013699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126.01369863013699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126.01369863013699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126.01369863013699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126.01369863013699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126.01369863013699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126.01369863013699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126.01369863013699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126.01369863013699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126.01369863013699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126.01369863013699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126.01369863013699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126.01369863013699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126.01369863013699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126.01369863013699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126.01369863013699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126.01369863013699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126.01369863013699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126.01369863013699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126.01369863013699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126.01369863013699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126.01369863013699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126.01369863013699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126.01369863013699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126.01369863013699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126.01369863013699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126.01369863013699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126.01369863013699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126.01369863013699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126.01369863013699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126.01369863013699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126.01369863013699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126.01369863013699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126.01369863013699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126.01369863013699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126.01369863013699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126.01369863013699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126.01369863013699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126.01369863013699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126.01369863013699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126.01369863013699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126.01369863013699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126.01369863013699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126.01369863013699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126.01369863013699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126.01369863013699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126.01369863013699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126.01369863013699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126.01369863013699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126.01369863013699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126.01369863013699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126.01369863013699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126.01369863013699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126.01369863013699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126.01369863013699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126.01369863013699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126.01369863013699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126.01369863013699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126.01369863013699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126.01369863013699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126.01369863013699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126.01369863013699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126.01369863013699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126.01369863013699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126.01369863013699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126.01369863013699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126.01369863013699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126.01369863013699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126.01369863013699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126.01369863013699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126.01369863013699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126.01369863013699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126.01369863013699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126.01369863013699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126.01369863013699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126.01369863013699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126.01369863013699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126.01369863013699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126.01369863013699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126.01369863013699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126.01369863013699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126.01369863013699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126.01369863013699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126.01369863013699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126.01369863013699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126.01369863013699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126.01369863013699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126.01369863013699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126.01369863013699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126.01369863013699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126.01369863013699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126.01369863013699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126.01369863013699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126.01369863013699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126.01369863013699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126.01369863013699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126.01369863013699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126.01369863013699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126.01369863013699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126.01369863013699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126.01369863013699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126.01369863013699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126.01369863013699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126.01369863013699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126.01369863013699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126.01369863013699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126.01369863013699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126.01369863013699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126.01369863013699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126.01369863013699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126.01369863013699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126.01369863013699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126.01369863013699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126.01369863013699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126.01369863013699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126.01369863013699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126.01369863013699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126.01369863013699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126.01369863013699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126.01369863013699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126.01369863013699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126.01369863013699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126.01369863013699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126.01369863013699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126.01369863013699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126.01369863013699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126.01369863013699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126.01369863013699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126.01369863013699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126.01369863013699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126.01369863013699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126.01369863013699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126.01369863013699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126.01369863013699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126.01369863013699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126.01369863013699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126.01369863013699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126.01369863013699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126.01369863013699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126.01369863013699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126.01369863013699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126.01369863013699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126.01369863013699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126.01369863013699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126.01369863013699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126.01369863013699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126.01369863013699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126.01369863013699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126.01369863013699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126.01369863013699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126.01369863013699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126.01369863013699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126.01369863013699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126.01369863013699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126.01369863013699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126.01369863013699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126.01369863013699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126.01369863013699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126.01369863013699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126.01369863013699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126.01369863013699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126.01369863013699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126.01369863013699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126.01369863013699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126.01369863013699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126.01369863013699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126.01369863013699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126.01369863013699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126.01369863013699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126.01369863013699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126.01369863013699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126.01369863013699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126.01369863013699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126.01369863013699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126.01369863013699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126.01369863013699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126.01369863013699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126.01369863013699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126.01369863013699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126.01369863013699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126.01369863013699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126.01369863013699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126.01369863013699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126.01369863013699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126.01369863013699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126.01369863013699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126.01369863013699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126.01369863013699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126.01369863013699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126.01369863013699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126.01369863013699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126.01369863013699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126.01369863013699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126.01369863013699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126.01369863013699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126.01369863013699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126.01369863013699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126.01369863013699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126.01369863013699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126.01369863013699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126.01369863013699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126.01369863013699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126.01369863013699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126.01369863013699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126.01369863013699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126.01369863013699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126.01369863013699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126.01369863013699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126.01369863013699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126.01369863013699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126.01369863013699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126.01369863013699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126.01369863013699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126.01369863013699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126.01369863013699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126.01369863013699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126.01369863013699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126.01369863013699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126.01369863013699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126.01369863013699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126.01369863013699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126.01369863013699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126.01369863013699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126.01369863013699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126.01369863013699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126.01369863013699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126.01369863013699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126.01369863013699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126.01369863013699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126.01369863013699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126.01369863013699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126.01369863013699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126.01369863013699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126.01369863013699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126.01369863013699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126.01369863013699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126.01369863013699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126.01369863013699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126.01369863013699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126.01369863013699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126.01369863013699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126.01369863013699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126.01369863013699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126.01369863013699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126.01369863013699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126.01369863013699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126.01369863013699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126.01369863013699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126.01369863013699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126.01369863013699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126.01369863013699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126.01369863013699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126.01369863013699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126.01369863013699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126.01369863013699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126.01369863013699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126.01369863013699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126.01369863013699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126.01369863013699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126.01369863013699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126.01369863013699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126.01369863013699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126.01369863013699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126.01369863013699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126.01369863013699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126.01369863013699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126.01369863013699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126.01369863013699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126.01369863013699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126.01369863013699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126.01369863013699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126.01369863013699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126.01369863013699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126.01369863013699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126.01369863013699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126.01369863013699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126.01369863013699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126.01369863013699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126.01369863013699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126.01369863013699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126.01369863013699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126.01369863013699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126.01369863013699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126.01369863013699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126.01369863013699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126.01369863013699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126.01369863013699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126.01369863013699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126.01369863013699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126.01369863013699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126.01369863013699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126.01369863013699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126.01369863013699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126.01369863013699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126.01369863013699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126.01369863013699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126.01369863013699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126.01369863013699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126.01369863013699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126.01369863013699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126.01369863013699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126.01369863013699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126.01369863013699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126.01369863013699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126.01369863013699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126.01369863013699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126.01369863013699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126.01369863013699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126.01369863013699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126.01369863013699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126.01369863013699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126.01369863013699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126.01369863013699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126.01369863013699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126.01369863013699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126.01369863013699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126.01369863013699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126.01369863013699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126.01369863013699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126.01369863013699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126.01369863013699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126.01369863013699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126.01369863013699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126.01369863013699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126.01369863013699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126.01369863013699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126.01369863013699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126.01369863013699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126.01369863013699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126.01369863013699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126.01369863013699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126.01369863013699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126.01369863013699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126.01369863013699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126.01369863013699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126.01369863013699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126.01369863013699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126.01369863013699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126.01369863013699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126.01369863013699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126.01369863013699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126.01369863013699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126.01369863013699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126.01369863013699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126.01369863013699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126.01369863013699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126.01369863013699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126.01369863013699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126.01369863013699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126.01369863013699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126.01369863013699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126.01369863013699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126.01369863013699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126.01369863013699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126.01369863013699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126.01369863013699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126.01369863013699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126.01369863013699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126.01369863013699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126.01369863013699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126.01369863013699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126.01369863013699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126.01369863013699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126.01369863013699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126.01369863013699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126.01369863013699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126.01369863013699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126.01369863013699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126.01369863013699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126.01369863013699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126.01369863013699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126.01369863013699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126.01369863013699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126.01369863013699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126.01369863013699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126.01369863013699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126.01369863013699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126.01369863013699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126.01369863013699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126.01369863013699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126.01369863013699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126.01369863013699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126.01369863013699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126.01369863013699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126.01369863013699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126.01369863013699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126.01369863013699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126.01369863013699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126.01369863013699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126.01369863013699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126.01369863013699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126.01369863013699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126.01369863013699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126.01369863013699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126.01369863013699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126.01369863013699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126.01369863013699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126.01369863013699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126.01369863013699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126.01369863013699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126.01369863013699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126.01369863013699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126.01369863013699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126.01369863013699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126.01369863013699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126.01369863013699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126.01369863013699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126.01369863013699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126.01369863013699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126.01369863013699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126.01369863013699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126.01369863013699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126.01369863013699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126.01369863013699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126.01369863013699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126.01369863013699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126.01369863013699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126.01369863013699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126.01369863013699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126.01369863013699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126.01369863013699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126.01369863013699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126.01369863013699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126.01369863013699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126.01369863013699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126.01369863013699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126.01369863013699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126.01369863013699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126.01369863013699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126.01369863013699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126.01369863013699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126.01369863013699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126.01369863013699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126.01369863013699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126.01369863013699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126.01369863013699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126.01369863013699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126.01369863013699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126.01369863013699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126.01369863013699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126.01369863013699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126.01369863013699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126.01369863013699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126.01369863013699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126.01369863013699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126.01369863013699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126.01369863013699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126.01369863013699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126.01369863013699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126.01369863013699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126.01369863013699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126.01369863013699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126.01369863013699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126.01369863013699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126.01369863013699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126.01369863013699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126.01369863013699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126.01369863013699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126.01369863013699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126.01369863013699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126.01369863013699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126.01369863013699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126.01369863013699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126.01369863013699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126.01369863013699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126.01369863013699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126.01369863013699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126.01369863013699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126.01369863013699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126.01369863013699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126.01369863013699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126.01369863013699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126.01369863013699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126.01369863013699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126.01369863013699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126.01369863013699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126.01369863013699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126.01369863013699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126.01369863013699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126.01369863013699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126.01369863013699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126.01369863013699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126.01369863013699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126.01369863013699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126.01369863013699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126.01369863013699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126.01369863013699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126.01369863013699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126.01369863013699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126.01369863013699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126.01369863013699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126.01369863013699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126.01369863013699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126.01369863013699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126.01369863013699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126.01369863013699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126.01369863013699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126.01369863013699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126.01369863013699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126.01369863013699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126.01369863013699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126.01369863013699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126.01369863013699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126.01369863013699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126.01369863013699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126.01369863013699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126.01369863013699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126.01369863013699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126.01369863013699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126.01369863013699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126.01369863013699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126.01369863013699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126.01369863013699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126.01369863013699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126.01369863013699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126.01369863013699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126.01369863013699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126.01369863013699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126.01369863013699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126.01369863013699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126.01369863013699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126.01369863013699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126.01369863013699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126.01369863013699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126.01369863013699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126.01369863013699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126.01369863013699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126.01369863013699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126.01369863013699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126.01369863013699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126.01369863013699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126.01369863013699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126.01369863013699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126.01369863013699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126.01369863013699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126.01369863013699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126.01369863013699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126.01369863013699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126.01369863013699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126.01369863013699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126.01369863013699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126.01369863013699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126.01369863013699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126.01369863013699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126.01369863013699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126.01369863013699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126.01369863013699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126.01369863013699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126.01369863013699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126.01369863013699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126.01369863013699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126.01369863013699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126.01369863013699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126.01369863013699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126.01369863013699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126.01369863013699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126.01369863013699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126.01369863013699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126.01369863013699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126.01369863013699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126.01369863013699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126.01369863013699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126.01369863013699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126.01369863013699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126.01369863013699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126.01369863013699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126.01369863013699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126.01369863013699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126.01369863013699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126.01369863013699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126.01369863013699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126.01369863013699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126.01369863013699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126.01369863013699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126.01369863013699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126.01369863013699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126.01369863013699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126.01369863013699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126.01369863013699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126.01369863013699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126.01369863013699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126.01369863013699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126.01369863013699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126.01369863013699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126.01369863013699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126.01369863013699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126.01369863013699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126.01369863013699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126.01369863013699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126.01369863013699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126.01369863013699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126.01369863013699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126.01369863013699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126.01369863013699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126.01369863013699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126.01369863013699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126.01369863013699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126.01369863013699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126.01369863013699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126.01369863013699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126.01369863013699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126.01369863013699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126.01369863013699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126.01369863013699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126.01369863013699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126.01369863013699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126.01369863013699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126.01369863013699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126.01369863013699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126.01369863013699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126.01369863013699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126.01369863013699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126.01369863013699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126.01369863013699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126.01369863013699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126.01369863013699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126.01369863013699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126.01369863013699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126.01369863013699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126.01369863013699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126.01369863013699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126.01369863013699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126.01369863013699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126.01369863013699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126.01369863013699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126.01369863013699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126.01369863013699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126.01369863013699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126.01369863013699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126.01369863013699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126.01369863013699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126.01369863013699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126.01369863013699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126.01369863013699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126.01369863013699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126.01369863013699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126.01369863013699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126.01369863013699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126.01369863013699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126.01369863013699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126.01369863013699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126.01369863013699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126.01369863013699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126.01369863013699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126.01369863013699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126.01369863013699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126.01369863013699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126.01369863013699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126.01369863013699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126.01369863013699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126.01369863013699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126.01369863013699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126.01369863013699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126.01369863013699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126.01369863013699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126.01369863013699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126.01369863013699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126.01369863013699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126.01369863013699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126.01369863013699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126.01369863013699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126.01369863013699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126.01369863013699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126.01369863013699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126.01369863013699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126.01369863013699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126.01369863013699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126.01369863013699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126.01369863013699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126.01369863013699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126.01369863013699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126.01369863013699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126.01369863013699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126.01369863013699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126.01369863013699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126.01369863013699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126.01369863013699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126.01369863013699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126.01369863013699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126.01369863013699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126.01369863013699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126.01369863013699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126.01369863013699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126.01369863013699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126.01369863013699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126.01369863013699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126.01369863013699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126.01369863013699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126.01369863013699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126.01369863013699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126.01369863013699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126.01369863013699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126.01369863013699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126.01369863013699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126.01369863013699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126.01369863013699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126.01369863013699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126.01369863013699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126.01369863013699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126.01369863013699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126.01369863013699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126.01369863013699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126.01369863013699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126.01369863013699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126.01369863013699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126.01369863013699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126.01369863013699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126.01369863013699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126.01369863013699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126.01369863013699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126.01369863013699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126.01369863013699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126.01369863013699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126.01369863013699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126.01369863013699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126.01369863013699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126.01369863013699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126.01369863013699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126.01369863013699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126.01369863013699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126.01369863013699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126.01369863013699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126.01369863013699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126.01369863013699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126.01369863013699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126.01369863013699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126.01369863013699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126.01369863013699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126.01369863013699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126.01369863013699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126.01369863013699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126.01369863013699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126.01369863013699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126.01369863013699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126.01369863013699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126.01369863013699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126.01369863013699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126.01369863013699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126.01369863013699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126.01369863013699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126.01369863013699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126.01369863013699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126.01369863013699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126.01369863013699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126.01369863013699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126.01369863013699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126.01369863013699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126.01369863013699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126.01369863013699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126.01369863013699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126.01369863013699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126.01369863013699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126.01369863013699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126.01369863013699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126.01369863013699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126.01369863013699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126.01369863013699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126.01369863013699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126.01369863013699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126.01369863013699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126.01369863013699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126.01369863013699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126.01369863013699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126.01369863013699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126.01369863013699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126.01369863013699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126.01369863013699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126.01369863013699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126.01369863013699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126.01369863013699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126.01369863013699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126.01369863013699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126.01369863013699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126.01369863013699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126.01369863013699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126.01369863013699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126.01369863013699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126.01369863013699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126.01369863013699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126.01369863013699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126.01369863013699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126.01369863013699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126.01369863013699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126.01369863013699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126.01369863013699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126.01369863013699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126.01369863013699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126.01369863013699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126.01369863013699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126.01369863013699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126.01369863013699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126.01369863013699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126.01369863013699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126.01369863013699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126.01369863013699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126.01369863013699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126.01369863013699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126.01369863013699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126.01369863013699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126.01369863013699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126.01369863013699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126.01369863013699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126.01369863013699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126.01369863013699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126.01369863013699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126.01369863013699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126.01369863013699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126.01369863013699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126.01369863013699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126.01369863013699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126.01369863013699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126.01369863013699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126.01369863013699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126.01369863013699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126.01369863013699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126.01369863013699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126.01369863013699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126.01369863013699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126.01369863013699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126.01369863013699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126.01369863013699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126.01369863013699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126.01369863013699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126.01369863013699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126.01369863013699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126.01369863013699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126.01369863013699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126.01369863013699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126.01369863013699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126.01369863013699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126.01369863013699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126.01369863013699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126.01369863013699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126.01369863013699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126.01369863013699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126.01369863013699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126.01369863013699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126.01369863013699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126.01369863013699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126.01369863013699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126.01369863013699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126.01369863013699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126.01369863013699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126.01369863013699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126.01369863013699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126.01369863013699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126.01369863013699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126.01369863013699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126.01369863013699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126.01369863013699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126.01369863013699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126.01369863013699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126.01369863013699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126.01369863013699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126.01369863013699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126.01369863013699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126.01369863013699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126.01369863013699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126.01369863013699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126.01369863013699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126.01369863013699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126.01369863013699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126.01369863013699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126.01369863013699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126.01369863013699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126.01369863013699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126.01369863013699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126.01369863013699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126.01369863013699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126.01369863013699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126.01369863013699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126.01369863013699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126.01369863013699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126.01369863013699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126.01369863013699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126.01369863013699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126.01369863013699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126.01369863013699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126.01369863013699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126.01369863013699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126.01369863013699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126.01369863013699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126.01369863013699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126.01369863013699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126.01369863013699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126.01369863013699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126.01369863013699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126.01369863013699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126.01369863013699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126.01369863013699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126.01369863013699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126.01369863013699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126.01369863013699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126.01369863013699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126.01369863013699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126.01369863013699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126.01369863013699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126.01369863013699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126.01369863013699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126.01369863013699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126.01369863013699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126.01369863013699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126.01369863013699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126.01369863013699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126.01369863013699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126.01369863013699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126.01369863013699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126.01369863013699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126.01369863013699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126.01369863013699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126.01369863013699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126.01369863013699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126.01369863013699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126.01369863013699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126.01369863013699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126.01369863013699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126.01369863013699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126.01369863013699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126.01369863013699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126.01369863013699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126.01369863013699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126.01369863013699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126.01369863013699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126.01369863013699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126.01369863013699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126.01369863013699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126.01369863013699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126.01369863013699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126.01369863013699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126.01369863013699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126.01369863013699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126.01369863013699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126.01369863013699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126.01369863013699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126.01369863013699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126.01369863013699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126.01369863013699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126.01369863013699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126.01369863013699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126.01369863013699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126.01369863013699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126.01369863013699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126.01369863013699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126.01369863013699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126.01369863013699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126.01369863013699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126.01369863013699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126.01369863013699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126.01369863013699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126.01369863013699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126.01369863013699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126.01369863013699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126.01369863013699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126.01369863013699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126.01369863013699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126.01369863013699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126.01369863013699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126.01369863013699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126.01369863013699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126.01369863013699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126.01369863013699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126.01369863013699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126.01369863013699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126.01369863013699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126.01369863013699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126.01369863013699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126.01369863013699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126.01369863013699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126.01369863013699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126.01369863013699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126.01369863013699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126.01369863013699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126.01369863013699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126.01369863013699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126.01369863013699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126.01369863013699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126.01369863013699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126.01369863013699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126.01369863013699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126.01369863013699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126.01369863013699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126.01369863013699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126.01369863013699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126.01369863013699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126.01369863013699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126.01369863013699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126.01369863013699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126.01369863013699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126.01369863013699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126.01369863013699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126.01369863013699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126.01369863013699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126.01369863013699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126.01369863013699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126.01369863013699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126.01369863013699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126.01369863013699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126.01369863013699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126.01369863013699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126.01369863013699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126.01369863013699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126.01369863013699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126.01369863013699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126.01369863013699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126.01369863013699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126.01369863013699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126.01369863013699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126.01369863013699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126.01369863013699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126.01369863013699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126.01369863013699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126.01369863013699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126.01369863013699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126.01369863013699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126.01369863013699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126.01369863013699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126.01369863013699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126.01369863013699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126.01369863013699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126.01369863013699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126.01369863013699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126.01369863013699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126.01369863013699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126.01369863013699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126.01369863013699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126.01369863013699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126.01369863013699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126.01369863013699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126.01369863013699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126.01369863013699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126.01369863013699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126.01369863013699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126.01369863013699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126.01369863013699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126.01369863013699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126.01369863013699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126.01369863013699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126.01369863013699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126.01369863013699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126.01369863013699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126.01369863013699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126.01369863013699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126.01369863013699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126.01369863013699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126.01369863013699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126.01369863013699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126.01369863013699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126.01369863013699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126.01369863013699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126.01369863013699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126.01369863013699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126.01369863013699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126.01369863013699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126.01369863013699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126.01369863013699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126.01369863013699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126.01369863013699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126.01369863013699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126.01369863013699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126.01369863013699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126.01369863013699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126.01369863013699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126.01369863013699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126.01369863013699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126.01369863013699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126.01369863013699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126.01369863013699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126.01369863013699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126.01369863013699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126.01369863013699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126.01369863013699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126.01369863013699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126.01369863013699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126.01369863013699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126.01369863013699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126.01369863013699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126.01369863013699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126.01369863013699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126.01369863013699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126.01369863013699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126.01369863013699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126.01369863013699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126.01369863013699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126.01369863013699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126.01369863013699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126.01369863013699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126.01369863013699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126.01369863013699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126.01369863013699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126.01369863013699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126.01369863013699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126.01369863013699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126.01369863013699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126.01369863013699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126.01369863013699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126.01369863013699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126.01369863013699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126.01369863013699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126.01369863013699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126.01369863013699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126.01369863013699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126.01369863013699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126.01369863013699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126.01369863013699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126.01369863013699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126.01369863013699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126.01369863013699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126.01369863013699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126.01369863013699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126.01369863013699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126.01369863013699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126.01369863013699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126.01369863013699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126.01369863013699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126.01369863013699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126.01369863013699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126.01369863013699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126.01369863013699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126.01369863013699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126.01369863013699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126.01369863013699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126.01369863013699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126.01369863013699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126.01369863013699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126.01369863013699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126.01369863013699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126.01369863013699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126.01369863013699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126.01369863013699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126.01369863013699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126.01369863013699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126.01369863013699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126.01369863013699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126.01369863013699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126.01369863013699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126.01369863013699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126.01369863013699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126.01369863013699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126.01369863013699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126.01369863013699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126.01369863013699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126.01369863013699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126.01369863013699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126.01369863013699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126.01369863013699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126.01369863013699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126.01369863013699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126.01369863013699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126.01369863013699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126.01369863013699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126.01369863013699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126.01369863013699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126.01369863013699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126.01369863013699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126.01369863013699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126.01369863013699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126.01369863013699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126.01369863013699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126.01369863013699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126.01369863013699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126.01369863013699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126.01369863013699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126.01369863013699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126.01369863013699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126.01369863013699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126.01369863013699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126.01369863013699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126.01369863013699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126.01369863013699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126.01369863013699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126.01369863013699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126.01369863013699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126.01369863013699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126.01369863013699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126.01369863013699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126.01369863013699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126.01369863013699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126.01369863013699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126.01369863013699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126.01369863013699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126.01369863013699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126.01369863013699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126.01369863013699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126.01369863013699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126.01369863013699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126.01369863013699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126.01369863013699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126.01369863013699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126.01369863013699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126.01369863013699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126.01369863013699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126.01369863013699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126.01369863013699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126.01369863013699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126.01369863013699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126.01369863013699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126.01369863013699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126.01369863013699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126.01369863013699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126.01369863013699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126.01369863013699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126.01369863013699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126.01369863013699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126.01369863013699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126.01369863013699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126.01369863013699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126.01369863013699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126.01369863013699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126.01369863013699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126.01369863013699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126.01369863013699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126.01369863013699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126.01369863013699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126.01369863013699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126.01369863013699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126.01369863013699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126.01369863013699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126.01369863013699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126.01369863013699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126.01369863013699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126.01369863013699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126.01369863013699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126.01369863013699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126.01369863013699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126.01369863013699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126.01369863013699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126.01369863013699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126.01369863013699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126.01369863013699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126.01369863013699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126.01369863013699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126.01369863013699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126.01369863013699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126.01369863013699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126.01369863013699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126.01369863013699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126.01369863013699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126.01369863013699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126.01369863013699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126.01369863013699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126.01369863013699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126.01369863013699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126.01369863013699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126.01369863013699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126.01369863013699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126.01369863013699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126.01369863013699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126.01369863013699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126.01369863013699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126.01369863013699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126.01369863013699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126.01369863013699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126.01369863013699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126.01369863013699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126.01369863013699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126.01369863013699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126.01369863013699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126.01369863013699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126.01369863013699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126.01369863013699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126.01369863013699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126.01369863013699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126.01369863013699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126.01369863013699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126.01369863013699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126.01369863013699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126.01369863013699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126.01369863013699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126.01369863013699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126.01369863013699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126.01369863013699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126.01369863013699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126.01369863013699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126.01369863013699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126.01369863013699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126.01369863013699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126.01369863013699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126.01369863013699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126.01369863013699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126.01369863013699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126.01369863013699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126.01369863013699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126.01369863013699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126.01369863013699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126.01369863013699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126.01369863013699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126.01369863013699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126.01369863013699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126.01369863013699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126.01369863013699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126.01369863013699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126.01369863013699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126.01369863013699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126.01369863013699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126.01369863013699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126.01369863013699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126.01369863013699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126.01369863013699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126.01369863013699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126.01369863013699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126.01369863013699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126.01369863013699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126.01369863013699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126.01369863013699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126.01369863013699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126.01369863013699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126.01369863013699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126.01369863013699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126.01369863013699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126.01369863013699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126.01369863013699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126.01369863013699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126.01369863013699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126.01369863013699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126.01369863013699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126.01369863013699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126.01369863013699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126.01369863013699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126.01369863013699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126.01369863013699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126.01369863013699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126.01369863013699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126.01369863013699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126.01369863013699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126.01369863013699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126.01369863013699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126.01369863013699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126.01369863013699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126.01369863013699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126.01369863013699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126.01369863013699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126.01369863013699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126.01369863013699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126.01369863013699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126.01369863013699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126.01369863013699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126.01369863013699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126.01369863013699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126.01369863013699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126.01369863013699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126.01369863013699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126.01369863013699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126.01369863013699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126.01369863013699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126.01369863013699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126.01369863013699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126.01369863013699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126.01369863013699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126.01369863013699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126.01369863013699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126.01369863013699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126.01369863013699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126.01369863013699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126.01369863013699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126.01369863013699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126.01369863013699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126.01369863013699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126.01369863013699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126.01369863013699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126.01369863013699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126.01369863013699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126.01369863013699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126.01369863013699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126.01369863013699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126.01369863013699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126.01369863013699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126.01369863013699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126.01369863013699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126.01369863013699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126.01369863013699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126.01369863013699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126.01369863013699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126.01369863013699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126.01369863013699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126.01369863013699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126.01369863013699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126.01369863013699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126.01369863013699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126.01369863013699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126.01369863013699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126.01369863013699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126.01369863013699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126.01369863013699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126.01369863013699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126.01369863013699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126.01369863013699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126.01369863013699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126.01369863013699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126.01369863013699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126.01369863013699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126.01369863013699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126.01369863013699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126.01369863013699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126.01369863013699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126.01369863013699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126.01369863013699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126.01369863013699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126.01369863013699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126.01369863013699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126.01369863013699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126.01369863013699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126.01369863013699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126.01369863013699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126.01369863013699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126.01369863013699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126.01369863013699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126.01369863013699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126.01369863013699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126.01369863013699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126.01369863013699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126.01369863013699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126.01369863013699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126.01369863013699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126.01369863013699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126.01369863013699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126.01369863013699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126.01369863013699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126.01369863013699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126.01369863013699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126.01369863013699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126.01369863013699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126.01369863013699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126.01369863013699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126.01369863013699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126.01369863013699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126.01369863013699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126.01369863013699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126.01369863013699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126.01369863013699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126.01369863013699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126.01369863013699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126.01369863013699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126.01369863013699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126.01369863013699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126.01369863013699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126.01369863013699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126.01369863013699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126.01369863013699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126.01369863013699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126.01369863013699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126.01369863013699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126.01369863013699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126.01369863013699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126.01369863013699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126.01369863013699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126.01369863013699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126.01369863013699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126.01369863013699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126.01369863013699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126.01369863013699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126.01369863013699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126.01369863013699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126.01369863013699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126.01369863013699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126.01369863013699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126.01369863013699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126.01369863013699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126.01369863013699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126.01369863013699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126.01369863013699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126.01369863013699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126.01369863013699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126.01369863013699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126.01369863013699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126.01369863013699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126.01369863013699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126.01369863013699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126.01369863013699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126.01369863013699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126.01369863013699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126.01369863013699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126.01369863013699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126.01369863013699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126.01369863013699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126.01369863013699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126.01369863013699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126.01369863013699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126.01369863013699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126.01369863013699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126.01369863013699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126.01369863013699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126.01369863013699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126.01369863013699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126.01369863013699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126.01369863013699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126.01369863013699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126.01369863013699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126.01369863013699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126.01369863013699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126.01369863013699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126.01369863013699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126.01369863013699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126.01369863013699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126.01369863013699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126.01369863013699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126.01369863013699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126.01369863013699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126.01369863013699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126.01369863013699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126.01369863013699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126.01369863013699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126.01369863013699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126.01369863013699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126.01369863013699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126.01369863013699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126.01369863013699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126.01369863013699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126.01369863013699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126.01369863013699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126.01369863013699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126.01369863013699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126.01369863013699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126.01369863013699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126.01369863013699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126.01369863013699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126.01369863013699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126.01369863013699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126.01369863013699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126.01369863013699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126.01369863013699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126.01369863013699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126.01369863013699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126.01369863013699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126.01369863013699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126.01369863013699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126.01369863013699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126.01369863013699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126.01369863013699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126.01369863013699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126.01369863013699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126.01369863013699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126.01369863013699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126.01369863013699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126.01369863013699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126.01369863013699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126.01369863013699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126.01369863013699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126.01369863013699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126.01369863013699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126.01369863013699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126.01369863013699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126.01369863013699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126.01369863013699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126.01369863013699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126.01369863013699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126.01369863013699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126.01369863013699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126.01369863013699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126.01369863013699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126.01369863013699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126.01369863013699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126.01369863013699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126.01369863013699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126.01369863013699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126.01369863013699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126.01369863013699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126.01369863013699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126.01369863013699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126.01369863013699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126.01369863013699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126.01369863013699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126.01369863013699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126.01369863013699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126.01369863013699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126.01369863013699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126.01369863013699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126.01369863013699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126.01369863013699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126.01369863013699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126.01369863013699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126.01369863013699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126.01369863013699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126.01369863013699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126.01369863013699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126.01369863013699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126.01369863013699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126.01369863013699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126.01369863013699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126.01369863013699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126.01369863013699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126.01369863013699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126.01369863013699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126.01369863013699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126.01369863013699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126.01369863013699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126.01369863013699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126.01369863013699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126.01369863013699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126.01369863013699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126.01369863013699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126.01369863013699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126.01369863013699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126.01369863013699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126.01369863013699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126.01369863013699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126.01369863013699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126.01369863013699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126.01369863013699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126.01369863013699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126.01369863013699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126.01369863013699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126.01369863013699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126.01369863013699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126.01369863013699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126.01369863013699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126.01369863013699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126.01369863013699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126.01369863013699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126.01369863013699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126.01369863013699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126.01369863013699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126.01369863013699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126.01369863013699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126.01369863013699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126.01369863013699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126.01369863013699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126.01369863013699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126.01369863013699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126.01369863013699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126.01369863013699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126.01369863013699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126.01369863013699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126.01369863013699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126.01369863013699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126.01369863013699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126.01369863013699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126.01369863013699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126.01369863013699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126.01369863013699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126.01369863013699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126.01369863013699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126.01369863013699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126.01369863013699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126.01369863013699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126.01369863013699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126.01369863013699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126.01369863013699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126.01369863013699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126.01369863013699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126.01369863013699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126.01369863013699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126.01369863013699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126.01369863013699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126.01369863013699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126.01369863013699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126.01369863013699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126.01369863013699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126.01369863013699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126.01369863013699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126.01369863013699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126.01369863013699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126.01369863013699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126.01369863013699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126.01369863013699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126.01369863013699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126.01369863013699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126.01369863013699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126.01369863013699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126.01369863013699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126.01369863013699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126.01369863013699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126.01369863013699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126.01369863013699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126.01369863013699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126.01369863013699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126.01369863013699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126.01369863013699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126.01369863013699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126.01369863013699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126.01369863013699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126.01369863013699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126.01369863013699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126.01369863013699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126.01369863013699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126.01369863013699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126.01369863013699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126.01369863013699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126.01369863013699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126.01369863013699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126.01369863013699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126.01369863013699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126.01369863013699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126.01369863013699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126.01369863013699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126.01369863013699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126.01369863013699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126.01369863013699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126.01369863013699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126.01369863013699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126.01369863013699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126.01369863013699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126.01369863013699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126.01369863013699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126.01369863013699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126.01369863013699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126.01369863013699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126.01369863013699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126.01369863013699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126.01369863013699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126.01369863013699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126.01369863013699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126.01369863013699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126.01369863013699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126.01369863013699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126.01369863013699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126.01369863013699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126.01369863013699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126.01369863013699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126.01369863013699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126.01369863013699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126.01369863013699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126.01369863013699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126.01369863013699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126.01369863013699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126.01369863013699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126.01369863013699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126.01369863013699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126.01369863013699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126.01369863013699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126.01369863013699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126.01369863013699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126.01369863013699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126.01369863013699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126.01369863013699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126.01369863013699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126.01369863013699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126.01369863013699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126.01369863013699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126.01369863013699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126.01369863013699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126.01369863013699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126.01369863013699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126.01369863013699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126.01369863013699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126.01369863013699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126.01369863013699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126.01369863013699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126.01369863013699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126.01369863013699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126.01369863013699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126.01369863013699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126.01369863013699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126.01369863013699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126.01369863013699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126.01369863013699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126.01369863013699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126.01369863013699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126.01369863013699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126.01369863013699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126.01369863013699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126.01369863013699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126.01369863013699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126.01369863013699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126.01369863013699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126.01369863013699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126.01369863013699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126.01369863013699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126.01369863013699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126.01369863013699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126.01369863013699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126.01369863013699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126.01369863013699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126.01369863013699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126.01369863013699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126.01369863013699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126.01369863013699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126.01369863013699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126.01369863013699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126.01369863013699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126.01369863013699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126.01369863013699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126.01369863013699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126.01369863013699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126.01369863013699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126.01369863013699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126.01369863013699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126.01369863013699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126.01369863013699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126.01369863013699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126.01369863013699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126.01369863013699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126.01369863013699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126.01369863013699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126.01369863013699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126.01369863013699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126.01369863013699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126.01369863013699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126.01369863013699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126.01369863013699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126.01369863013699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126.01369863013699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126.01369863013699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126.01369863013699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126.01369863013699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126.01369863013699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126.01369863013699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126.01369863013699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126.01369863013699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126.01369863013699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126.01369863013699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126.01369863013699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126.01369863013699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126.01369863013699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126.01369863013699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126.01369863013699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126.01369863013699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126.01369863013699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126.01369863013699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126.01369863013699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126.01369863013699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126.01369863013699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126.01369863013699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126.01369863013699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126.01369863013699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126.01369863013699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126.01369863013699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126.01369863013699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126.01369863013699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126.01369863013699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126.01369863013699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126.01369863013699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126.01369863013699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126.01369863013699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126.01369863013699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126.01369863013699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126.01369863013699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126.01369863013699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126.01369863013699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126.01369863013699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126.01369863013699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126.01369863013699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126.01369863013699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126.01369863013699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126.01369863013699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126.01369863013699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126.01369863013699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126.01369863013699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126.01369863013699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126.01369863013699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126.01369863013699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126.01369863013699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126.01369863013699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126.01369863013699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126.01369863013699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126.01369863013699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126.01369863013699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126.01369863013699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126.01369863013699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126.01369863013699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126.01369863013699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126.01369863013699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126.01369863013699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126.01369863013699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126.01369863013699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126.01369863013699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126.01369863013699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126.01369863013699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126.01369863013699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126.01369863013699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126.01369863013699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126.01369863013699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126.01369863013699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126.01369863013699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126.01369863013699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126.01369863013699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126.01369863013699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126.01369863013699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126.01369863013699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126.01369863013699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126.01369863013699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126.01369863013699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126.01369863013699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126.01369863013699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126.01369863013699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126.01369863013699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126.01369863013699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126.01369863013699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126.01369863013699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126.01369863013699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126.01369863013699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126.01369863013699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126.01369863013699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126.01369863013699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126.01369863013699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126.01369863013699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126.01369863013699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126.01369863013699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126.01369863013699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126.01369863013699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126.01369863013699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126.01369863013699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126.01369863013699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126.01369863013699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126.01369863013699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126.01369863013699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126.01369863013699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126.01369863013699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126.01369863013699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126.01369863013699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126.01369863013699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126.01369863013699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126.01369863013699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126.01369863013699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126.01369863013699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126.01369863013699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126.01369863013699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126.01369863013699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126.01369863013699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126.01369863013699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126.01369863013699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126.01369863013699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126.01369863013699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126.01369863013699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126.01369863013699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126.01369863013699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126.01369863013699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126.01369863013699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126.01369863013699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126.01369863013699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126.01369863013699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126.01369863013699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126.01369863013699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126.01369863013699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126.01369863013699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126.01369863013699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126.01369863013699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126.01369863013699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126.01369863013699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126.01369863013699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126.01369863013699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126.01369863013699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126.01369863013699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126.01369863013699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126.01369863013699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126.01369863013699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126.01369863013699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126.01369863013699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126.01369863013699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126.01369863013699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126.01369863013699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126.01369863013699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126.01369863013699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126.01369863013699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126.01369863013699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126.01369863013699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126.01369863013699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126.01369863013699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126.01369863013699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126.01369863013699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126.01369863013699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126.01369863013699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126.01369863013699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126.01369863013699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126.01369863013699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126.01369863013699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126.01369863013699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126.01369863013699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126.01369863013699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126.01369863013699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126.01369863013699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126.01369863013699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126.01369863013699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126.01369863013699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126.01369863013699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126.01369863013699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126.01369863013699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126.01369863013699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126.01369863013699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126.01369863013699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126.01369863013699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126.01369863013699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126.01369863013699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126.01369863013699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126.01369863013699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126.01369863013699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126.01369863013699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126.01369863013699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126.01369863013699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126.01369863013699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126.01369863013699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126.01369863013699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126.01369863013699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126.01369863013699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126.01369863013699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126.01369863013699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126.01369863013699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126.01369863013699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126.01369863013699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126.01369863013699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126.01369863013699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126.01369863013699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126.01369863013699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126.01369863013699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126.01369863013699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126.01369863013699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126.01369863013699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126.01369863013699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126.01369863013699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126.01369863013699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126.01369863013699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126.01369863013699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126.01369863013699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126.01369863013699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126.01369863013699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126.01369863013699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126.01369863013699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126.01369863013699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126.01369863013699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126.01369863013699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126.01369863013699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126.01369863013699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126.01369863013699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126.01369863013699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126.01369863013699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126.01369863013699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126.01369863013699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126.01369863013699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126.01369863013699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126.01369863013699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126.01369863013699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126.01369863013699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126.01369863013699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126.01369863013699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126.01369863013699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126.01369863013699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126.01369863013699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126.01369863013699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126.01369863013699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126.01369863013699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126.01369863013699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126.01369863013699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126.01369863013699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126.01369863013699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126.01369863013699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126.01369863013699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126.01369863013699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126.01369863013699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126.01369863013699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126.01369863013699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126.01369863013699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126.01369863013699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126.01369863013699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126.01369863013699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126.01369863013699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126.01369863013699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126.01369863013699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126.01369863013699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126.01369863013699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126.01369863013699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126.01369863013699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126.01369863013699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126.01369863013699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126.01369863013699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126.01369863013699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126.01369863013699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126.01369863013699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126.01369863013699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126.01369863013699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126.01369863013699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126.01369863013699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126.01369863013699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126.01369863013699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126.01369863013699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126.01369863013699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126.01369863013699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126.01369863013699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126.01369863013699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126.01369863013699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126.01369863013699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126.01369863013699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126.01369863013699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126.01369863013699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126.01369863013699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126.01369863013699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126.01369863013699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126.01369863013699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126.01369863013699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126.01369863013699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126.01369863013699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126.01369863013699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126.01369863013699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126.01369863013699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126.01369863013699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126.01369863013699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126.01369863013699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126.01369863013699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126.01369863013699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126.01369863013699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126.01369863013699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126.01369863013699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126.01369863013699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126.01369863013699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126.01369863013699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126.01369863013699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126.01369863013699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126.01369863013699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126.01369863013699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126.01369863013699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126.01369863013699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126.01369863013699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126.01369863013699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126.01369863013699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126.01369863013699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126.01369863013699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126.01369863013699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126.01369863013699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126.01369863013699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126.01369863013699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126.01369863013699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126.01369863013699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126.01369863013699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126.01369863013699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126.01369863013699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126.01369863013699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126.01369863013699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126.01369863013699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126.01369863013699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126.01369863013699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126.01369863013699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126.01369863013699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126.01369863013699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126.01369863013699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126.01369863013699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126.01369863013699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126.01369863013699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126.01369863013699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126.01369863013699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126.01369863013699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126.01369863013699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126.01369863013699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126.01369863013699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126.01369863013699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126.01369863013699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126.01369863013699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126.01369863013699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126.01369863013699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126.01369863013699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126.01369863013699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126.01369863013699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126.01369863013699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126.01369863013699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126.01369863013699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126.01369863013699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126.01369863013699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126.01369863013699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126.01369863013699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126.01369863013699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126.01369863013699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126.01369863013699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126.01369863013699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126.01369863013699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126.01369863013699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126.01369863013699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126.01369863013699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126.01369863013699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126.01369863013699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126.01369863013699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126.01369863013699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126.01369863013699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126.01369863013699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126.01369863013699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126.01369863013699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126.01369863013699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126.01369863013699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126.01369863013699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126.01369863013699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126.01369863013699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126.01369863013699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126.01369863013699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126.01369863013699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126.01369863013699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126.01369863013699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126.01369863013699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126.01369863013699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126.01369863013699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126.01369863013699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126.01369863013699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126.01369863013699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126.01369863013699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126.01369863013699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126.01369863013699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126.01369863013699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126.01369863013699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126.01369863013699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126.01369863013699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126.01369863013699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126.01369863013699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126.01369863013699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126.01369863013699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126.01369863013699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126.01369863013699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126.01369863013699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126.01369863013699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126.01369863013699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126.01369863013699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126.01369863013699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126.01369863013699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126.01369863013699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126.01369863013699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126.01369863013699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126.01369863013699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126.01369863013699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126.01369863013699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126.01369863013699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126.01369863013699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126.01369863013699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126.01369863013699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126.01369863013699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126.01369863013699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126.01369863013699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126.01369863013699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126.01369863013699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126.01369863013699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126.01369863013699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126.01369863013699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126.01369863013699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126.01369863013699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126.01369863013699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126.01369863013699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126.01369863013699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126.01369863013699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126.01369863013699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126.01369863013699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126.01369863013699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126.01369863013699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126.01369863013699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126.01369863013699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126.01369863013699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126.01369863013699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126.01369863013699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126.01369863013699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126.01369863013699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126.01369863013699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126.01369863013699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126.01369863013699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126.01369863013699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126.01369863013699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126.01369863013699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126.01369863013699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126.01369863013699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126.01369863013699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126.01369863013699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126.01369863013699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126.01369863013699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126.01369863013699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126.01369863013699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126.01369863013699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126.01369863013699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126.01369863013699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126.01369863013699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126.01369863013699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126.01369863013699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126.01369863013699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126.01369863013699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126.01369863013699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126.01369863013699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126.01369863013699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126.01369863013699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126.01369863013699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126.01369863013699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126.01369863013699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126.01369863013699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126.01369863013699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126.01369863013699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126.01369863013699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126.01369863013699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126.01369863013699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126.01369863013699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126.01369863013699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126.01369863013699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126.01369863013699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126.01369863013699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126.01369863013699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126.01369863013699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126.01369863013699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126.01369863013699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126.01369863013699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126.01369863013699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126.01369863013699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126.01369863013699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126.01369863013699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126.01369863013699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126.01369863013699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126.01369863013699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126.01369863013699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126.01369863013699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126.01369863013699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126.01369863013699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126.01369863013699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126.01369863013699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126.01369863013699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126.01369863013699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126.01369863013699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126.01369863013699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126.01369863013699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126.01369863013699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126.01369863013699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126.01369863013699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126.01369863013699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126.01369863013699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126.01369863013699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126.01369863013699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126.01369863013699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126.01369863013699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126.01369863013699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126.01369863013699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126.01369863013699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126.01369863013699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126.01369863013699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126.01369863013699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126.01369863013699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126.01369863013699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126.01369863013699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126.01369863013699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126.01369863013699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126.01369863013699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126.01369863013699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126.01369863013699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126.01369863013699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126.01369863013699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126.01369863013699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126.01369863013699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126.01369863013699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126.01369863013699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126.01369863013699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126.01369863013699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126.01369863013699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126.01369863013699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126.01369863013699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126.01369863013699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126.01369863013699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126.01369863013699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126.01369863013699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126.01369863013699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126.01369863013699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126.01369863013699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126.01369863013699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126.01369863013699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126.01369863013699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126.01369863013699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126.01369863013699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126.01369863013699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126.01369863013699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126.01369863013699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126.01369863013699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126.01369863013699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126.01369863013699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126.01369863013699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126.01369863013699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126.01369863013699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126.01369863013699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126.01369863013699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126.01369863013699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126.01369863013699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126.01369863013699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126.01369863013699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126.01369863013699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126.01369863013699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126.01369863013699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126.01369863013699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126.01369863013699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126.01369863013699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126.01369863013699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126.01369863013699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126.01369863013699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126.01369863013699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126.01369863013699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126.01369863013699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126.01369863013699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126.01369863013699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126.01369863013699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126.01369863013699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126.01369863013699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126.01369863013699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126.01369863013699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126.01369863013699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126.01369863013699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126.01369863013699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126.01369863013699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126.01369863013699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126.01369863013699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126.01369863013699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126.01369863013699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126.01369863013699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126.01369863013699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126.01369863013699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126.01369863013699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126.01369863013699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126.01369863013699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126.01369863013699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126.01369863013699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126.01369863013699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126.01369863013699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126.01369863013699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126.01369863013699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126.01369863013699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126.01369863013699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126.01369863013699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126.01369863013699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126.01369863013699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126.01369863013699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126.01369863013699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126.01369863013699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126.01369863013699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126.01369863013699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126.01369863013699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126.01369863013699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126.01369863013699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126.01369863013699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126.01369863013699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126.01369863013699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126.01369863013699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126.01369863013699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opLeftCell="A2567" zoomScale="80" zoomScaleNormal="80" workbookViewId="0">
      <selection activeCell="H2589" sqref="H2589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ADOLECENTE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ADULTO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TERCERA EDAD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ADULTO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ADOLECENTE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ADOLECENTE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ADOLECENTE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NIÑO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NIÑO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NIÑO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NIÑO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ADULTO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ADOLECENTE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ADOLECENTE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NIÑO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ADOLECENTE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ADOLECENTE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NIÑO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ADULTO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ADOLECENTE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ADOLECENTE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NIÑO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>
        <f t="shared" si="110"/>
        <v>3103</v>
      </c>
      <c r="C2506" s="122">
        <v>45976</v>
      </c>
      <c r="D2506" s="122">
        <f>YEAR(REGISTROS[[#This Row],[FECHA]])</f>
        <v>2025</v>
      </c>
      <c r="E2506" s="112">
        <f>MONTH(REGISTROS[[#This Row],[FECHA]])</f>
        <v>11</v>
      </c>
      <c r="F2506" t="s">
        <v>4959</v>
      </c>
      <c r="G2506" s="11" t="str">
        <f ca="1">VLOOKUP(EXAMENES!F2506,PACIENTE[[APELLIDO / NOMBRE]:[GRUPO ETARIO]],4,0)</f>
        <v>ADULTO</v>
      </c>
      <c r="H2506" s="10" t="s">
        <v>2293</v>
      </c>
      <c r="I2506" s="10" t="s">
        <v>5</v>
      </c>
      <c r="J2506" s="46">
        <f>VLOOKUP(REGISTROS[[#This Row],[TIPO DE EXAMEN ]],SERVICIOS[],2,0)</f>
        <v>20</v>
      </c>
      <c r="K2506" s="10" t="s">
        <v>67</v>
      </c>
      <c r="L2506" s="10">
        <v>1311660029</v>
      </c>
      <c r="M2506" s="10"/>
      <c r="N2506" s="10"/>
    </row>
    <row r="2507" spans="1:14" x14ac:dyDescent="0.25">
      <c r="A2507" s="110">
        <f t="shared" si="110"/>
        <v>2497</v>
      </c>
      <c r="B2507" s="45">
        <f t="shared" si="110"/>
        <v>3104</v>
      </c>
      <c r="C2507" s="122">
        <v>45976</v>
      </c>
      <c r="D2507" s="122">
        <f>YEAR(REGISTROS[[#This Row],[FECHA]])</f>
        <v>2025</v>
      </c>
      <c r="E2507" s="112">
        <f>MONTH(REGISTROS[[#This Row],[FECHA]])</f>
        <v>11</v>
      </c>
      <c r="F2507" t="s">
        <v>4961</v>
      </c>
      <c r="G2507" s="11" t="str">
        <f ca="1">VLOOKUP(EXAMENES!F2507,PACIENTE[[APELLIDO / NOMBRE]:[GRUPO ETARIO]],4,0)</f>
        <v>ADULTO</v>
      </c>
      <c r="H2507" s="10" t="s">
        <v>27</v>
      </c>
      <c r="I2507" s="10" t="s">
        <v>20</v>
      </c>
      <c r="J2507" s="46">
        <f>VLOOKUP(REGISTROS[[#This Row],[TIPO DE EXAMEN ]],SERVICIOS[],2,0)</f>
        <v>10</v>
      </c>
      <c r="K2507" s="10" t="s">
        <v>67</v>
      </c>
      <c r="L2507" s="10">
        <v>1317833414</v>
      </c>
      <c r="M2507" s="10"/>
      <c r="N2507" s="10"/>
    </row>
    <row r="2508" spans="1:14" x14ac:dyDescent="0.25">
      <c r="A2508" s="110">
        <f t="shared" si="110"/>
        <v>2498</v>
      </c>
      <c r="B2508" s="45">
        <f t="shared" si="110"/>
        <v>3105</v>
      </c>
      <c r="C2508" s="122">
        <v>45978</v>
      </c>
      <c r="D2508" s="122">
        <f>YEAR(REGISTROS[[#This Row],[FECHA]])</f>
        <v>2025</v>
      </c>
      <c r="E2508" s="112">
        <f>MONTH(REGISTROS[[#This Row],[FECHA]])</f>
        <v>11</v>
      </c>
      <c r="F2508" t="s">
        <v>4963</v>
      </c>
      <c r="G2508" s="11" t="str">
        <f ca="1">VLOOKUP(EXAMENES!F2508,PACIENTE[[APELLIDO / NOMBRE]:[GRUPO ETARIO]],4,0)</f>
        <v>ADULTO</v>
      </c>
      <c r="H2508" s="10" t="s">
        <v>27</v>
      </c>
      <c r="I2508" s="10" t="s">
        <v>5</v>
      </c>
      <c r="J2508" s="46">
        <f>VLOOKUP(REGISTROS[[#This Row],[TIPO DE EXAMEN ]],SERVICIOS[],2,0)</f>
        <v>20</v>
      </c>
      <c r="K2508" s="10" t="s">
        <v>67</v>
      </c>
      <c r="L2508" s="10">
        <v>1313942557</v>
      </c>
      <c r="M2508" s="10"/>
      <c r="N2508" s="10"/>
    </row>
    <row r="2509" spans="1:14" x14ac:dyDescent="0.25">
      <c r="A2509" s="110">
        <f t="shared" si="110"/>
        <v>2499</v>
      </c>
      <c r="B2509" s="45">
        <f t="shared" si="110"/>
        <v>3106</v>
      </c>
      <c r="C2509" s="122">
        <v>45978</v>
      </c>
      <c r="D2509" s="122">
        <f>YEAR(REGISTROS[[#This Row],[FECHA]])</f>
        <v>2025</v>
      </c>
      <c r="E2509" s="112">
        <f>MONTH(REGISTROS[[#This Row],[FECHA]])</f>
        <v>11</v>
      </c>
      <c r="F2509" t="s">
        <v>4965</v>
      </c>
      <c r="G2509" s="11" t="str">
        <f ca="1">VLOOKUP(EXAMENES!F2509,PACIENTE[[APELLIDO / NOMBRE]:[GRUPO ETARIO]],4,0)</f>
        <v>ADULTO</v>
      </c>
      <c r="H2509" s="10" t="s">
        <v>27</v>
      </c>
      <c r="I2509" s="10" t="s">
        <v>5</v>
      </c>
      <c r="J2509" s="46">
        <f>VLOOKUP(REGISTROS[[#This Row],[TIPO DE EXAMEN ]],SERVICIOS[],2,0)</f>
        <v>20</v>
      </c>
      <c r="K2509" s="10" t="s">
        <v>67</v>
      </c>
      <c r="L2509" s="10">
        <v>1312713595</v>
      </c>
      <c r="M2509" s="10"/>
      <c r="N2509" s="10"/>
    </row>
    <row r="2510" spans="1:14" x14ac:dyDescent="0.25">
      <c r="A2510" s="110">
        <f t="shared" si="110"/>
        <v>2500</v>
      </c>
      <c r="B2510" s="45">
        <f t="shared" si="110"/>
        <v>3107</v>
      </c>
      <c r="C2510" s="122">
        <v>45978</v>
      </c>
      <c r="D2510" s="122">
        <f>YEAR(REGISTROS[[#This Row],[FECHA]])</f>
        <v>2025</v>
      </c>
      <c r="E2510" s="112">
        <f>MONTH(REGISTROS[[#This Row],[FECHA]])</f>
        <v>11</v>
      </c>
      <c r="F2510" t="s">
        <v>4967</v>
      </c>
      <c r="G2510" s="11" t="str">
        <f>VLOOKUP(EXAMENES!F2510,PACIENTE[[APELLIDO / NOMBRE]:[GRUPO ETARIO]],4,0)</f>
        <v>ADULTO</v>
      </c>
      <c r="H2510" s="10" t="s">
        <v>3498</v>
      </c>
      <c r="I2510" s="10" t="s">
        <v>5</v>
      </c>
      <c r="J2510" s="46">
        <f>VLOOKUP(REGISTROS[[#This Row],[TIPO DE EXAMEN ]],SERVICIOS[],2,0)</f>
        <v>20</v>
      </c>
      <c r="K2510" s="10" t="s">
        <v>67</v>
      </c>
      <c r="L2510" s="10">
        <v>1305445197</v>
      </c>
      <c r="M2510" s="10"/>
      <c r="N2510" s="10"/>
    </row>
    <row r="2511" spans="1:14" x14ac:dyDescent="0.25">
      <c r="A2511" s="110">
        <f t="shared" si="110"/>
        <v>2501</v>
      </c>
      <c r="B2511" s="45">
        <f t="shared" si="110"/>
        <v>3108</v>
      </c>
      <c r="C2511" s="122">
        <v>45978</v>
      </c>
      <c r="D2511" s="122">
        <f>YEAR(REGISTROS[[#This Row],[FECHA]])</f>
        <v>2025</v>
      </c>
      <c r="E2511" s="112">
        <f>MONTH(REGISTROS[[#This Row],[FECHA]])</f>
        <v>11</v>
      </c>
      <c r="F2511" t="s">
        <v>4969</v>
      </c>
      <c r="G2511" s="11" t="str">
        <f ca="1">VLOOKUP(EXAMENES!F2511,PACIENTE[[APELLIDO / NOMBRE]:[GRUPO ETARIO]],4,0)</f>
        <v>ADULTO</v>
      </c>
      <c r="H2511" s="10" t="s">
        <v>27</v>
      </c>
      <c r="I2511" s="10" t="s">
        <v>5</v>
      </c>
      <c r="J2511" s="46">
        <f>VLOOKUP(REGISTROS[[#This Row],[TIPO DE EXAMEN ]],SERVICIOS[],2,0)</f>
        <v>20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>
        <f t="shared" si="110"/>
        <v>3109</v>
      </c>
      <c r="C2512" s="122">
        <v>45978</v>
      </c>
      <c r="D2512" s="122">
        <f>YEAR(REGISTROS[[#This Row],[FECHA]])</f>
        <v>2025</v>
      </c>
      <c r="E2512" s="112">
        <f>MONTH(REGISTROS[[#This Row],[FECHA]])</f>
        <v>11</v>
      </c>
      <c r="F2512" s="10" t="s">
        <v>4971</v>
      </c>
      <c r="G2512" s="11" t="str">
        <f>VLOOKUP(EXAMENES!F2512,PACIENTE[[APELLIDO / NOMBRE]:[GRUPO ETARIO]],4,0)</f>
        <v>ADOLECENTE</v>
      </c>
      <c r="H2512" s="10" t="s">
        <v>3498</v>
      </c>
      <c r="I2512" s="10" t="s">
        <v>5</v>
      </c>
      <c r="J2512" s="46">
        <f>VLOOKUP(REGISTROS[[#This Row],[TIPO DE EXAMEN ]],SERVICIOS[],2,0)</f>
        <v>20</v>
      </c>
      <c r="K2512" s="10" t="s">
        <v>67</v>
      </c>
      <c r="L2512" s="10">
        <v>1311044364001</v>
      </c>
      <c r="M2512" s="10"/>
      <c r="N2512" s="10"/>
    </row>
    <row r="2513" spans="1:14" x14ac:dyDescent="0.25">
      <c r="A2513" s="110">
        <f t="shared" si="110"/>
        <v>2503</v>
      </c>
      <c r="B2513" s="45">
        <f t="shared" si="110"/>
        <v>3110</v>
      </c>
      <c r="C2513" s="122">
        <v>45978</v>
      </c>
      <c r="D2513" s="122">
        <f>YEAR(REGISTROS[[#This Row],[FECHA]])</f>
        <v>2025</v>
      </c>
      <c r="E2513" s="112">
        <f>MONTH(REGISTROS[[#This Row],[FECHA]])</f>
        <v>11</v>
      </c>
      <c r="F2513" t="s">
        <v>4972</v>
      </c>
      <c r="G2513" s="11" t="str">
        <f ca="1">VLOOKUP(EXAMENES!F2513,PACIENTE[[APELLIDO / NOMBRE]:[GRUPO ETARIO]],4,0)</f>
        <v>ADOLECENTE</v>
      </c>
      <c r="H2513" s="10" t="s">
        <v>1771</v>
      </c>
      <c r="I2513" s="10" t="s">
        <v>5</v>
      </c>
      <c r="J2513" s="46">
        <f>VLOOKUP(REGISTROS[[#This Row],[TIPO DE EXAMEN ]],SERVICIOS[],2,0)</f>
        <v>20</v>
      </c>
      <c r="K2513" s="10" t="s">
        <v>67</v>
      </c>
      <c r="L2513" s="10">
        <v>1317421277</v>
      </c>
      <c r="M2513" s="10"/>
      <c r="N2513" s="10"/>
    </row>
    <row r="2514" spans="1:14" x14ac:dyDescent="0.25">
      <c r="A2514" s="110">
        <f t="shared" si="110"/>
        <v>2504</v>
      </c>
      <c r="B2514" s="45">
        <f t="shared" si="110"/>
        <v>3111</v>
      </c>
      <c r="C2514" s="122">
        <v>45978</v>
      </c>
      <c r="D2514" s="122">
        <f>YEAR(REGISTROS[[#This Row],[FECHA]])</f>
        <v>2025</v>
      </c>
      <c r="E2514" s="112">
        <f>MONTH(REGISTROS[[#This Row],[FECHA]])</f>
        <v>11</v>
      </c>
      <c r="F2514" s="10" t="s">
        <v>4974</v>
      </c>
      <c r="G2514" s="11" t="str">
        <f ca="1">VLOOKUP(EXAMENES!F2514,PACIENTE[[APELLIDO / NOMBRE]:[GRUPO ETARIO]],4,0)</f>
        <v>ADOLECENTE</v>
      </c>
      <c r="H2514" s="10" t="s">
        <v>27</v>
      </c>
      <c r="I2514" s="10" t="s">
        <v>5</v>
      </c>
      <c r="J2514" s="46">
        <f>VLOOKUP(REGISTROS[[#This Row],[TIPO DE EXAMEN ]],SERVICIOS[],2,0)</f>
        <v>20</v>
      </c>
      <c r="K2514" s="10" t="s">
        <v>67</v>
      </c>
      <c r="L2514" s="10">
        <v>1317291670</v>
      </c>
      <c r="M2514" s="10"/>
      <c r="N2514" s="10"/>
    </row>
    <row r="2515" spans="1:14" x14ac:dyDescent="0.25">
      <c r="A2515" s="110">
        <f t="shared" si="110"/>
        <v>2505</v>
      </c>
      <c r="B2515" s="45">
        <f t="shared" si="110"/>
        <v>3112</v>
      </c>
      <c r="C2515" s="122">
        <v>45978</v>
      </c>
      <c r="D2515" s="122">
        <f>YEAR(REGISTROS[[#This Row],[FECHA]])</f>
        <v>2025</v>
      </c>
      <c r="E2515" s="112">
        <f>MONTH(REGISTROS[[#This Row],[FECHA]])</f>
        <v>11</v>
      </c>
      <c r="F2515" s="10" t="s">
        <v>4976</v>
      </c>
      <c r="G2515" s="11" t="str">
        <f ca="1">VLOOKUP(EXAMENES!F2515,PACIENTE[[APELLIDO / NOMBRE]:[GRUPO ETARIO]],4,0)</f>
        <v>ADULTO</v>
      </c>
      <c r="H2515" s="10" t="s">
        <v>27</v>
      </c>
      <c r="I2515" s="10" t="s">
        <v>5</v>
      </c>
      <c r="J2515" s="46">
        <f>VLOOKUP(REGISTROS[[#This Row],[TIPO DE EXAMEN ]],SERVICIOS[],2,0)</f>
        <v>20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>
        <f t="shared" si="110"/>
        <v>3113</v>
      </c>
      <c r="C2516" s="122">
        <v>45979</v>
      </c>
      <c r="D2516" s="122">
        <f>YEAR(REGISTROS[[#This Row],[FECHA]])</f>
        <v>2025</v>
      </c>
      <c r="E2516" s="112">
        <f>MONTH(REGISTROS[[#This Row],[FECHA]])</f>
        <v>11</v>
      </c>
      <c r="F2516" t="s">
        <v>4977</v>
      </c>
      <c r="G2516" s="11" t="str">
        <f ca="1">VLOOKUP(EXAMENES!F2516,PACIENTE[[APELLIDO / NOMBRE]:[GRUPO ETARIO]],4,0)</f>
        <v>ADULTO</v>
      </c>
      <c r="H2516" s="10" t="s">
        <v>161</v>
      </c>
      <c r="I2516" s="10" t="s">
        <v>20</v>
      </c>
      <c r="J2516" s="46">
        <f>VLOOKUP(REGISTROS[[#This Row],[TIPO DE EXAMEN ]],SERVICIOS[],2,0)</f>
        <v>10</v>
      </c>
      <c r="K2516" s="10" t="s">
        <v>67</v>
      </c>
      <c r="L2516" s="10">
        <v>1714103216</v>
      </c>
      <c r="M2516" s="10"/>
      <c r="N2516" s="10"/>
    </row>
    <row r="2517" spans="1:14" x14ac:dyDescent="0.25">
      <c r="A2517" s="110">
        <f t="shared" si="110"/>
        <v>2507</v>
      </c>
      <c r="B2517" s="45">
        <f t="shared" si="110"/>
        <v>3114</v>
      </c>
      <c r="C2517" s="122">
        <v>45979</v>
      </c>
      <c r="D2517" s="122">
        <f>YEAR(REGISTROS[[#This Row],[FECHA]])</f>
        <v>2025</v>
      </c>
      <c r="E2517" s="112">
        <f>MONTH(REGISTROS[[#This Row],[FECHA]])</f>
        <v>11</v>
      </c>
      <c r="F2517" t="s">
        <v>4979</v>
      </c>
      <c r="G2517" s="11" t="str">
        <f ca="1">VLOOKUP(EXAMENES!F2517,PACIENTE[[APELLIDO / NOMBRE]:[GRUPO ETARIO]],4,0)</f>
        <v>ADULTO</v>
      </c>
      <c r="H2517" s="10" t="s">
        <v>123</v>
      </c>
      <c r="I2517" s="10" t="s">
        <v>20</v>
      </c>
      <c r="J2517" s="46">
        <f>VLOOKUP(REGISTROS[[#This Row],[TIPO DE EXAMEN ]],SERVICIOS[],2,0)</f>
        <v>10</v>
      </c>
      <c r="K2517" s="10" t="s">
        <v>68</v>
      </c>
      <c r="L2517" s="10">
        <v>1312829318</v>
      </c>
      <c r="M2517" s="10"/>
      <c r="N2517" s="10"/>
    </row>
    <row r="2518" spans="1:14" x14ac:dyDescent="0.25">
      <c r="A2518" s="110">
        <f t="shared" si="110"/>
        <v>2508</v>
      </c>
      <c r="B2518" s="45">
        <f t="shared" si="110"/>
        <v>3115</v>
      </c>
      <c r="C2518" s="122">
        <v>45979</v>
      </c>
      <c r="D2518" s="122">
        <f>YEAR(REGISTROS[[#This Row],[FECHA]])</f>
        <v>2025</v>
      </c>
      <c r="E2518" s="112">
        <f>MONTH(REGISTROS[[#This Row],[FECHA]])</f>
        <v>11</v>
      </c>
      <c r="F2518" t="s">
        <v>4981</v>
      </c>
      <c r="G2518" s="11" t="str">
        <f ca="1">VLOOKUP(EXAMENES!F2518,PACIENTE[[APELLIDO / NOMBRE]:[GRUPO ETARIO]],4,0)</f>
        <v>ADULTO</v>
      </c>
      <c r="H2518" s="10" t="s">
        <v>27</v>
      </c>
      <c r="I2518" s="10" t="s">
        <v>5</v>
      </c>
      <c r="J2518" s="46">
        <f>VLOOKUP(REGISTROS[[#This Row],[TIPO DE EXAMEN ]],SERVICIOS[],2,0)</f>
        <v>20</v>
      </c>
      <c r="K2518" s="10" t="s">
        <v>67</v>
      </c>
      <c r="L2518" s="10">
        <v>1317275715</v>
      </c>
      <c r="M2518" s="10"/>
      <c r="N2518" s="10"/>
    </row>
    <row r="2519" spans="1:14" x14ac:dyDescent="0.25">
      <c r="A2519" s="110">
        <f t="shared" si="110"/>
        <v>2509</v>
      </c>
      <c r="B2519" s="45">
        <f t="shared" si="110"/>
        <v>3116</v>
      </c>
      <c r="C2519" s="122">
        <v>45979</v>
      </c>
      <c r="D2519" s="122">
        <f>YEAR(REGISTROS[[#This Row],[FECHA]])</f>
        <v>2025</v>
      </c>
      <c r="E2519" s="112">
        <f>MONTH(REGISTROS[[#This Row],[FECHA]])</f>
        <v>11</v>
      </c>
      <c r="F2519" t="s">
        <v>4983</v>
      </c>
      <c r="G2519" s="11" t="str">
        <f ca="1">VLOOKUP(EXAMENES!F2519,PACIENTE[[APELLIDO / NOMBRE]:[GRUPO ETARIO]],4,0)</f>
        <v>ADULTO</v>
      </c>
      <c r="H2519" s="10" t="s">
        <v>27</v>
      </c>
      <c r="I2519" s="10" t="s">
        <v>20</v>
      </c>
      <c r="J2519" s="46">
        <f>VLOOKUP(REGISTROS[[#This Row],[TIPO DE EXAMEN ]],SERVICIOS[],2,0)</f>
        <v>10</v>
      </c>
      <c r="K2519" s="10" t="s">
        <v>67</v>
      </c>
      <c r="L2519" s="10">
        <v>1304615311</v>
      </c>
      <c r="M2519" s="10"/>
      <c r="N2519" s="10"/>
    </row>
    <row r="2520" spans="1:14" x14ac:dyDescent="0.25">
      <c r="A2520" s="110">
        <f t="shared" si="110"/>
        <v>2510</v>
      </c>
      <c r="B2520" s="45">
        <f t="shared" si="110"/>
        <v>3117</v>
      </c>
      <c r="C2520" s="122">
        <v>45979</v>
      </c>
      <c r="D2520" s="122">
        <f>YEAR(REGISTROS[[#This Row],[FECHA]])</f>
        <v>2025</v>
      </c>
      <c r="E2520" s="112">
        <f>MONTH(REGISTROS[[#This Row],[FECHA]])</f>
        <v>11</v>
      </c>
      <c r="F2520" t="s">
        <v>4985</v>
      </c>
      <c r="G2520" s="11" t="str">
        <f ca="1">VLOOKUP(EXAMENES!F2520,PACIENTE[[APELLIDO / NOMBRE]:[GRUPO ETARIO]],4,0)</f>
        <v>NIÑO</v>
      </c>
      <c r="H2520" s="10" t="s">
        <v>3498</v>
      </c>
      <c r="I2520" s="10" t="s">
        <v>5</v>
      </c>
      <c r="J2520" s="46">
        <f>VLOOKUP(REGISTROS[[#This Row],[TIPO DE EXAMEN ]],SERVICIOS[],2,0)</f>
        <v>20</v>
      </c>
      <c r="K2520" s="10" t="s">
        <v>67</v>
      </c>
      <c r="L2520" s="10">
        <v>1312909938</v>
      </c>
      <c r="M2520" s="10"/>
      <c r="N2520" s="10"/>
    </row>
    <row r="2521" spans="1:14" x14ac:dyDescent="0.25">
      <c r="A2521" s="110">
        <f t="shared" si="110"/>
        <v>2511</v>
      </c>
      <c r="B2521" s="45">
        <f t="shared" si="110"/>
        <v>3118</v>
      </c>
      <c r="C2521" s="122">
        <v>45979</v>
      </c>
      <c r="D2521" s="122">
        <f>YEAR(REGISTROS[[#This Row],[FECHA]])</f>
        <v>2025</v>
      </c>
      <c r="E2521" s="112">
        <f>MONTH(REGISTROS[[#This Row],[FECHA]])</f>
        <v>11</v>
      </c>
      <c r="F2521" t="s">
        <v>3581</v>
      </c>
      <c r="G2521" s="11" t="str">
        <f ca="1">VLOOKUP(EXAMENES!F2521,PACIENTE[[APELLIDO / NOMBRE]:[GRUPO ETARIO]],4,0)</f>
        <v>ADULTO</v>
      </c>
      <c r="H2521" s="10" t="s">
        <v>140</v>
      </c>
      <c r="I2521" s="10" t="s">
        <v>5</v>
      </c>
      <c r="J2521" s="46">
        <f>VLOOKUP(REGISTROS[[#This Row],[TIPO DE EXAMEN ]],SERVICIOS[],2,0)</f>
        <v>20</v>
      </c>
      <c r="K2521" s="10" t="s">
        <v>67</v>
      </c>
      <c r="L2521" s="10">
        <v>803102789</v>
      </c>
      <c r="M2521" s="10"/>
      <c r="N2521" s="10"/>
    </row>
    <row r="2522" spans="1:14" x14ac:dyDescent="0.25">
      <c r="A2522" s="110">
        <f t="shared" si="110"/>
        <v>2512</v>
      </c>
      <c r="B2522" s="45">
        <f t="shared" si="110"/>
        <v>3119</v>
      </c>
      <c r="C2522" s="122">
        <v>45979</v>
      </c>
      <c r="D2522" s="122">
        <f>YEAR(REGISTROS[[#This Row],[FECHA]])</f>
        <v>2025</v>
      </c>
      <c r="E2522" s="112">
        <f>MONTH(REGISTROS[[#This Row],[FECHA]])</f>
        <v>11</v>
      </c>
      <c r="F2522" t="s">
        <v>4988</v>
      </c>
      <c r="G2522" s="11" t="str">
        <f ca="1">VLOOKUP(EXAMENES!F2522,PACIENTE[[APELLIDO / NOMBRE]:[GRUPO ETARIO]],4,0)</f>
        <v>ADOLECENTE</v>
      </c>
      <c r="H2522" s="10" t="s">
        <v>161</v>
      </c>
      <c r="I2522" s="10" t="s">
        <v>5</v>
      </c>
      <c r="J2522" s="46">
        <f>VLOOKUP(REGISTROS[[#This Row],[TIPO DE EXAMEN ]],SERVICIOS[],2,0)</f>
        <v>20</v>
      </c>
      <c r="K2522" s="10" t="s">
        <v>68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>
        <f t="shared" si="111"/>
        <v>3120</v>
      </c>
      <c r="C2523" s="122">
        <v>45979</v>
      </c>
      <c r="D2523" s="122">
        <f>YEAR(REGISTROS[[#This Row],[FECHA]])</f>
        <v>2025</v>
      </c>
      <c r="E2523" s="112">
        <f>MONTH(REGISTROS[[#This Row],[FECHA]])</f>
        <v>11</v>
      </c>
      <c r="F2523" t="s">
        <v>4989</v>
      </c>
      <c r="G2523" s="11" t="str">
        <f ca="1">VLOOKUP(EXAMENES!F2523,PACIENTE[[APELLIDO / NOMBRE]:[GRUPO ETARIO]],4,0)</f>
        <v>ADOLECENTE</v>
      </c>
      <c r="H2523" s="10" t="s">
        <v>161</v>
      </c>
      <c r="I2523" s="10" t="s">
        <v>5</v>
      </c>
      <c r="J2523" s="46">
        <f>VLOOKUP(REGISTROS[[#This Row],[TIPO DE EXAMEN ]],SERVICIOS[],2,0)</f>
        <v>20</v>
      </c>
      <c r="K2523" s="10" t="s">
        <v>68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>
        <f t="shared" si="111"/>
        <v>3121</v>
      </c>
      <c r="C2524" s="122">
        <v>45979</v>
      </c>
      <c r="D2524" s="122">
        <f>YEAR(REGISTROS[[#This Row],[FECHA]])</f>
        <v>2025</v>
      </c>
      <c r="E2524" s="112">
        <f>MONTH(REGISTROS[[#This Row],[FECHA]])</f>
        <v>11</v>
      </c>
      <c r="F2524" t="s">
        <v>4990</v>
      </c>
      <c r="G2524" s="11" t="str">
        <f ca="1">VLOOKUP(EXAMENES!F2524,PACIENTE[[APELLIDO / NOMBRE]:[GRUPO ETARIO]],4,0)</f>
        <v>ADULTO</v>
      </c>
      <c r="H2524" s="10" t="s">
        <v>85</v>
      </c>
      <c r="I2524" s="10" t="s">
        <v>72</v>
      </c>
      <c r="J2524" s="46">
        <f>VLOOKUP(REGISTROS[[#This Row],[TIPO DE EXAMEN ]],SERVICIOS[],2,0)</f>
        <v>10</v>
      </c>
      <c r="K2524" s="10" t="s">
        <v>67</v>
      </c>
      <c r="L2524" s="10">
        <v>1308564572</v>
      </c>
      <c r="M2524" s="10"/>
      <c r="N2524" s="10"/>
    </row>
    <row r="2525" spans="1:14" x14ac:dyDescent="0.25">
      <c r="A2525" s="110">
        <f t="shared" si="111"/>
        <v>2515</v>
      </c>
      <c r="B2525" s="45">
        <f t="shared" si="111"/>
        <v>3122</v>
      </c>
      <c r="C2525" s="122">
        <v>45980</v>
      </c>
      <c r="D2525" s="122">
        <f>YEAR(REGISTROS[[#This Row],[FECHA]])</f>
        <v>2025</v>
      </c>
      <c r="E2525" s="112">
        <f>MONTH(REGISTROS[[#This Row],[FECHA]])</f>
        <v>11</v>
      </c>
      <c r="F2525" t="s">
        <v>4992</v>
      </c>
      <c r="G2525" s="11" t="str">
        <f ca="1">VLOOKUP(EXAMENES!F2525,PACIENTE[[APELLIDO / NOMBRE]:[GRUPO ETARIO]],4,0)</f>
        <v>ADULTO</v>
      </c>
      <c r="H2525" s="10" t="s">
        <v>27</v>
      </c>
      <c r="I2525" s="10" t="s">
        <v>20</v>
      </c>
      <c r="J2525" s="46">
        <f>VLOOKUP(REGISTROS[[#This Row],[TIPO DE EXAMEN ]],SERVICIOS[],2,0)</f>
        <v>10</v>
      </c>
      <c r="K2525" s="10" t="s">
        <v>67</v>
      </c>
      <c r="L2525" s="10">
        <v>804262376</v>
      </c>
      <c r="M2525" s="10"/>
      <c r="N2525" s="10"/>
    </row>
    <row r="2526" spans="1:14" x14ac:dyDescent="0.25">
      <c r="A2526" s="110">
        <f t="shared" si="111"/>
        <v>2516</v>
      </c>
      <c r="B2526" s="45">
        <f t="shared" si="111"/>
        <v>3123</v>
      </c>
      <c r="C2526" s="122">
        <v>45980</v>
      </c>
      <c r="D2526" s="122">
        <f>YEAR(REGISTROS[[#This Row],[FECHA]])</f>
        <v>2025</v>
      </c>
      <c r="E2526" s="112">
        <f>MONTH(REGISTROS[[#This Row],[FECHA]])</f>
        <v>11</v>
      </c>
      <c r="F2526" t="s">
        <v>4994</v>
      </c>
      <c r="G2526" s="11" t="str">
        <f ca="1">VLOOKUP(EXAMENES!F2526,PACIENTE[[APELLIDO / NOMBRE]:[GRUPO ETARIO]],4,0)</f>
        <v>NIÑO</v>
      </c>
      <c r="H2526" s="10" t="s">
        <v>1778</v>
      </c>
      <c r="I2526" s="10" t="s">
        <v>5</v>
      </c>
      <c r="J2526" s="46">
        <f>VLOOKUP(REGISTROS[[#This Row],[TIPO DE EXAMEN ]],SERVICIOS[],2,0)</f>
        <v>20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>
        <f t="shared" si="111"/>
        <v>3124</v>
      </c>
      <c r="C2527" s="122">
        <v>45980</v>
      </c>
      <c r="D2527" s="122">
        <f>YEAR(REGISTROS[[#This Row],[FECHA]])</f>
        <v>2025</v>
      </c>
      <c r="E2527" s="112">
        <f>MONTH(REGISTROS[[#This Row],[FECHA]])</f>
        <v>11</v>
      </c>
      <c r="F2527" t="s">
        <v>4995</v>
      </c>
      <c r="G2527" s="11" t="str">
        <f ca="1">VLOOKUP(EXAMENES!F2527,PACIENTE[[APELLIDO / NOMBRE]:[GRUPO ETARIO]],4,0)</f>
        <v>TERCERA EDAD</v>
      </c>
      <c r="H2527" s="10" t="s">
        <v>27</v>
      </c>
      <c r="I2527" s="10" t="s">
        <v>20</v>
      </c>
      <c r="J2527" s="46">
        <f>VLOOKUP(REGISTROS[[#This Row],[TIPO DE EXAMEN ]],SERVICIOS[],2,0)</f>
        <v>10</v>
      </c>
      <c r="K2527" s="10" t="s">
        <v>67</v>
      </c>
      <c r="L2527" s="10">
        <v>1252904097</v>
      </c>
      <c r="M2527" s="10"/>
      <c r="N2527" s="10"/>
    </row>
    <row r="2528" spans="1:14" x14ac:dyDescent="0.25">
      <c r="A2528" s="110">
        <f t="shared" si="111"/>
        <v>2518</v>
      </c>
      <c r="B2528" s="45">
        <f t="shared" si="111"/>
        <v>3125</v>
      </c>
      <c r="C2528" s="122">
        <v>45980</v>
      </c>
      <c r="D2528" s="122">
        <f>YEAR(REGISTROS[[#This Row],[FECHA]])</f>
        <v>2025</v>
      </c>
      <c r="E2528" s="112">
        <f>MONTH(REGISTROS[[#This Row],[FECHA]])</f>
        <v>11</v>
      </c>
      <c r="F2528" t="s">
        <v>4997</v>
      </c>
      <c r="G2528" s="11" t="str">
        <f ca="1">VLOOKUP(EXAMENES!F2528,PACIENTE[[APELLIDO / NOMBRE]:[GRUPO ETARIO]],4,0)</f>
        <v>ADOLECENTE</v>
      </c>
      <c r="H2528" s="10" t="s">
        <v>1785</v>
      </c>
      <c r="I2528" s="10" t="s">
        <v>20</v>
      </c>
      <c r="J2528" s="46">
        <f>VLOOKUP(REGISTROS[[#This Row],[TIPO DE EXAMEN ]],SERVICIOS[],2,0)</f>
        <v>10</v>
      </c>
      <c r="K2528" s="10" t="s">
        <v>67</v>
      </c>
      <c r="L2528" s="10">
        <v>1312224817001</v>
      </c>
      <c r="M2528" s="10"/>
      <c r="N2528" s="10"/>
    </row>
    <row r="2529" spans="1:14" x14ac:dyDescent="0.25">
      <c r="A2529" s="110">
        <f t="shared" si="111"/>
        <v>2519</v>
      </c>
      <c r="B2529" s="45">
        <f t="shared" si="111"/>
        <v>3126</v>
      </c>
      <c r="C2529" s="122">
        <v>45980</v>
      </c>
      <c r="D2529" s="122">
        <f>YEAR(REGISTROS[[#This Row],[FECHA]])</f>
        <v>2025</v>
      </c>
      <c r="E2529" s="112">
        <f>MONTH(REGISTROS[[#This Row],[FECHA]])</f>
        <v>11</v>
      </c>
      <c r="F2529" t="s">
        <v>4999</v>
      </c>
      <c r="G2529" s="11" t="str">
        <f ca="1">VLOOKUP(EXAMENES!F2529,PACIENTE[[APELLIDO / NOMBRE]:[GRUPO ETARIO]],4,0)</f>
        <v>ADULTO</v>
      </c>
      <c r="H2529" s="10" t="s">
        <v>161</v>
      </c>
      <c r="I2529" s="10" t="s">
        <v>5</v>
      </c>
      <c r="J2529" s="46">
        <f>VLOOKUP(REGISTROS[[#This Row],[TIPO DE EXAMEN ]],SERVICIOS[],2,0)</f>
        <v>20</v>
      </c>
      <c r="K2529" s="10" t="s">
        <v>68</v>
      </c>
      <c r="L2529" s="10">
        <v>1352073207</v>
      </c>
      <c r="M2529" s="10"/>
      <c r="N2529" s="10"/>
    </row>
    <row r="2530" spans="1:14" x14ac:dyDescent="0.25">
      <c r="A2530" s="110">
        <f t="shared" si="111"/>
        <v>2520</v>
      </c>
      <c r="B2530" s="45">
        <f t="shared" si="111"/>
        <v>3127</v>
      </c>
      <c r="C2530" s="122">
        <v>45980</v>
      </c>
      <c r="D2530" s="122">
        <f>YEAR(REGISTROS[[#This Row],[FECHA]])</f>
        <v>2025</v>
      </c>
      <c r="E2530" s="112">
        <f>MONTH(REGISTROS[[#This Row],[FECHA]])</f>
        <v>11</v>
      </c>
      <c r="F2530" t="s">
        <v>5001</v>
      </c>
      <c r="G2530" s="11" t="str">
        <f ca="1">VLOOKUP(EXAMENES!F2530,PACIENTE[[APELLIDO / NOMBRE]:[GRUPO ETARIO]],4,0)</f>
        <v>ADULTO</v>
      </c>
      <c r="H2530" s="10" t="s">
        <v>1777</v>
      </c>
      <c r="I2530" s="10" t="s">
        <v>20</v>
      </c>
      <c r="J2530" s="46">
        <f>VLOOKUP(REGISTROS[[#This Row],[TIPO DE EXAMEN ]],SERVICIOS[],2,0)</f>
        <v>10</v>
      </c>
      <c r="K2530" s="10" t="s">
        <v>67</v>
      </c>
      <c r="L2530" s="10">
        <v>1311238594</v>
      </c>
      <c r="M2530" s="10"/>
      <c r="N2530" s="10"/>
    </row>
    <row r="2531" spans="1:14" x14ac:dyDescent="0.25">
      <c r="A2531" s="110">
        <f t="shared" si="111"/>
        <v>2521</v>
      </c>
      <c r="B2531" s="45">
        <f t="shared" si="111"/>
        <v>3128</v>
      </c>
      <c r="C2531" s="122">
        <v>45980</v>
      </c>
      <c r="D2531" s="122">
        <f>YEAR(REGISTROS[[#This Row],[FECHA]])</f>
        <v>2025</v>
      </c>
      <c r="E2531" s="112">
        <f>MONTH(REGISTROS[[#This Row],[FECHA]])</f>
        <v>11</v>
      </c>
      <c r="F2531" t="s">
        <v>5002</v>
      </c>
      <c r="G2531" s="11" t="str">
        <f ca="1">VLOOKUP(EXAMENES!F2531,PACIENTE[[APELLIDO / NOMBRE]:[GRUPO ETARIO]],4,0)</f>
        <v>ADULTO</v>
      </c>
      <c r="H2531" s="10" t="s">
        <v>27</v>
      </c>
      <c r="I2531" s="10" t="s">
        <v>5</v>
      </c>
      <c r="J2531" s="46">
        <f>VLOOKUP(REGISTROS[[#This Row],[TIPO DE EXAMEN ]],SERVICIOS[],2,0)</f>
        <v>20</v>
      </c>
      <c r="K2531" s="10" t="s">
        <v>67</v>
      </c>
      <c r="L2531" s="10">
        <v>1316219771</v>
      </c>
      <c r="M2531" s="10"/>
      <c r="N2531" s="10"/>
    </row>
    <row r="2532" spans="1:14" x14ac:dyDescent="0.25">
      <c r="A2532" s="110">
        <f t="shared" si="111"/>
        <v>2522</v>
      </c>
      <c r="B2532" s="45">
        <f t="shared" si="111"/>
        <v>3129</v>
      </c>
      <c r="C2532" s="122">
        <v>45980</v>
      </c>
      <c r="D2532" s="122">
        <f>YEAR(REGISTROS[[#This Row],[FECHA]])</f>
        <v>2025</v>
      </c>
      <c r="E2532" s="112">
        <f>MONTH(REGISTROS[[#This Row],[FECHA]])</f>
        <v>11</v>
      </c>
      <c r="F2532" t="s">
        <v>5004</v>
      </c>
      <c r="G2532" s="11" t="str">
        <f ca="1">VLOOKUP(EXAMENES!F2532,PACIENTE[[APELLIDO / NOMBRE]:[GRUPO ETARIO]],4,0)</f>
        <v>ADULTO</v>
      </c>
      <c r="H2532" s="10" t="s">
        <v>1778</v>
      </c>
      <c r="I2532" s="10" t="s">
        <v>5</v>
      </c>
      <c r="J2532" s="46">
        <f>VLOOKUP(REGISTROS[[#This Row],[TIPO DE EXAMEN ]],SERVICIOS[],2,0)</f>
        <v>20</v>
      </c>
      <c r="K2532" s="10" t="s">
        <v>67</v>
      </c>
      <c r="L2532" s="10">
        <v>1317478046</v>
      </c>
      <c r="M2532" s="10"/>
      <c r="N2532" s="10"/>
    </row>
    <row r="2533" spans="1:14" x14ac:dyDescent="0.25">
      <c r="A2533" s="110">
        <f t="shared" si="111"/>
        <v>2523</v>
      </c>
      <c r="B2533" s="45">
        <f t="shared" si="111"/>
        <v>3130</v>
      </c>
      <c r="C2533" s="122">
        <v>45981</v>
      </c>
      <c r="D2533" s="122">
        <f>YEAR(REGISTROS[[#This Row],[FECHA]])</f>
        <v>2025</v>
      </c>
      <c r="E2533" s="112">
        <f>MONTH(REGISTROS[[#This Row],[FECHA]])</f>
        <v>11</v>
      </c>
      <c r="F2533" t="s">
        <v>5006</v>
      </c>
      <c r="G2533" s="11" t="str">
        <f ca="1">VLOOKUP(EXAMENES!F2533,PACIENTE[[APELLIDO / NOMBRE]:[GRUPO ETARIO]],4,0)</f>
        <v>ADULTO</v>
      </c>
      <c r="H2533" s="10" t="s">
        <v>27</v>
      </c>
      <c r="I2533" s="10" t="s">
        <v>5</v>
      </c>
      <c r="J2533" s="46">
        <f>VLOOKUP(REGISTROS[[#This Row],[TIPO DE EXAMEN ]],SERVICIOS[],2,0)</f>
        <v>20</v>
      </c>
      <c r="K2533" s="10" t="s">
        <v>68</v>
      </c>
      <c r="L2533" s="10">
        <v>1722184122</v>
      </c>
      <c r="M2533" s="10"/>
      <c r="N2533" s="10"/>
    </row>
    <row r="2534" spans="1:14" x14ac:dyDescent="0.25">
      <c r="A2534" s="110">
        <f t="shared" si="111"/>
        <v>2524</v>
      </c>
      <c r="B2534" s="45">
        <f t="shared" si="111"/>
        <v>3131</v>
      </c>
      <c r="C2534" s="122">
        <v>45981</v>
      </c>
      <c r="D2534" s="122">
        <f>YEAR(REGISTROS[[#This Row],[FECHA]])</f>
        <v>2025</v>
      </c>
      <c r="E2534" s="112">
        <f>MONTH(REGISTROS[[#This Row],[FECHA]])</f>
        <v>11</v>
      </c>
      <c r="F2534" t="s">
        <v>5008</v>
      </c>
      <c r="G2534" s="11" t="str">
        <f ca="1">VLOOKUP(EXAMENES!F2534,PACIENTE[[APELLIDO / NOMBRE]:[GRUPO ETARIO]],4,0)</f>
        <v>ADULTO</v>
      </c>
      <c r="H2534" s="10" t="s">
        <v>27</v>
      </c>
      <c r="I2534" s="10" t="s">
        <v>5</v>
      </c>
      <c r="J2534" s="46">
        <f>VLOOKUP(REGISTROS[[#This Row],[TIPO DE EXAMEN ]],SERVICIOS[],2,0)</f>
        <v>20</v>
      </c>
      <c r="K2534" s="10" t="s">
        <v>67</v>
      </c>
      <c r="L2534" s="10">
        <v>1315740264</v>
      </c>
      <c r="M2534" s="10"/>
      <c r="N2534" s="10"/>
    </row>
    <row r="2535" spans="1:14" x14ac:dyDescent="0.25">
      <c r="A2535" s="110">
        <f t="shared" si="111"/>
        <v>2525</v>
      </c>
      <c r="B2535" s="45">
        <f t="shared" si="111"/>
        <v>3132</v>
      </c>
      <c r="C2535" s="122">
        <v>45981</v>
      </c>
      <c r="D2535" s="122">
        <f>YEAR(REGISTROS[[#This Row],[FECHA]])</f>
        <v>2025</v>
      </c>
      <c r="E2535" s="112">
        <f>MONTH(REGISTROS[[#This Row],[FECHA]])</f>
        <v>11</v>
      </c>
      <c r="F2535" t="s">
        <v>5010</v>
      </c>
      <c r="G2535" s="11" t="str">
        <f ca="1">VLOOKUP(EXAMENES!F2535,PACIENTE[[APELLIDO / NOMBRE]:[GRUPO ETARIO]],4,0)</f>
        <v>ADOLECENTE</v>
      </c>
      <c r="H2535" s="10" t="s">
        <v>85</v>
      </c>
      <c r="I2535" s="10" t="s">
        <v>72</v>
      </c>
      <c r="J2535" s="46">
        <f>VLOOKUP(REGISTROS[[#This Row],[TIPO DE EXAMEN ]],SERVICIOS[],2,0)</f>
        <v>10</v>
      </c>
      <c r="K2535" s="10" t="s">
        <v>67</v>
      </c>
      <c r="L2535" s="10">
        <v>1313003400</v>
      </c>
      <c r="M2535" s="10"/>
      <c r="N2535" s="10"/>
    </row>
    <row r="2536" spans="1:14" x14ac:dyDescent="0.25">
      <c r="A2536" s="110">
        <f t="shared" si="111"/>
        <v>2526</v>
      </c>
      <c r="B2536" s="45">
        <f t="shared" si="111"/>
        <v>3133</v>
      </c>
      <c r="C2536" s="122">
        <v>45981</v>
      </c>
      <c r="D2536" s="122">
        <f>YEAR(REGISTROS[[#This Row],[FECHA]])</f>
        <v>2025</v>
      </c>
      <c r="E2536" s="112">
        <f>MONTH(REGISTROS[[#This Row],[FECHA]])</f>
        <v>11</v>
      </c>
      <c r="F2536" t="s">
        <v>5012</v>
      </c>
      <c r="G2536" s="11" t="str">
        <f ca="1">VLOOKUP(EXAMENES!F2536,PACIENTE[[APELLIDO / NOMBRE]:[GRUPO ETARIO]],4,0)</f>
        <v>ADULTO</v>
      </c>
      <c r="H2536" s="10" t="s">
        <v>3805</v>
      </c>
      <c r="I2536" s="10" t="s">
        <v>5</v>
      </c>
      <c r="J2536" s="46">
        <f>VLOOKUP(REGISTROS[[#This Row],[TIPO DE EXAMEN ]],SERVICIOS[],2,0)</f>
        <v>20</v>
      </c>
      <c r="K2536" s="10" t="s">
        <v>67</v>
      </c>
      <c r="L2536" s="10">
        <v>302811286</v>
      </c>
      <c r="M2536" s="10"/>
      <c r="N2536" s="10"/>
    </row>
    <row r="2537" spans="1:14" x14ac:dyDescent="0.25">
      <c r="A2537" s="110">
        <f t="shared" si="111"/>
        <v>2527</v>
      </c>
      <c r="B2537" s="45">
        <f t="shared" si="111"/>
        <v>3134</v>
      </c>
      <c r="C2537" s="122">
        <v>45982</v>
      </c>
      <c r="D2537" s="122">
        <f>YEAR(REGISTROS[[#This Row],[FECHA]])</f>
        <v>2025</v>
      </c>
      <c r="E2537" s="112">
        <f>MONTH(REGISTROS[[#This Row],[FECHA]])</f>
        <v>11</v>
      </c>
      <c r="F2537" t="s">
        <v>5014</v>
      </c>
      <c r="G2537" s="11" t="str">
        <f ca="1">VLOOKUP(EXAMENES!F2537,PACIENTE[[APELLIDO / NOMBRE]:[GRUPO ETARIO]],4,0)</f>
        <v>ADULTO</v>
      </c>
      <c r="H2537" s="10" t="s">
        <v>27</v>
      </c>
      <c r="I2537" s="10" t="s">
        <v>5</v>
      </c>
      <c r="J2537" s="46">
        <f>VLOOKUP(REGISTROS[[#This Row],[TIPO DE EXAMEN ]],SERVICIOS[],2,0)</f>
        <v>20</v>
      </c>
      <c r="K2537" s="10" t="s">
        <v>67</v>
      </c>
      <c r="L2537" s="10">
        <v>1317437950</v>
      </c>
      <c r="M2537" s="10"/>
      <c r="N2537" s="10"/>
    </row>
    <row r="2538" spans="1:14" x14ac:dyDescent="0.25">
      <c r="A2538" s="110">
        <f t="shared" si="111"/>
        <v>2528</v>
      </c>
      <c r="B2538" s="45">
        <f t="shared" si="111"/>
        <v>3135</v>
      </c>
      <c r="C2538" s="122">
        <v>45982</v>
      </c>
      <c r="D2538" s="122">
        <f>YEAR(REGISTROS[[#This Row],[FECHA]])</f>
        <v>2025</v>
      </c>
      <c r="E2538" s="112">
        <f>MONTH(REGISTROS[[#This Row],[FECHA]])</f>
        <v>11</v>
      </c>
      <c r="F2538" t="s">
        <v>5016</v>
      </c>
      <c r="G2538" s="11" t="str">
        <f ca="1">VLOOKUP(EXAMENES!F2538,PACIENTE[[APELLIDO / NOMBRE]:[GRUPO ETARIO]],4,0)</f>
        <v>ADULTO</v>
      </c>
      <c r="H2538" s="10" t="s">
        <v>27</v>
      </c>
      <c r="I2538" s="10" t="s">
        <v>5</v>
      </c>
      <c r="J2538" s="46">
        <f>VLOOKUP(REGISTROS[[#This Row],[TIPO DE EXAMEN ]],SERVICIOS[],2,0)</f>
        <v>20</v>
      </c>
      <c r="K2538" s="10" t="s">
        <v>67</v>
      </c>
      <c r="L2538" s="10">
        <v>1350087126</v>
      </c>
      <c r="M2538" s="10"/>
      <c r="N2538" s="10"/>
    </row>
    <row r="2539" spans="1:14" x14ac:dyDescent="0.25">
      <c r="A2539" s="110">
        <f t="shared" si="111"/>
        <v>2529</v>
      </c>
      <c r="B2539" s="45">
        <f t="shared" si="111"/>
        <v>3136</v>
      </c>
      <c r="C2539" s="122">
        <v>45983</v>
      </c>
      <c r="D2539" s="122">
        <f>YEAR(REGISTROS[[#This Row],[FECHA]])</f>
        <v>2025</v>
      </c>
      <c r="E2539" s="112">
        <f>MONTH(REGISTROS[[#This Row],[FECHA]])</f>
        <v>11</v>
      </c>
      <c r="F2539" t="s">
        <v>5018</v>
      </c>
      <c r="G2539" s="11" t="str">
        <f ca="1">VLOOKUP(EXAMENES!F2539,PACIENTE[[APELLIDO / NOMBRE]:[GRUPO ETARIO]],4,0)</f>
        <v>ADOLECENTE</v>
      </c>
      <c r="H2539" s="10" t="s">
        <v>1788</v>
      </c>
      <c r="I2539" s="10" t="s">
        <v>20</v>
      </c>
      <c r="J2539" s="46">
        <f>VLOOKUP(REGISTROS[[#This Row],[TIPO DE EXAMEN ]],SERVICIOS[],2,0)</f>
        <v>10</v>
      </c>
      <c r="K2539" s="10" t="s">
        <v>67</v>
      </c>
      <c r="L2539" s="10">
        <v>1311181596</v>
      </c>
      <c r="M2539" s="10"/>
      <c r="N2539" s="10"/>
    </row>
    <row r="2540" spans="1:14" x14ac:dyDescent="0.25">
      <c r="A2540" s="110">
        <f t="shared" si="111"/>
        <v>2530</v>
      </c>
      <c r="B2540" s="45">
        <f t="shared" si="111"/>
        <v>3137</v>
      </c>
      <c r="C2540" s="122">
        <v>45983</v>
      </c>
      <c r="D2540" s="122">
        <f>YEAR(REGISTROS[[#This Row],[FECHA]])</f>
        <v>2025</v>
      </c>
      <c r="E2540" s="112">
        <f>MONTH(REGISTROS[[#This Row],[FECHA]])</f>
        <v>11</v>
      </c>
      <c r="F2540" t="s">
        <v>5020</v>
      </c>
      <c r="G2540" s="11" t="str">
        <f ca="1">VLOOKUP(EXAMENES!F2540,PACIENTE[[APELLIDO / NOMBRE]:[GRUPO ETARIO]],4,0)</f>
        <v>ADOLECENTE</v>
      </c>
      <c r="H2540" s="10" t="s">
        <v>1779</v>
      </c>
      <c r="I2540" s="10" t="s">
        <v>5</v>
      </c>
      <c r="J2540" s="46">
        <f>VLOOKUP(REGISTROS[[#This Row],[TIPO DE EXAMEN ]],SERVICIOS[],2,0)</f>
        <v>20</v>
      </c>
      <c r="K2540" s="10" t="s">
        <v>67</v>
      </c>
      <c r="L2540" s="10">
        <v>1707420871</v>
      </c>
      <c r="M2540" s="10"/>
      <c r="N2540" s="10"/>
    </row>
    <row r="2541" spans="1:14" x14ac:dyDescent="0.25">
      <c r="A2541" s="110">
        <f t="shared" si="111"/>
        <v>2531</v>
      </c>
      <c r="B2541" s="45">
        <f t="shared" si="111"/>
        <v>3138</v>
      </c>
      <c r="C2541" s="122">
        <v>45983</v>
      </c>
      <c r="D2541" s="122">
        <f>YEAR(REGISTROS[[#This Row],[FECHA]])</f>
        <v>2025</v>
      </c>
      <c r="E2541" s="112">
        <f>MONTH(REGISTROS[[#This Row],[FECHA]])</f>
        <v>11</v>
      </c>
      <c r="F2541" t="s">
        <v>5022</v>
      </c>
      <c r="G2541" s="11" t="str">
        <f ca="1">VLOOKUP(EXAMENES!F2541,PACIENTE[[APELLIDO / NOMBRE]:[GRUPO ETARIO]],4,0)</f>
        <v>ADULTO</v>
      </c>
      <c r="H2541" s="10" t="s">
        <v>1771</v>
      </c>
      <c r="I2541" s="10" t="s">
        <v>5</v>
      </c>
      <c r="J2541" s="46">
        <f>VLOOKUP(REGISTROS[[#This Row],[TIPO DE EXAMEN ]],SERVICIOS[],2,0)</f>
        <v>20</v>
      </c>
      <c r="K2541" s="10" t="s">
        <v>68</v>
      </c>
      <c r="L2541" s="10">
        <v>1307804714</v>
      </c>
      <c r="M2541" s="10"/>
      <c r="N2541" s="10"/>
    </row>
    <row r="2542" spans="1:14" x14ac:dyDescent="0.25">
      <c r="A2542" s="110">
        <f t="shared" si="111"/>
        <v>2532</v>
      </c>
      <c r="B2542" s="45">
        <f t="shared" si="111"/>
        <v>3139</v>
      </c>
      <c r="C2542" s="122">
        <v>45985</v>
      </c>
      <c r="D2542" s="122">
        <f>YEAR(REGISTROS[[#This Row],[FECHA]])</f>
        <v>2025</v>
      </c>
      <c r="E2542" s="112">
        <f>MONTH(REGISTROS[[#This Row],[FECHA]])</f>
        <v>11</v>
      </c>
      <c r="F2542" t="s">
        <v>5024</v>
      </c>
      <c r="G2542" s="11" t="str">
        <f ca="1">VLOOKUP(EXAMENES!F2542,PACIENTE[[APELLIDO / NOMBRE]:[GRUPO ETARIO]],4,0)</f>
        <v>ADULTO</v>
      </c>
      <c r="H2542" s="10" t="s">
        <v>27</v>
      </c>
      <c r="I2542" s="10" t="s">
        <v>5</v>
      </c>
      <c r="J2542" s="46">
        <f>VLOOKUP(REGISTROS[[#This Row],[TIPO DE EXAMEN ]],SERVICIOS[],2,0)</f>
        <v>20</v>
      </c>
      <c r="K2542" s="10" t="s">
        <v>67</v>
      </c>
      <c r="L2542" s="10">
        <v>1310284540</v>
      </c>
      <c r="M2542" s="10"/>
      <c r="N2542" s="10"/>
    </row>
    <row r="2543" spans="1:14" x14ac:dyDescent="0.25">
      <c r="A2543" s="110">
        <f t="shared" si="111"/>
        <v>2533</v>
      </c>
      <c r="B2543" s="45">
        <f t="shared" si="111"/>
        <v>3140</v>
      </c>
      <c r="C2543" s="122">
        <v>45985</v>
      </c>
      <c r="D2543" s="122">
        <f>YEAR(REGISTROS[[#This Row],[FECHA]])</f>
        <v>2025</v>
      </c>
      <c r="E2543" s="112">
        <f>MONTH(REGISTROS[[#This Row],[FECHA]])</f>
        <v>11</v>
      </c>
      <c r="F2543" t="s">
        <v>5026</v>
      </c>
      <c r="G2543" s="11" t="str">
        <f ca="1">VLOOKUP(EXAMENES!F2543,PACIENTE[[APELLIDO / NOMBRE]:[GRUPO ETARIO]],4,0)</f>
        <v>ADULTO</v>
      </c>
      <c r="H2543" s="10" t="s">
        <v>117</v>
      </c>
      <c r="I2543" s="10" t="s">
        <v>20</v>
      </c>
      <c r="J2543" s="46">
        <f>VLOOKUP(REGISTROS[[#This Row],[TIPO DE EXAMEN ]],SERVICIOS[],2,0)</f>
        <v>10</v>
      </c>
      <c r="K2543" s="10" t="s">
        <v>67</v>
      </c>
      <c r="L2543" s="10">
        <v>1304922253</v>
      </c>
      <c r="M2543" s="10"/>
      <c r="N2543" s="10"/>
    </row>
    <row r="2544" spans="1:14" x14ac:dyDescent="0.25">
      <c r="A2544" s="110">
        <f t="shared" si="111"/>
        <v>2534</v>
      </c>
      <c r="B2544" s="45">
        <f t="shared" si="111"/>
        <v>3141</v>
      </c>
      <c r="C2544" s="122">
        <v>45985</v>
      </c>
      <c r="D2544" s="122">
        <f>YEAR(REGISTROS[[#This Row],[FECHA]])</f>
        <v>2025</v>
      </c>
      <c r="E2544" s="112">
        <f>MONTH(REGISTROS[[#This Row],[FECHA]])</f>
        <v>11</v>
      </c>
      <c r="F2544" t="s">
        <v>5028</v>
      </c>
      <c r="G2544" s="11" t="str">
        <f ca="1">VLOOKUP(EXAMENES!F2544,PACIENTE[[APELLIDO / NOMBRE]:[GRUPO ETARIO]],4,0)</f>
        <v>ADULTO</v>
      </c>
      <c r="H2544" s="10" t="s">
        <v>27</v>
      </c>
      <c r="I2544" s="10" t="s">
        <v>5</v>
      </c>
      <c r="J2544" s="46">
        <f>VLOOKUP(REGISTROS[[#This Row],[TIPO DE EXAMEN ]],SERVICIOS[],2,0)</f>
        <v>20</v>
      </c>
      <c r="K2544" s="10" t="s">
        <v>67</v>
      </c>
      <c r="L2544" s="10">
        <v>1317238465</v>
      </c>
      <c r="M2544" s="10"/>
      <c r="N2544" s="10"/>
    </row>
    <row r="2545" spans="1:14" x14ac:dyDescent="0.25">
      <c r="A2545" s="110">
        <f t="shared" si="111"/>
        <v>2535</v>
      </c>
      <c r="B2545" s="45">
        <f t="shared" si="111"/>
        <v>3142</v>
      </c>
      <c r="C2545" s="122">
        <v>45985</v>
      </c>
      <c r="D2545" s="122">
        <f>YEAR(REGISTROS[[#This Row],[FECHA]])</f>
        <v>2025</v>
      </c>
      <c r="E2545" s="112">
        <f>MONTH(REGISTROS[[#This Row],[FECHA]])</f>
        <v>11</v>
      </c>
      <c r="F2545" t="s">
        <v>5030</v>
      </c>
      <c r="G2545" s="11" t="str">
        <f ca="1">VLOOKUP(EXAMENES!F2545,PACIENTE[[APELLIDO / NOMBRE]:[GRUPO ETARIO]],4,0)</f>
        <v>ADULTO</v>
      </c>
      <c r="H2545" s="10" t="s">
        <v>27</v>
      </c>
      <c r="I2545" s="10" t="s">
        <v>5</v>
      </c>
      <c r="J2545" s="46">
        <f>VLOOKUP(REGISTROS[[#This Row],[TIPO DE EXAMEN ]],SERVICIOS[],2,0)</f>
        <v>20</v>
      </c>
      <c r="K2545" s="10" t="s">
        <v>67</v>
      </c>
      <c r="L2545" s="10">
        <v>1317218426</v>
      </c>
      <c r="M2545" s="10"/>
      <c r="N2545" s="10"/>
    </row>
    <row r="2546" spans="1:14" x14ac:dyDescent="0.25">
      <c r="A2546" s="110">
        <f t="shared" si="111"/>
        <v>2536</v>
      </c>
      <c r="B2546" s="45">
        <f t="shared" si="111"/>
        <v>3143</v>
      </c>
      <c r="C2546" s="122">
        <v>45985</v>
      </c>
      <c r="D2546" s="122">
        <f>YEAR(REGISTROS[[#This Row],[FECHA]])</f>
        <v>2025</v>
      </c>
      <c r="E2546" s="112">
        <f>MONTH(REGISTROS[[#This Row],[FECHA]])</f>
        <v>11</v>
      </c>
      <c r="F2546" t="s">
        <v>5032</v>
      </c>
      <c r="G2546" s="11" t="str">
        <f ca="1">VLOOKUP(EXAMENES!F2546,PACIENTE[[APELLIDO / NOMBRE]:[GRUPO ETARIO]],4,0)</f>
        <v>ADULTO</v>
      </c>
      <c r="H2546" s="10" t="s">
        <v>117</v>
      </c>
      <c r="I2546" s="10" t="s">
        <v>20</v>
      </c>
      <c r="J2546" s="46">
        <f>VLOOKUP(REGISTROS[[#This Row],[TIPO DE EXAMEN ]],SERVICIOS[],2,0)</f>
        <v>10</v>
      </c>
      <c r="K2546" s="10" t="s">
        <v>67</v>
      </c>
      <c r="L2546" s="10">
        <v>910336304</v>
      </c>
      <c r="M2546" s="10"/>
      <c r="N2546" s="10"/>
    </row>
    <row r="2547" spans="1:14" x14ac:dyDescent="0.25">
      <c r="A2547" s="110">
        <f t="shared" si="111"/>
        <v>2537</v>
      </c>
      <c r="B2547" s="45">
        <f t="shared" si="111"/>
        <v>3144</v>
      </c>
      <c r="C2547" s="122">
        <v>45986</v>
      </c>
      <c r="D2547" s="122">
        <f>YEAR(REGISTROS[[#This Row],[FECHA]])</f>
        <v>2025</v>
      </c>
      <c r="E2547" s="112">
        <f>MONTH(REGISTROS[[#This Row],[FECHA]])</f>
        <v>11</v>
      </c>
      <c r="F2547" t="s">
        <v>5034</v>
      </c>
      <c r="G2547" s="11" t="str">
        <f ca="1">VLOOKUP(EXAMENES!F2547,PACIENTE[[APELLIDO / NOMBRE]:[GRUPO ETARIO]],4,0)</f>
        <v>ADULTO</v>
      </c>
      <c r="H2547" s="10" t="s">
        <v>1771</v>
      </c>
      <c r="I2547" s="10" t="s">
        <v>5</v>
      </c>
      <c r="J2547" s="46">
        <f>VLOOKUP(REGISTROS[[#This Row],[TIPO DE EXAMEN ]],SERVICIOS[],2,0)</f>
        <v>20</v>
      </c>
      <c r="K2547" s="10" t="s">
        <v>68</v>
      </c>
      <c r="L2547" s="10">
        <v>1315929941</v>
      </c>
      <c r="M2547" s="10"/>
      <c r="N2547" s="10"/>
    </row>
    <row r="2548" spans="1:14" x14ac:dyDescent="0.25">
      <c r="A2548" s="110">
        <f t="shared" si="111"/>
        <v>2538</v>
      </c>
      <c r="B2548" s="45">
        <f t="shared" si="111"/>
        <v>3145</v>
      </c>
      <c r="C2548" s="122">
        <v>45986</v>
      </c>
      <c r="D2548" s="122">
        <f>YEAR(REGISTROS[[#This Row],[FECHA]])</f>
        <v>2025</v>
      </c>
      <c r="E2548" s="112">
        <f>MONTH(REGISTROS[[#This Row],[FECHA]])</f>
        <v>11</v>
      </c>
      <c r="F2548" t="s">
        <v>5036</v>
      </c>
      <c r="G2548" s="11" t="str">
        <f ca="1">VLOOKUP(EXAMENES!F2548,PACIENTE[[APELLIDO / NOMBRE]:[GRUPO ETARIO]],4,0)</f>
        <v>ADOLECENTE</v>
      </c>
      <c r="H2548" s="10" t="s">
        <v>1778</v>
      </c>
      <c r="I2548" s="10" t="s">
        <v>5</v>
      </c>
      <c r="J2548" s="46">
        <f>VLOOKUP(REGISTROS[[#This Row],[TIPO DE EXAMEN ]],SERVICIOS[],2,0)</f>
        <v>20</v>
      </c>
      <c r="K2548" s="10" t="s">
        <v>67</v>
      </c>
      <c r="L2548" s="10">
        <v>1307369700</v>
      </c>
      <c r="M2548" s="10"/>
      <c r="N2548" s="10"/>
    </row>
    <row r="2549" spans="1:14" x14ac:dyDescent="0.25">
      <c r="A2549" s="110">
        <f t="shared" si="111"/>
        <v>2539</v>
      </c>
      <c r="B2549" s="45">
        <f t="shared" si="111"/>
        <v>3146</v>
      </c>
      <c r="C2549" s="122">
        <v>45986</v>
      </c>
      <c r="D2549" s="122">
        <f>YEAR(REGISTROS[[#This Row],[FECHA]])</f>
        <v>2025</v>
      </c>
      <c r="E2549" s="112">
        <f>MONTH(REGISTROS[[#This Row],[FECHA]])</f>
        <v>11</v>
      </c>
      <c r="F2549" t="s">
        <v>5038</v>
      </c>
      <c r="G2549" s="11" t="str">
        <f ca="1">VLOOKUP(EXAMENES!F2549,PACIENTE[[APELLIDO / NOMBRE]:[GRUPO ETARIO]],4,0)</f>
        <v>ADULTO</v>
      </c>
      <c r="H2549" s="10" t="s">
        <v>117</v>
      </c>
      <c r="I2549" s="10" t="s">
        <v>20</v>
      </c>
      <c r="J2549" s="46">
        <f>VLOOKUP(REGISTROS[[#This Row],[TIPO DE EXAMEN ]],SERVICIOS[],2,0)</f>
        <v>10</v>
      </c>
      <c r="K2549" s="10" t="s">
        <v>67</v>
      </c>
      <c r="L2549" s="10">
        <v>1307010211</v>
      </c>
      <c r="M2549" s="10"/>
      <c r="N2549" s="10"/>
    </row>
    <row r="2550" spans="1:14" x14ac:dyDescent="0.25">
      <c r="A2550" s="110">
        <f t="shared" si="111"/>
        <v>2540</v>
      </c>
      <c r="B2550" s="45">
        <f t="shared" si="111"/>
        <v>3147</v>
      </c>
      <c r="C2550" s="122">
        <v>45987</v>
      </c>
      <c r="D2550" s="122">
        <f>YEAR(REGISTROS[[#This Row],[FECHA]])</f>
        <v>2025</v>
      </c>
      <c r="E2550" s="112">
        <f>MONTH(REGISTROS[[#This Row],[FECHA]])</f>
        <v>11</v>
      </c>
      <c r="F2550" t="s">
        <v>5040</v>
      </c>
      <c r="G2550" s="11" t="str">
        <f ca="1">VLOOKUP(EXAMENES!F2550,PACIENTE[[APELLIDO / NOMBRE]:[GRUPO ETARIO]],4,0)</f>
        <v>TERCERA EDAD</v>
      </c>
      <c r="H2550" s="10" t="s">
        <v>2293</v>
      </c>
      <c r="I2550" s="10" t="s">
        <v>5</v>
      </c>
      <c r="J2550" s="46">
        <f>VLOOKUP(REGISTROS[[#This Row],[TIPO DE EXAMEN ]],SERVICIOS[],2,0)</f>
        <v>20</v>
      </c>
      <c r="K2550" s="10" t="s">
        <v>67</v>
      </c>
      <c r="L2550" s="10">
        <v>901484428</v>
      </c>
      <c r="M2550" s="10"/>
      <c r="N2550" s="10"/>
    </row>
    <row r="2551" spans="1:14" x14ac:dyDescent="0.25">
      <c r="A2551" s="110">
        <f t="shared" si="111"/>
        <v>2541</v>
      </c>
      <c r="B2551" s="45">
        <f t="shared" si="111"/>
        <v>3148</v>
      </c>
      <c r="C2551" s="122">
        <v>45987</v>
      </c>
      <c r="D2551" s="122">
        <f>YEAR(REGISTROS[[#This Row],[FECHA]])</f>
        <v>2025</v>
      </c>
      <c r="E2551" s="112">
        <f>MONTH(REGISTROS[[#This Row],[FECHA]])</f>
        <v>11</v>
      </c>
      <c r="F2551" t="s">
        <v>5042</v>
      </c>
      <c r="G2551" s="11" t="str">
        <f ca="1">VLOOKUP(EXAMENES!F2551,PACIENTE[[APELLIDO / NOMBRE]:[GRUPO ETARIO]],4,0)</f>
        <v>ADULTO</v>
      </c>
      <c r="H2551" s="10" t="s">
        <v>1778</v>
      </c>
      <c r="I2551" s="10" t="s">
        <v>5</v>
      </c>
      <c r="J2551" s="46">
        <f>VLOOKUP(REGISTROS[[#This Row],[TIPO DE EXAMEN ]],SERVICIOS[],2,0)</f>
        <v>20</v>
      </c>
      <c r="K2551" s="10" t="s">
        <v>67</v>
      </c>
      <c r="L2551" s="10">
        <v>1761065679</v>
      </c>
      <c r="M2551" s="10"/>
      <c r="N2551" s="10"/>
    </row>
    <row r="2552" spans="1:14" x14ac:dyDescent="0.25">
      <c r="A2552" s="110">
        <f t="shared" si="111"/>
        <v>2542</v>
      </c>
      <c r="B2552" s="45">
        <f t="shared" si="111"/>
        <v>3149</v>
      </c>
      <c r="C2552" s="122">
        <v>45987</v>
      </c>
      <c r="D2552" s="122">
        <f>YEAR(REGISTROS[[#This Row],[FECHA]])</f>
        <v>2025</v>
      </c>
      <c r="E2552" s="112">
        <f>MONTH(REGISTROS[[#This Row],[FECHA]])</f>
        <v>11</v>
      </c>
      <c r="F2552" t="s">
        <v>5044</v>
      </c>
      <c r="G2552" s="11" t="str">
        <f ca="1">VLOOKUP(EXAMENES!F2552,PACIENTE[[APELLIDO / NOMBRE]:[GRUPO ETARIO]],4,0)</f>
        <v>ADOLECENTE</v>
      </c>
      <c r="H2552" s="10" t="s">
        <v>161</v>
      </c>
      <c r="I2552" s="10" t="s">
        <v>5</v>
      </c>
      <c r="J2552" s="46">
        <f>VLOOKUP(REGISTROS[[#This Row],[TIPO DE EXAMEN ]],SERVICIOS[],2,0)</f>
        <v>20</v>
      </c>
      <c r="K2552" s="10" t="s">
        <v>67</v>
      </c>
      <c r="L2552" s="10">
        <v>1314650027</v>
      </c>
      <c r="M2552" s="10"/>
      <c r="N2552" s="10"/>
    </row>
    <row r="2553" spans="1:14" x14ac:dyDescent="0.25">
      <c r="A2553" s="110">
        <f t="shared" si="111"/>
        <v>2543</v>
      </c>
      <c r="B2553" s="45">
        <f t="shared" si="111"/>
        <v>3150</v>
      </c>
      <c r="C2553" s="122">
        <v>45988</v>
      </c>
      <c r="D2553" s="122">
        <f>YEAR(REGISTROS[[#This Row],[FECHA]])</f>
        <v>2025</v>
      </c>
      <c r="E2553" s="112">
        <f>MONTH(REGISTROS[[#This Row],[FECHA]])</f>
        <v>11</v>
      </c>
      <c r="F2553" t="s">
        <v>5046</v>
      </c>
      <c r="G2553" s="11" t="str">
        <f ca="1">VLOOKUP(EXAMENES!F2553,PACIENTE[[APELLIDO / NOMBRE]:[GRUPO ETARIO]],4,0)</f>
        <v>ADULTO</v>
      </c>
      <c r="H2553" s="10" t="s">
        <v>3805</v>
      </c>
      <c r="I2553" s="10" t="s">
        <v>5</v>
      </c>
      <c r="J2553" s="46">
        <f>VLOOKUP(REGISTROS[[#This Row],[TIPO DE EXAMEN ]],SERVICIOS[],2,0)</f>
        <v>20</v>
      </c>
      <c r="K2553" s="10" t="s">
        <v>68</v>
      </c>
      <c r="L2553" s="10">
        <v>1316407590</v>
      </c>
      <c r="M2553" s="10"/>
      <c r="N2553" s="10"/>
    </row>
    <row r="2554" spans="1:14" x14ac:dyDescent="0.25">
      <c r="A2554" s="110">
        <f t="shared" si="111"/>
        <v>2544</v>
      </c>
      <c r="B2554" s="45">
        <f t="shared" si="111"/>
        <v>3151</v>
      </c>
      <c r="C2554" s="122">
        <v>45988</v>
      </c>
      <c r="D2554" s="122">
        <f>YEAR(REGISTROS[[#This Row],[FECHA]])</f>
        <v>2025</v>
      </c>
      <c r="E2554" s="112">
        <f>MONTH(REGISTROS[[#This Row],[FECHA]])</f>
        <v>11</v>
      </c>
      <c r="F2554" t="s">
        <v>4743</v>
      </c>
      <c r="G2554" s="11" t="str">
        <f ca="1">VLOOKUP(EXAMENES!F2554,PACIENTE[[APELLIDO / NOMBRE]:[GRUPO ETARIO]],4,0)</f>
        <v>ADULTO</v>
      </c>
      <c r="H2554" s="10" t="s">
        <v>161</v>
      </c>
      <c r="I2554" s="10" t="s">
        <v>72</v>
      </c>
      <c r="J2554" s="46">
        <f>VLOOKUP(REGISTROS[[#This Row],[TIPO DE EXAMEN ]],SERVICIOS[],2,0)</f>
        <v>10</v>
      </c>
      <c r="K2554" s="10" t="s">
        <v>68</v>
      </c>
      <c r="L2554" s="10">
        <v>1600524019</v>
      </c>
      <c r="M2554" s="10"/>
      <c r="N2554" s="10"/>
    </row>
    <row r="2555" spans="1:14" x14ac:dyDescent="0.25">
      <c r="A2555" s="110">
        <f t="shared" si="111"/>
        <v>2545</v>
      </c>
      <c r="B2555" s="45">
        <f t="shared" si="111"/>
        <v>3152</v>
      </c>
      <c r="C2555" s="122">
        <v>45988</v>
      </c>
      <c r="D2555" s="122">
        <f>YEAR(REGISTROS[[#This Row],[FECHA]])</f>
        <v>2025</v>
      </c>
      <c r="E2555" s="112">
        <f>MONTH(REGISTROS[[#This Row],[FECHA]])</f>
        <v>11</v>
      </c>
      <c r="F2555" t="s">
        <v>5046</v>
      </c>
      <c r="G2555" s="11" t="str">
        <f ca="1">VLOOKUP(EXAMENES!F2555,PACIENTE[[APELLIDO / NOMBRE]:[GRUPO ETARIO]],4,0)</f>
        <v>ADULTO</v>
      </c>
      <c r="H2555" s="10" t="s">
        <v>3805</v>
      </c>
      <c r="I2555" s="10" t="s">
        <v>20</v>
      </c>
      <c r="J2555" s="46">
        <f>VLOOKUP(REGISTROS[[#This Row],[TIPO DE EXAMEN ]],SERVICIOS[],2,0)</f>
        <v>10</v>
      </c>
      <c r="K2555" s="10" t="s">
        <v>68</v>
      </c>
      <c r="L2555" s="10">
        <v>1316407590</v>
      </c>
      <c r="M2555" s="10"/>
      <c r="N2555" s="10"/>
    </row>
    <row r="2556" spans="1:14" x14ac:dyDescent="0.25">
      <c r="A2556" s="110">
        <f t="shared" si="111"/>
        <v>2546</v>
      </c>
      <c r="B2556" s="45">
        <f t="shared" si="111"/>
        <v>3153</v>
      </c>
      <c r="C2556" s="122">
        <v>45988</v>
      </c>
      <c r="D2556" s="122">
        <f>YEAR(REGISTROS[[#This Row],[FECHA]])</f>
        <v>2025</v>
      </c>
      <c r="E2556" s="112">
        <f>MONTH(REGISTROS[[#This Row],[FECHA]])</f>
        <v>11</v>
      </c>
      <c r="F2556" t="s">
        <v>5049</v>
      </c>
      <c r="G2556" s="11" t="str">
        <f ca="1">VLOOKUP(EXAMENES!F2556,PACIENTE[[APELLIDO / NOMBRE]:[GRUPO ETARIO]],4,0)</f>
        <v>ADOLECENTE</v>
      </c>
      <c r="H2556" s="10" t="s">
        <v>161</v>
      </c>
      <c r="I2556" s="10" t="s">
        <v>5</v>
      </c>
      <c r="J2556" s="46">
        <f>VLOOKUP(REGISTROS[[#This Row],[TIPO DE EXAMEN ]],SERVICIOS[],2,0)</f>
        <v>20</v>
      </c>
      <c r="K2556" s="10" t="s">
        <v>67</v>
      </c>
      <c r="L2556" s="10">
        <v>1311119201</v>
      </c>
      <c r="M2556" s="10"/>
      <c r="N2556" s="10"/>
    </row>
    <row r="2557" spans="1:14" x14ac:dyDescent="0.25">
      <c r="A2557" s="110">
        <f t="shared" si="111"/>
        <v>2547</v>
      </c>
      <c r="B2557" s="45">
        <f t="shared" si="111"/>
        <v>3154</v>
      </c>
      <c r="C2557" s="122">
        <v>45988</v>
      </c>
      <c r="D2557" s="122">
        <f>YEAR(REGISTROS[[#This Row],[FECHA]])</f>
        <v>2025</v>
      </c>
      <c r="E2557" s="112">
        <f>MONTH(REGISTROS[[#This Row],[FECHA]])</f>
        <v>11</v>
      </c>
      <c r="F2557" t="s">
        <v>5051</v>
      </c>
      <c r="G2557" s="11" t="str">
        <f ca="1">VLOOKUP(EXAMENES!F2557,PACIENTE[[APELLIDO / NOMBRE]:[GRUPO ETARIO]],4,0)</f>
        <v>ADULTO</v>
      </c>
      <c r="H2557" s="10" t="s">
        <v>27</v>
      </c>
      <c r="I2557" s="10" t="s">
        <v>20</v>
      </c>
      <c r="J2557" s="46">
        <f>VLOOKUP(REGISTROS[[#This Row],[TIPO DE EXAMEN ]],SERVICIOS[],2,0)</f>
        <v>10</v>
      </c>
      <c r="K2557" s="10" t="s">
        <v>68</v>
      </c>
      <c r="L2557" s="10">
        <v>925572281</v>
      </c>
      <c r="M2557" s="10"/>
      <c r="N2557" s="10"/>
    </row>
    <row r="2558" spans="1:14" x14ac:dyDescent="0.25">
      <c r="A2558" s="110">
        <f t="shared" si="111"/>
        <v>2548</v>
      </c>
      <c r="B2558" s="45">
        <f t="shared" si="111"/>
        <v>3155</v>
      </c>
      <c r="C2558" s="122">
        <v>45988</v>
      </c>
      <c r="D2558" s="122">
        <f>YEAR(REGISTROS[[#This Row],[FECHA]])</f>
        <v>2025</v>
      </c>
      <c r="E2558" s="112">
        <f>MONTH(REGISTROS[[#This Row],[FECHA]])</f>
        <v>11</v>
      </c>
      <c r="F2558" t="s">
        <v>5051</v>
      </c>
      <c r="G2558" s="11" t="str">
        <f ca="1">VLOOKUP(EXAMENES!F2558,PACIENTE[[APELLIDO / NOMBRE]:[GRUPO ETARIO]],4,0)</f>
        <v>ADULTO</v>
      </c>
      <c r="H2558" s="10" t="s">
        <v>27</v>
      </c>
      <c r="I2558" s="10" t="s">
        <v>20</v>
      </c>
      <c r="J2558" s="46">
        <f>VLOOKUP(REGISTROS[[#This Row],[TIPO DE EXAMEN ]],SERVICIOS[],2,0)</f>
        <v>10</v>
      </c>
      <c r="K2558" s="10" t="s">
        <v>68</v>
      </c>
      <c r="L2558" s="10">
        <v>925572281</v>
      </c>
      <c r="M2558" s="10"/>
      <c r="N2558" s="10"/>
    </row>
    <row r="2559" spans="1:14" x14ac:dyDescent="0.25">
      <c r="A2559" s="110">
        <f t="shared" si="111"/>
        <v>2549</v>
      </c>
      <c r="B2559" s="45">
        <f t="shared" si="111"/>
        <v>3156</v>
      </c>
      <c r="C2559" s="122">
        <v>45989</v>
      </c>
      <c r="D2559" s="122">
        <f>YEAR(REGISTROS[[#This Row],[FECHA]])</f>
        <v>2025</v>
      </c>
      <c r="E2559" s="112">
        <f>MONTH(REGISTROS[[#This Row],[FECHA]])</f>
        <v>11</v>
      </c>
      <c r="F2559" t="s">
        <v>5053</v>
      </c>
      <c r="G2559" s="11" t="str">
        <f ca="1">VLOOKUP(EXAMENES!F2559,PACIENTE[[APELLIDO / NOMBRE]:[GRUPO ETARIO]],4,0)</f>
        <v>ADULTO</v>
      </c>
      <c r="H2559" s="10" t="s">
        <v>117</v>
      </c>
      <c r="I2559" s="10" t="s">
        <v>5</v>
      </c>
      <c r="J2559" s="46">
        <f>VLOOKUP(REGISTROS[[#This Row],[TIPO DE EXAMEN ]],SERVICIOS[],2,0)</f>
        <v>20</v>
      </c>
      <c r="K2559" s="10" t="s">
        <v>67</v>
      </c>
      <c r="L2559" s="10">
        <v>1308591054</v>
      </c>
      <c r="M2559" s="10"/>
      <c r="N2559" s="10"/>
    </row>
    <row r="2560" spans="1:14" x14ac:dyDescent="0.25">
      <c r="A2560" s="110">
        <f t="shared" si="111"/>
        <v>2550</v>
      </c>
      <c r="B2560" s="45">
        <f t="shared" si="111"/>
        <v>3157</v>
      </c>
      <c r="C2560" s="122">
        <v>45989</v>
      </c>
      <c r="D2560" s="122">
        <f>YEAR(REGISTROS[[#This Row],[FECHA]])</f>
        <v>2025</v>
      </c>
      <c r="E2560" s="112">
        <f>MONTH(REGISTROS[[#This Row],[FECHA]])</f>
        <v>11</v>
      </c>
      <c r="F2560" t="s">
        <v>5054</v>
      </c>
      <c r="G2560" s="11" t="str">
        <f ca="1">VLOOKUP(EXAMENES!F2560,PACIENTE[[APELLIDO / NOMBRE]:[GRUPO ETARIO]],4,0)</f>
        <v>ADULTO</v>
      </c>
      <c r="H2560" s="10" t="s">
        <v>161</v>
      </c>
      <c r="I2560" s="10" t="s">
        <v>5</v>
      </c>
      <c r="J2560" s="46">
        <f>VLOOKUP(REGISTROS[[#This Row],[TIPO DE EXAMEN ]],SERVICIOS[],2,0)</f>
        <v>20</v>
      </c>
      <c r="K2560" s="10" t="s">
        <v>67</v>
      </c>
      <c r="L2560" s="10">
        <v>851168443</v>
      </c>
      <c r="M2560" s="10"/>
      <c r="N2560" s="10"/>
    </row>
    <row r="2561" spans="1:14" x14ac:dyDescent="0.25">
      <c r="A2561" s="110">
        <f t="shared" si="111"/>
        <v>2551</v>
      </c>
      <c r="B2561" s="45">
        <f t="shared" si="111"/>
        <v>3158</v>
      </c>
      <c r="C2561" s="122">
        <v>45989</v>
      </c>
      <c r="D2561" s="122">
        <f>YEAR(REGISTROS[[#This Row],[FECHA]])</f>
        <v>2025</v>
      </c>
      <c r="E2561" s="112">
        <f>MONTH(REGISTROS[[#This Row],[FECHA]])</f>
        <v>11</v>
      </c>
      <c r="F2561" t="s">
        <v>5056</v>
      </c>
      <c r="G2561" s="11" t="str">
        <f ca="1">VLOOKUP(EXAMENES!F2561,PACIENTE[[APELLIDO / NOMBRE]:[GRUPO ETARIO]],4,0)</f>
        <v>ADULTO</v>
      </c>
      <c r="H2561" s="10" t="s">
        <v>2293</v>
      </c>
      <c r="I2561" s="10" t="s">
        <v>5</v>
      </c>
      <c r="J2561" s="46">
        <f>VLOOKUP(REGISTROS[[#This Row],[TIPO DE EXAMEN ]],SERVICIOS[],2,0)</f>
        <v>20</v>
      </c>
      <c r="K2561" s="10" t="s">
        <v>67</v>
      </c>
      <c r="L2561" s="10">
        <v>1316945441</v>
      </c>
      <c r="M2561" s="10"/>
      <c r="N2561" s="10"/>
    </row>
    <row r="2562" spans="1:14" x14ac:dyDescent="0.25">
      <c r="A2562" s="110">
        <f t="shared" si="111"/>
        <v>2552</v>
      </c>
      <c r="B2562" s="45">
        <f t="shared" si="111"/>
        <v>3159</v>
      </c>
      <c r="C2562" s="122">
        <v>45989</v>
      </c>
      <c r="D2562" s="122">
        <f>YEAR(REGISTROS[[#This Row],[FECHA]])</f>
        <v>2025</v>
      </c>
      <c r="E2562" s="112">
        <f>MONTH(REGISTROS[[#This Row],[FECHA]])</f>
        <v>11</v>
      </c>
      <c r="F2562" t="s">
        <v>5058</v>
      </c>
      <c r="G2562" s="11" t="str">
        <f ca="1">VLOOKUP(EXAMENES!F2562,PACIENTE[[APELLIDO / NOMBRE]:[GRUPO ETARIO]],4,0)</f>
        <v>ADULTO</v>
      </c>
      <c r="H2562" s="10" t="s">
        <v>27</v>
      </c>
      <c r="I2562" s="10" t="s">
        <v>5</v>
      </c>
      <c r="J2562" s="46">
        <f>VLOOKUP(REGISTROS[[#This Row],[TIPO DE EXAMEN ]],SERVICIOS[],2,0)</f>
        <v>20</v>
      </c>
      <c r="K2562" s="10" t="s">
        <v>67</v>
      </c>
      <c r="L2562" s="10">
        <v>804954775</v>
      </c>
      <c r="M2562" s="10"/>
      <c r="N2562" s="10"/>
    </row>
    <row r="2563" spans="1:14" x14ac:dyDescent="0.25">
      <c r="A2563" s="110">
        <f t="shared" si="111"/>
        <v>2553</v>
      </c>
      <c r="B2563" s="45">
        <f t="shared" si="111"/>
        <v>3160</v>
      </c>
      <c r="C2563" s="122">
        <v>45989</v>
      </c>
      <c r="D2563" s="122">
        <f>YEAR(REGISTROS[[#This Row],[FECHA]])</f>
        <v>2025</v>
      </c>
      <c r="E2563" s="112">
        <f>MONTH(REGISTROS[[#This Row],[FECHA]])</f>
        <v>11</v>
      </c>
      <c r="F2563" t="s">
        <v>5060</v>
      </c>
      <c r="G2563" s="11" t="str">
        <f ca="1">VLOOKUP(EXAMENES!F2563,PACIENTE[[APELLIDO / NOMBRE]:[GRUPO ETARIO]],4,0)</f>
        <v>ADULTO</v>
      </c>
      <c r="H2563" s="10" t="s">
        <v>2293</v>
      </c>
      <c r="I2563" s="10" t="s">
        <v>20</v>
      </c>
      <c r="J2563" s="46">
        <f>VLOOKUP(REGISTROS[[#This Row],[TIPO DE EXAMEN ]],SERVICIOS[],2,0)</f>
        <v>10</v>
      </c>
      <c r="K2563" s="10" t="s">
        <v>67</v>
      </c>
      <c r="L2563" s="10">
        <v>705285252</v>
      </c>
      <c r="M2563" s="10"/>
      <c r="N2563" s="10"/>
    </row>
    <row r="2564" spans="1:14" x14ac:dyDescent="0.25">
      <c r="A2564" s="110">
        <f t="shared" si="111"/>
        <v>2554</v>
      </c>
      <c r="B2564" s="45">
        <f t="shared" si="111"/>
        <v>3161</v>
      </c>
      <c r="C2564" s="122">
        <v>45990</v>
      </c>
      <c r="D2564" s="122">
        <f>YEAR(REGISTROS[[#This Row],[FECHA]])</f>
        <v>2025</v>
      </c>
      <c r="E2564" s="112">
        <f>MONTH(REGISTROS[[#This Row],[FECHA]])</f>
        <v>11</v>
      </c>
      <c r="F2564" t="s">
        <v>5062</v>
      </c>
      <c r="G2564" s="11" t="str">
        <f ca="1">VLOOKUP(EXAMENES!F2564,PACIENTE[[APELLIDO / NOMBRE]:[GRUPO ETARIO]],4,0)</f>
        <v>ADOLECENTE</v>
      </c>
      <c r="H2564" s="10" t="s">
        <v>27</v>
      </c>
      <c r="I2564" s="10" t="s">
        <v>5</v>
      </c>
      <c r="J2564" s="46">
        <f>VLOOKUP(REGISTROS[[#This Row],[TIPO DE EXAMEN ]],SERVICIOS[],2,0)</f>
        <v>20</v>
      </c>
      <c r="K2564" s="10" t="s">
        <v>67</v>
      </c>
      <c r="L2564" s="10">
        <v>1350843601</v>
      </c>
      <c r="M2564" s="10"/>
      <c r="N2564" s="10"/>
    </row>
    <row r="2565" spans="1:14" x14ac:dyDescent="0.25">
      <c r="A2565" s="110">
        <f t="shared" si="111"/>
        <v>2555</v>
      </c>
      <c r="B2565" s="45">
        <f t="shared" si="111"/>
        <v>3162</v>
      </c>
      <c r="C2565" s="122">
        <v>45990</v>
      </c>
      <c r="D2565" s="122">
        <f>YEAR(REGISTROS[[#This Row],[FECHA]])</f>
        <v>2025</v>
      </c>
      <c r="E2565" s="112">
        <f>MONTH(REGISTROS[[#This Row],[FECHA]])</f>
        <v>11</v>
      </c>
      <c r="F2565" t="s">
        <v>5063</v>
      </c>
      <c r="G2565" s="11" t="str">
        <f ca="1">VLOOKUP(EXAMENES!F2565,PACIENTE[[APELLIDO / NOMBRE]:[GRUPO ETARIO]],4,0)</f>
        <v>ADULTO</v>
      </c>
      <c r="H2565" s="10" t="s">
        <v>161</v>
      </c>
      <c r="I2565" s="10" t="s">
        <v>20</v>
      </c>
      <c r="J2565" s="46">
        <f>VLOOKUP(REGISTROS[[#This Row],[TIPO DE EXAMEN ]],SERVICIOS[],2,0)</f>
        <v>10</v>
      </c>
      <c r="K2565" s="10" t="s">
        <v>67</v>
      </c>
      <c r="L2565" s="10">
        <v>1721950069</v>
      </c>
      <c r="M2565" s="10"/>
      <c r="N2565" s="10"/>
    </row>
    <row r="2566" spans="1:14" x14ac:dyDescent="0.25">
      <c r="A2566" s="110">
        <f t="shared" si="111"/>
        <v>2556</v>
      </c>
      <c r="B2566" s="45">
        <f t="shared" si="111"/>
        <v>3163</v>
      </c>
      <c r="C2566" s="122">
        <v>45990</v>
      </c>
      <c r="D2566" s="122">
        <f>YEAR(REGISTROS[[#This Row],[FECHA]])</f>
        <v>2025</v>
      </c>
      <c r="E2566" s="112">
        <f>MONTH(REGISTROS[[#This Row],[FECHA]])</f>
        <v>11</v>
      </c>
      <c r="F2566" t="s">
        <v>5065</v>
      </c>
      <c r="G2566" s="11" t="str">
        <f ca="1">VLOOKUP(EXAMENES!F2566,PACIENTE[[APELLIDO / NOMBRE]:[GRUPO ETARIO]],4,0)</f>
        <v>ADULTO</v>
      </c>
      <c r="H2566" s="10" t="s">
        <v>1783</v>
      </c>
      <c r="I2566" s="10" t="s">
        <v>5</v>
      </c>
      <c r="J2566" s="46">
        <f>VLOOKUP(REGISTROS[[#This Row],[TIPO DE EXAMEN ]],SERVICIOS[],2,0)</f>
        <v>20</v>
      </c>
      <c r="K2566" s="10" t="s">
        <v>67</v>
      </c>
      <c r="L2566" s="10">
        <v>1312918897</v>
      </c>
      <c r="M2566" s="10"/>
      <c r="N2566" s="10"/>
    </row>
    <row r="2567" spans="1:14" x14ac:dyDescent="0.25">
      <c r="A2567" s="110">
        <f t="shared" si="111"/>
        <v>2557</v>
      </c>
      <c r="B2567" s="45">
        <f t="shared" si="111"/>
        <v>3164</v>
      </c>
      <c r="C2567" s="122">
        <v>45990</v>
      </c>
      <c r="D2567" s="122">
        <f>YEAR(REGISTROS[[#This Row],[FECHA]])</f>
        <v>2025</v>
      </c>
      <c r="E2567" s="112">
        <f>MONTH(REGISTROS[[#This Row],[FECHA]])</f>
        <v>11</v>
      </c>
      <c r="F2567" t="s">
        <v>5067</v>
      </c>
      <c r="G2567" s="11" t="str">
        <f ca="1">VLOOKUP(EXAMENES!F2567,PACIENTE[[APELLIDO / NOMBRE]:[GRUPO ETARIO]],4,0)</f>
        <v>ADULTO</v>
      </c>
      <c r="H2567" s="10" t="s">
        <v>161</v>
      </c>
      <c r="I2567" s="10" t="s">
        <v>20</v>
      </c>
      <c r="J2567" s="46">
        <f>VLOOKUP(REGISTROS[[#This Row],[TIPO DE EXAMEN ]],SERVICIOS[],2,0)</f>
        <v>10</v>
      </c>
      <c r="K2567" s="10" t="s">
        <v>67</v>
      </c>
      <c r="L2567" s="10">
        <v>1308191863</v>
      </c>
      <c r="M2567" s="10"/>
      <c r="N2567" s="10"/>
    </row>
    <row r="2568" spans="1:14" x14ac:dyDescent="0.25">
      <c r="A2568" s="110">
        <f t="shared" si="111"/>
        <v>2558</v>
      </c>
      <c r="B2568" s="45">
        <f t="shared" si="111"/>
        <v>3165</v>
      </c>
      <c r="C2568" s="122">
        <v>45992</v>
      </c>
      <c r="D2568" s="122">
        <f>YEAR(REGISTROS[[#This Row],[FECHA]])</f>
        <v>2025</v>
      </c>
      <c r="E2568" s="112">
        <f>MONTH(REGISTROS[[#This Row],[FECHA]])</f>
        <v>12</v>
      </c>
      <c r="F2568" t="s">
        <v>5069</v>
      </c>
      <c r="G2568" s="11" t="str">
        <f ca="1">VLOOKUP(EXAMENES!F2568,PACIENTE[[APELLIDO / NOMBRE]:[GRUPO ETARIO]],4,0)</f>
        <v>ADULTO</v>
      </c>
      <c r="H2568" s="10" t="s">
        <v>117</v>
      </c>
      <c r="I2568" s="10" t="s">
        <v>5</v>
      </c>
      <c r="J2568" s="46">
        <f>VLOOKUP(REGISTROS[[#This Row],[TIPO DE EXAMEN ]],SERVICIOS[],2,0)</f>
        <v>20</v>
      </c>
      <c r="K2568" s="10" t="s">
        <v>68</v>
      </c>
      <c r="L2568" s="10">
        <v>1314119114</v>
      </c>
      <c r="M2568" s="10"/>
      <c r="N2568" s="10"/>
    </row>
    <row r="2569" spans="1:14" x14ac:dyDescent="0.25">
      <c r="A2569" s="110">
        <f t="shared" si="111"/>
        <v>2559</v>
      </c>
      <c r="B2569" s="45">
        <f t="shared" si="111"/>
        <v>3166</v>
      </c>
      <c r="C2569" s="122">
        <v>45992</v>
      </c>
      <c r="D2569" s="122">
        <f>YEAR(REGISTROS[[#This Row],[FECHA]])</f>
        <v>2025</v>
      </c>
      <c r="E2569" s="112">
        <f>MONTH(REGISTROS[[#This Row],[FECHA]])</f>
        <v>12</v>
      </c>
      <c r="F2569" t="s">
        <v>5071</v>
      </c>
      <c r="G2569" s="11" t="str">
        <f ca="1">VLOOKUP(EXAMENES!F2569,PACIENTE[[APELLIDO / NOMBRE]:[GRUPO ETARIO]],4,0)</f>
        <v>ADULTO</v>
      </c>
      <c r="H2569" s="10" t="s">
        <v>161</v>
      </c>
      <c r="I2569" s="10" t="s">
        <v>5</v>
      </c>
      <c r="J2569" s="46">
        <f>VLOOKUP(REGISTROS[[#This Row],[TIPO DE EXAMEN ]],SERVICIOS[],2,0)</f>
        <v>20</v>
      </c>
      <c r="K2569" s="10" t="s">
        <v>67</v>
      </c>
      <c r="L2569" s="10">
        <v>1315141521</v>
      </c>
      <c r="M2569" s="10"/>
      <c r="N2569" s="10"/>
    </row>
    <row r="2570" spans="1:14" x14ac:dyDescent="0.25">
      <c r="A2570" s="110">
        <f t="shared" si="111"/>
        <v>2560</v>
      </c>
      <c r="B2570" s="45">
        <f t="shared" si="111"/>
        <v>3167</v>
      </c>
      <c r="C2570" s="122">
        <v>45992</v>
      </c>
      <c r="D2570" s="122">
        <f>YEAR(REGISTROS[[#This Row],[FECHA]])</f>
        <v>2025</v>
      </c>
      <c r="E2570" s="112">
        <f>MONTH(REGISTROS[[#This Row],[FECHA]])</f>
        <v>12</v>
      </c>
      <c r="F2570" t="s">
        <v>5073</v>
      </c>
      <c r="G2570" s="11" t="str">
        <f ca="1">VLOOKUP(EXAMENES!F2570,PACIENTE[[APELLIDO / NOMBRE]:[GRUPO ETARIO]],4,0)</f>
        <v>ADULTO</v>
      </c>
      <c r="H2570" s="10" t="s">
        <v>79</v>
      </c>
      <c r="I2570" s="10" t="s">
        <v>20</v>
      </c>
      <c r="J2570" s="46">
        <f>VLOOKUP(REGISTROS[[#This Row],[TIPO DE EXAMEN ]],SERVICIOS[],2,0)</f>
        <v>10</v>
      </c>
      <c r="K2570" s="10" t="s">
        <v>68</v>
      </c>
      <c r="L2570" s="10">
        <v>1308191343</v>
      </c>
      <c r="M2570" s="10"/>
      <c r="N2570" s="10"/>
    </row>
    <row r="2571" spans="1:14" x14ac:dyDescent="0.25">
      <c r="A2571" s="110">
        <f t="shared" si="111"/>
        <v>2561</v>
      </c>
      <c r="B2571" s="45">
        <f t="shared" si="111"/>
        <v>3168</v>
      </c>
      <c r="C2571" s="122">
        <v>45992</v>
      </c>
      <c r="D2571" s="122">
        <f>YEAR(REGISTROS[[#This Row],[FECHA]])</f>
        <v>2025</v>
      </c>
      <c r="E2571" s="112">
        <f>MONTH(REGISTROS[[#This Row],[FECHA]])</f>
        <v>12</v>
      </c>
      <c r="F2571" t="s">
        <v>5075</v>
      </c>
      <c r="G2571" s="11" t="str">
        <f ca="1">VLOOKUP(EXAMENES!F2571,PACIENTE[[APELLIDO / NOMBRE]:[GRUPO ETARIO]],4,0)</f>
        <v>ADULTO</v>
      </c>
      <c r="H2571" s="10" t="s">
        <v>79</v>
      </c>
      <c r="I2571" s="10" t="s">
        <v>5</v>
      </c>
      <c r="J2571" s="46">
        <f>VLOOKUP(REGISTROS[[#This Row],[TIPO DE EXAMEN ]],SERVICIOS[],2,0)</f>
        <v>20</v>
      </c>
      <c r="K2571" s="10" t="s">
        <v>67</v>
      </c>
      <c r="L2571" s="10">
        <v>940285448</v>
      </c>
      <c r="M2571" s="10"/>
      <c r="N2571" s="10"/>
    </row>
    <row r="2572" spans="1:14" x14ac:dyDescent="0.25">
      <c r="A2572" s="110">
        <f t="shared" si="111"/>
        <v>2562</v>
      </c>
      <c r="B2572" s="45">
        <f t="shared" si="111"/>
        <v>3169</v>
      </c>
      <c r="C2572" s="122">
        <v>45992</v>
      </c>
      <c r="D2572" s="122">
        <f>YEAR(REGISTROS[[#This Row],[FECHA]])</f>
        <v>2025</v>
      </c>
      <c r="E2572" s="112">
        <f>MONTH(REGISTROS[[#This Row],[FECHA]])</f>
        <v>12</v>
      </c>
      <c r="F2572" t="s">
        <v>5077</v>
      </c>
      <c r="G2572" s="11" t="str">
        <f ca="1">VLOOKUP(EXAMENES!F2572,PACIENTE[[APELLIDO / NOMBRE]:[GRUPO ETARIO]],4,0)</f>
        <v>ADULTO</v>
      </c>
      <c r="H2572" s="10" t="s">
        <v>161</v>
      </c>
      <c r="I2572" s="10" t="s">
        <v>5</v>
      </c>
      <c r="J2572" s="46">
        <f>VLOOKUP(REGISTROS[[#This Row],[TIPO DE EXAMEN ]],SERVICIOS[],2,0)</f>
        <v>20</v>
      </c>
      <c r="K2572" s="10" t="s">
        <v>68</v>
      </c>
      <c r="L2572" s="10">
        <v>1316403557</v>
      </c>
      <c r="M2572" s="10"/>
      <c r="N2572" s="10"/>
    </row>
    <row r="2573" spans="1:14" x14ac:dyDescent="0.25">
      <c r="A2573" s="110">
        <f t="shared" si="111"/>
        <v>2563</v>
      </c>
      <c r="B2573" s="45">
        <f t="shared" si="111"/>
        <v>3170</v>
      </c>
      <c r="C2573" s="122">
        <v>45992</v>
      </c>
      <c r="D2573" s="122">
        <f>YEAR(REGISTROS[[#This Row],[FECHA]])</f>
        <v>2025</v>
      </c>
      <c r="E2573" s="112">
        <f>MONTH(REGISTROS[[#This Row],[FECHA]])</f>
        <v>12</v>
      </c>
      <c r="F2573" t="s">
        <v>5079</v>
      </c>
      <c r="G2573" s="11" t="str">
        <f ca="1">VLOOKUP(EXAMENES!F2573,PACIENTE[[APELLIDO / NOMBRE]:[GRUPO ETARIO]],4,0)</f>
        <v>NIÑO</v>
      </c>
      <c r="H2573" s="10" t="s">
        <v>27</v>
      </c>
      <c r="I2573" s="10" t="s">
        <v>5</v>
      </c>
      <c r="J2573" s="46">
        <f>VLOOKUP(REGISTROS[[#This Row],[TIPO DE EXAMEN ]],SERVICIOS[],2,0)</f>
        <v>20</v>
      </c>
      <c r="K2573" s="10" t="s">
        <v>68</v>
      </c>
      <c r="L2573" s="10">
        <v>1313020248</v>
      </c>
      <c r="M2573" s="10"/>
      <c r="N2573" s="10"/>
    </row>
    <row r="2574" spans="1:14" x14ac:dyDescent="0.25">
      <c r="A2574" s="110">
        <f t="shared" si="111"/>
        <v>2564</v>
      </c>
      <c r="B2574" s="45">
        <f t="shared" si="111"/>
        <v>3171</v>
      </c>
      <c r="C2574" s="122">
        <v>45992</v>
      </c>
      <c r="D2574" s="122">
        <f>YEAR(REGISTROS[[#This Row],[FECHA]])</f>
        <v>2025</v>
      </c>
      <c r="E2574" s="112">
        <f>MONTH(REGISTROS[[#This Row],[FECHA]])</f>
        <v>12</v>
      </c>
      <c r="F2574" t="s">
        <v>5080</v>
      </c>
      <c r="G2574" s="11" t="str">
        <f ca="1">VLOOKUP(EXAMENES!F2574,PACIENTE[[APELLIDO / NOMBRE]:[GRUPO ETARIO]],4,0)</f>
        <v>ADULTO</v>
      </c>
      <c r="H2574" s="10" t="s">
        <v>79</v>
      </c>
      <c r="I2574" s="10" t="s">
        <v>5</v>
      </c>
      <c r="J2574" s="46">
        <f>VLOOKUP(REGISTROS[[#This Row],[TIPO DE EXAMEN ]],SERVICIOS[],2,0)</f>
        <v>20</v>
      </c>
      <c r="K2574" s="10" t="s">
        <v>68</v>
      </c>
      <c r="L2574" s="10">
        <v>2101027726</v>
      </c>
      <c r="M2574" s="10"/>
      <c r="N2574" s="10"/>
    </row>
    <row r="2575" spans="1:14" x14ac:dyDescent="0.25">
      <c r="A2575" s="110">
        <f t="shared" si="111"/>
        <v>2565</v>
      </c>
      <c r="B2575" s="45">
        <f t="shared" si="111"/>
        <v>3172</v>
      </c>
      <c r="C2575" s="122">
        <v>45993</v>
      </c>
      <c r="D2575" s="122">
        <f>YEAR(REGISTROS[[#This Row],[FECHA]])</f>
        <v>2025</v>
      </c>
      <c r="E2575" s="112">
        <f>MONTH(REGISTROS[[#This Row],[FECHA]])</f>
        <v>12</v>
      </c>
      <c r="F2575" t="s">
        <v>5082</v>
      </c>
      <c r="G2575" s="11" t="str">
        <f ca="1">VLOOKUP(EXAMENES!F2575,PACIENTE[[APELLIDO / NOMBRE]:[GRUPO ETARIO]],4,0)</f>
        <v>ADULTO</v>
      </c>
      <c r="H2575" s="10" t="s">
        <v>161</v>
      </c>
      <c r="I2575" s="10" t="s">
        <v>20</v>
      </c>
      <c r="J2575" s="46">
        <f>VLOOKUP(REGISTROS[[#This Row],[TIPO DE EXAMEN ]],SERVICIOS[],2,0)</f>
        <v>10</v>
      </c>
      <c r="K2575" s="10" t="s">
        <v>67</v>
      </c>
      <c r="L2575" s="10">
        <v>1315596641</v>
      </c>
      <c r="M2575" s="10"/>
      <c r="N2575" s="10"/>
    </row>
    <row r="2576" spans="1:14" x14ac:dyDescent="0.25">
      <c r="A2576" s="110">
        <f t="shared" si="111"/>
        <v>2566</v>
      </c>
      <c r="B2576" s="45">
        <f t="shared" si="111"/>
        <v>3173</v>
      </c>
      <c r="C2576" s="122">
        <v>45993</v>
      </c>
      <c r="D2576" s="122">
        <f>YEAR(REGISTROS[[#This Row],[FECHA]])</f>
        <v>2025</v>
      </c>
      <c r="E2576" s="112">
        <f>MONTH(REGISTROS[[#This Row],[FECHA]])</f>
        <v>12</v>
      </c>
      <c r="F2576" t="s">
        <v>5083</v>
      </c>
      <c r="G2576" s="11" t="str">
        <f ca="1">VLOOKUP(EXAMENES!F2576,PACIENTE[[APELLIDO / NOMBRE]:[GRUPO ETARIO]],4,0)</f>
        <v>ADOLECENTE</v>
      </c>
      <c r="H2576" s="10" t="s">
        <v>27</v>
      </c>
      <c r="I2576" s="10" t="s">
        <v>5</v>
      </c>
      <c r="J2576" s="46">
        <f>VLOOKUP(REGISTROS[[#This Row],[TIPO DE EXAMEN ]],SERVICIOS[],2,0)</f>
        <v>20</v>
      </c>
      <c r="K2576" s="10" t="s">
        <v>67</v>
      </c>
      <c r="L2576" s="10">
        <v>1550226672</v>
      </c>
      <c r="M2576" s="10"/>
      <c r="N2576" s="10"/>
    </row>
    <row r="2577" spans="1:14" x14ac:dyDescent="0.25">
      <c r="A2577" s="110">
        <f t="shared" si="111"/>
        <v>2567</v>
      </c>
      <c r="B2577" s="45">
        <f t="shared" si="111"/>
        <v>3174</v>
      </c>
      <c r="C2577" s="122">
        <v>45994</v>
      </c>
      <c r="D2577" s="122">
        <f>YEAR(REGISTROS[[#This Row],[FECHA]])</f>
        <v>2025</v>
      </c>
      <c r="E2577" s="112">
        <f>MONTH(REGISTROS[[#This Row],[FECHA]])</f>
        <v>12</v>
      </c>
      <c r="F2577" t="s">
        <v>5085</v>
      </c>
      <c r="G2577" s="11" t="str">
        <f ca="1">VLOOKUP(EXAMENES!F2577,PACIENTE[[APELLIDO / NOMBRE]:[GRUPO ETARIO]],4,0)</f>
        <v>ADULTO</v>
      </c>
      <c r="H2577" s="10" t="s">
        <v>1783</v>
      </c>
      <c r="I2577" s="10" t="s">
        <v>20</v>
      </c>
      <c r="J2577" s="46">
        <f>VLOOKUP(REGISTROS[[#This Row],[TIPO DE EXAMEN ]],SERVICIOS[],2,0)</f>
        <v>10</v>
      </c>
      <c r="K2577" s="10" t="s">
        <v>68</v>
      </c>
      <c r="L2577" s="10">
        <v>2101027726</v>
      </c>
      <c r="M2577" s="10"/>
      <c r="N2577" s="10"/>
    </row>
    <row r="2578" spans="1:14" x14ac:dyDescent="0.25">
      <c r="A2578" s="110">
        <f t="shared" si="111"/>
        <v>2568</v>
      </c>
      <c r="B2578" s="45">
        <f t="shared" si="111"/>
        <v>3175</v>
      </c>
      <c r="C2578" s="122">
        <v>45994</v>
      </c>
      <c r="D2578" s="122">
        <f>YEAR(REGISTROS[[#This Row],[FECHA]])</f>
        <v>2025</v>
      </c>
      <c r="E2578" s="112">
        <f>MONTH(REGISTROS[[#This Row],[FECHA]])</f>
        <v>12</v>
      </c>
      <c r="F2578" t="s">
        <v>5086</v>
      </c>
      <c r="G2578" s="11" t="str">
        <f ca="1">VLOOKUP(EXAMENES!F2578,PACIENTE[[APELLIDO / NOMBRE]:[GRUPO ETARIO]],4,0)</f>
        <v>ADOLECENTE</v>
      </c>
      <c r="H2578" s="10" t="s">
        <v>117</v>
      </c>
      <c r="I2578" s="10" t="s">
        <v>5</v>
      </c>
      <c r="J2578" s="46">
        <f>VLOOKUP(REGISTROS[[#This Row],[TIPO DE EXAMEN ]],SERVICIOS[],2,0)</f>
        <v>20</v>
      </c>
      <c r="K2578" s="10" t="s">
        <v>67</v>
      </c>
      <c r="L2578" s="10">
        <v>1351747793</v>
      </c>
      <c r="M2578" s="10"/>
      <c r="N2578" s="10"/>
    </row>
    <row r="2579" spans="1:14" x14ac:dyDescent="0.25">
      <c r="A2579" s="110">
        <f t="shared" si="111"/>
        <v>2569</v>
      </c>
      <c r="B2579" s="45">
        <f t="shared" si="111"/>
        <v>3176</v>
      </c>
      <c r="C2579" s="122">
        <v>45994</v>
      </c>
      <c r="D2579" s="122">
        <f>YEAR(REGISTROS[[#This Row],[FECHA]])</f>
        <v>2025</v>
      </c>
      <c r="E2579" s="112">
        <f>MONTH(REGISTROS[[#This Row],[FECHA]])</f>
        <v>12</v>
      </c>
      <c r="F2579" t="s">
        <v>5088</v>
      </c>
      <c r="G2579" s="11" t="str">
        <f ca="1">VLOOKUP(EXAMENES!F2579,PACIENTE[[APELLIDO / NOMBRE]:[GRUPO ETARIO]],4,0)</f>
        <v>ADULTO</v>
      </c>
      <c r="H2579" s="10" t="s">
        <v>1783</v>
      </c>
      <c r="I2579" s="10" t="s">
        <v>20</v>
      </c>
      <c r="J2579" s="46">
        <f>VLOOKUP(REGISTROS[[#This Row],[TIPO DE EXAMEN ]],SERVICIOS[],2,0)</f>
        <v>10</v>
      </c>
      <c r="K2579" s="10" t="s">
        <v>67</v>
      </c>
      <c r="L2579" s="10">
        <v>1313777565</v>
      </c>
      <c r="M2579" s="10"/>
      <c r="N2579" s="10"/>
    </row>
    <row r="2580" spans="1:14" x14ac:dyDescent="0.25">
      <c r="A2580" s="110">
        <f t="shared" si="111"/>
        <v>2570</v>
      </c>
      <c r="B2580" s="45">
        <f t="shared" si="111"/>
        <v>3177</v>
      </c>
      <c r="C2580" s="122">
        <v>45994</v>
      </c>
      <c r="D2580" s="122">
        <f>YEAR(REGISTROS[[#This Row],[FECHA]])</f>
        <v>2025</v>
      </c>
      <c r="E2580" s="112">
        <f>MONTH(REGISTROS[[#This Row],[FECHA]])</f>
        <v>12</v>
      </c>
      <c r="F2580" t="s">
        <v>5090</v>
      </c>
      <c r="G2580" s="11" t="str">
        <f ca="1">VLOOKUP(EXAMENES!F2580,PACIENTE[[APELLIDO / NOMBRE]:[GRUPO ETARIO]],4,0)</f>
        <v>ADULTO</v>
      </c>
      <c r="H2580" s="10" t="s">
        <v>161</v>
      </c>
      <c r="I2580" s="10" t="s">
        <v>72</v>
      </c>
      <c r="J2580" s="46">
        <f>VLOOKUP(REGISTROS[[#This Row],[TIPO DE EXAMEN ]],SERVICIOS[],2,0)</f>
        <v>10</v>
      </c>
      <c r="K2580" s="10" t="s">
        <v>67</v>
      </c>
      <c r="L2580" s="10">
        <v>1313958769</v>
      </c>
      <c r="M2580" s="10"/>
      <c r="N2580" s="10"/>
    </row>
    <row r="2581" spans="1:14" x14ac:dyDescent="0.25">
      <c r="A2581" s="110">
        <f t="shared" si="111"/>
        <v>2571</v>
      </c>
      <c r="B2581" s="45">
        <f t="shared" si="111"/>
        <v>3178</v>
      </c>
      <c r="C2581" s="122">
        <v>45994</v>
      </c>
      <c r="D2581" s="122">
        <f>YEAR(REGISTROS[[#This Row],[FECHA]])</f>
        <v>2025</v>
      </c>
      <c r="E2581" s="112">
        <f>MONTH(REGISTROS[[#This Row],[FECHA]])</f>
        <v>12</v>
      </c>
      <c r="F2581" t="s">
        <v>5092</v>
      </c>
      <c r="G2581" s="11" t="str">
        <f ca="1">VLOOKUP(EXAMENES!F2581,PACIENTE[[APELLIDO / NOMBRE]:[GRUPO ETARIO]],4,0)</f>
        <v>ADULTO</v>
      </c>
      <c r="H2581" s="10" t="s">
        <v>1771</v>
      </c>
      <c r="I2581" s="10" t="s">
        <v>5</v>
      </c>
      <c r="J2581" s="46">
        <f>VLOOKUP(REGISTROS[[#This Row],[TIPO DE EXAMEN ]],SERVICIOS[],2,0)</f>
        <v>20</v>
      </c>
      <c r="K2581" s="10" t="s">
        <v>68</v>
      </c>
      <c r="L2581" s="10">
        <v>1315610418</v>
      </c>
      <c r="M2581" s="10"/>
      <c r="N2581" s="10"/>
    </row>
    <row r="2582" spans="1:14" x14ac:dyDescent="0.25">
      <c r="A2582" s="110">
        <f t="shared" si="111"/>
        <v>2572</v>
      </c>
      <c r="B2582" s="45">
        <f t="shared" si="111"/>
        <v>3179</v>
      </c>
      <c r="C2582" s="122">
        <v>45994</v>
      </c>
      <c r="D2582" s="122">
        <f>YEAR(REGISTROS[[#This Row],[FECHA]])</f>
        <v>2025</v>
      </c>
      <c r="E2582" s="112">
        <f>MONTH(REGISTROS[[#This Row],[FECHA]])</f>
        <v>12</v>
      </c>
      <c r="F2582" t="s">
        <v>5094</v>
      </c>
      <c r="G2582" s="11" t="str">
        <f ca="1">VLOOKUP(EXAMENES!F2582,PACIENTE[[APELLIDO / NOMBRE]:[GRUPO ETARIO]],4,0)</f>
        <v>ADULTO</v>
      </c>
      <c r="H2582" s="10" t="s">
        <v>117</v>
      </c>
      <c r="I2582" s="10" t="s">
        <v>5</v>
      </c>
      <c r="J2582" s="46">
        <f>VLOOKUP(REGISTROS[[#This Row],[TIPO DE EXAMEN ]],SERVICIOS[],2,0)</f>
        <v>20</v>
      </c>
      <c r="K2582" s="10" t="s">
        <v>67</v>
      </c>
      <c r="L2582" s="10">
        <v>1717366233</v>
      </c>
      <c r="M2582" s="10"/>
      <c r="N2582" s="10"/>
    </row>
    <row r="2583" spans="1:14" x14ac:dyDescent="0.25">
      <c r="A2583" s="110">
        <f t="shared" si="111"/>
        <v>2573</v>
      </c>
      <c r="B2583" s="45">
        <f t="shared" si="111"/>
        <v>3180</v>
      </c>
      <c r="C2583" s="122">
        <v>45994</v>
      </c>
      <c r="D2583" s="122">
        <f>YEAR(REGISTROS[[#This Row],[FECHA]])</f>
        <v>2025</v>
      </c>
      <c r="E2583" s="112">
        <f>MONTH(REGISTROS[[#This Row],[FECHA]])</f>
        <v>12</v>
      </c>
      <c r="F2583" t="s">
        <v>5096</v>
      </c>
      <c r="G2583" s="11" t="str">
        <f ca="1">VLOOKUP(EXAMENES!F2583,PACIENTE[[APELLIDO / NOMBRE]:[GRUPO ETARIO]],4,0)</f>
        <v>NIÑO</v>
      </c>
      <c r="H2583" s="10" t="s">
        <v>27</v>
      </c>
      <c r="I2583" s="10" t="s">
        <v>5</v>
      </c>
      <c r="J2583" s="46">
        <f>VLOOKUP(REGISTROS[[#This Row],[TIPO DE EXAMEN ]],SERVICIOS[],2,0)</f>
        <v>20</v>
      </c>
      <c r="K2583" s="10" t="s">
        <v>68</v>
      </c>
      <c r="L2583" s="10">
        <v>1317990123</v>
      </c>
      <c r="M2583" s="10"/>
      <c r="N2583" s="10"/>
    </row>
    <row r="2584" spans="1:14" x14ac:dyDescent="0.25">
      <c r="A2584" s="110">
        <f t="shared" si="111"/>
        <v>2574</v>
      </c>
      <c r="B2584" s="45">
        <f t="shared" si="111"/>
        <v>3181</v>
      </c>
      <c r="C2584" s="122">
        <v>45995</v>
      </c>
      <c r="D2584" s="122">
        <f>YEAR(REGISTROS[[#This Row],[FECHA]])</f>
        <v>2025</v>
      </c>
      <c r="E2584" s="112">
        <f>MONTH(REGISTROS[[#This Row],[FECHA]])</f>
        <v>12</v>
      </c>
      <c r="F2584" t="s">
        <v>5098</v>
      </c>
      <c r="G2584" s="11" t="str">
        <f ca="1">VLOOKUP(EXAMENES!F2584,PACIENTE[[APELLIDO / NOMBRE]:[GRUPO ETARIO]],4,0)</f>
        <v>TERCERA EDAD</v>
      </c>
      <c r="H2584" s="10" t="s">
        <v>1772</v>
      </c>
      <c r="I2584" s="10" t="s">
        <v>5</v>
      </c>
      <c r="J2584" s="46">
        <f>VLOOKUP(REGISTROS[[#This Row],[TIPO DE EXAMEN ]],SERVICIOS[],2,0)</f>
        <v>20</v>
      </c>
      <c r="K2584" s="10" t="s">
        <v>67</v>
      </c>
      <c r="L2584" s="10">
        <v>1307033314</v>
      </c>
      <c r="M2584" s="10"/>
      <c r="N2584" s="10"/>
    </row>
    <row r="2585" spans="1:14" x14ac:dyDescent="0.25">
      <c r="A2585" s="110">
        <f t="shared" si="111"/>
        <v>2575</v>
      </c>
      <c r="B2585" s="45">
        <f t="shared" si="111"/>
        <v>3182</v>
      </c>
      <c r="C2585" s="122">
        <v>45995</v>
      </c>
      <c r="D2585" s="122">
        <f>YEAR(REGISTROS[[#This Row],[FECHA]])</f>
        <v>2025</v>
      </c>
      <c r="E2585" s="112">
        <f>MONTH(REGISTROS[[#This Row],[FECHA]])</f>
        <v>12</v>
      </c>
      <c r="F2585" t="s">
        <v>5100</v>
      </c>
      <c r="G2585" s="11" t="str">
        <f ca="1">VLOOKUP(EXAMENES!F2585,PACIENTE[[APELLIDO / NOMBRE]:[GRUPO ETARIO]],4,0)</f>
        <v>ADULTO</v>
      </c>
      <c r="H2585" s="10" t="s">
        <v>27</v>
      </c>
      <c r="I2585" s="10" t="s">
        <v>5</v>
      </c>
      <c r="J2585" s="46">
        <f>VLOOKUP(REGISTROS[[#This Row],[TIPO DE EXAMEN ]],SERVICIOS[],2,0)</f>
        <v>20</v>
      </c>
      <c r="K2585" s="10" t="s">
        <v>68</v>
      </c>
      <c r="L2585" s="10">
        <v>1715486088</v>
      </c>
      <c r="M2585" s="10"/>
      <c r="N2585" s="10"/>
    </row>
    <row r="2586" spans="1:14" x14ac:dyDescent="0.25">
      <c r="A2586" s="110">
        <f t="shared" si="111"/>
        <v>2576</v>
      </c>
      <c r="B2586" s="45">
        <f t="shared" si="111"/>
        <v>3183</v>
      </c>
      <c r="C2586" s="122">
        <v>45995</v>
      </c>
      <c r="D2586" s="122">
        <f>YEAR(REGISTROS[[#This Row],[FECHA]])</f>
        <v>2025</v>
      </c>
      <c r="E2586" s="112">
        <f>MONTH(REGISTROS[[#This Row],[FECHA]])</f>
        <v>12</v>
      </c>
      <c r="F2586" t="s">
        <v>5102</v>
      </c>
      <c r="G2586" s="11" t="str">
        <f ca="1">VLOOKUP(EXAMENES!F2586,PACIENTE[[APELLIDO / NOMBRE]:[GRUPO ETARIO]],4,0)</f>
        <v>ADULTO</v>
      </c>
      <c r="H2586" s="10" t="s">
        <v>27</v>
      </c>
      <c r="I2586" s="10" t="s">
        <v>5</v>
      </c>
      <c r="J2586" s="46">
        <f>VLOOKUP(REGISTROS[[#This Row],[TIPO DE EXAMEN ]],SERVICIOS[],2,0)</f>
        <v>20</v>
      </c>
      <c r="K2586" s="10" t="s">
        <v>68</v>
      </c>
      <c r="L2586" s="10">
        <v>1309121232</v>
      </c>
      <c r="M2586" s="10"/>
      <c r="N2586" s="10"/>
    </row>
    <row r="2587" spans="1:14" x14ac:dyDescent="0.25">
      <c r="A2587" s="110">
        <f t="shared" ref="A2587:B2650" si="112">IF(E2587&lt;&gt;"",1+A2586,"")</f>
        <v>2577</v>
      </c>
      <c r="B2587" s="45">
        <f t="shared" si="112"/>
        <v>3184</v>
      </c>
      <c r="C2587" s="122">
        <v>45995</v>
      </c>
      <c r="D2587" s="122">
        <f>YEAR(REGISTROS[[#This Row],[FECHA]])</f>
        <v>2025</v>
      </c>
      <c r="E2587" s="112">
        <f>MONTH(REGISTROS[[#This Row],[FECHA]])</f>
        <v>12</v>
      </c>
      <c r="F2587" t="s">
        <v>5103</v>
      </c>
      <c r="G2587" s="11" t="str">
        <f ca="1">VLOOKUP(EXAMENES!F2587,PACIENTE[[APELLIDO / NOMBRE]:[GRUPO ETARIO]],4,0)</f>
        <v>NIÑO</v>
      </c>
      <c r="H2587" s="10" t="s">
        <v>117</v>
      </c>
      <c r="I2587" s="10" t="s">
        <v>20</v>
      </c>
      <c r="J2587" s="46">
        <f>VLOOKUP(REGISTROS[[#This Row],[TIPO DE EXAMEN ]],SERVICIOS[],2,0)</f>
        <v>10</v>
      </c>
      <c r="K2587" s="10" t="s">
        <v>67</v>
      </c>
      <c r="L2587" s="10">
        <v>1353304866</v>
      </c>
      <c r="M2587" s="10"/>
      <c r="N2587" s="10"/>
    </row>
    <row r="2588" spans="1:14" x14ac:dyDescent="0.25">
      <c r="A2588" s="110">
        <f t="shared" si="112"/>
        <v>2578</v>
      </c>
      <c r="B2588" s="45">
        <f t="shared" si="112"/>
        <v>3185</v>
      </c>
      <c r="C2588" s="122">
        <v>45995</v>
      </c>
      <c r="D2588" s="122">
        <f>YEAR(REGISTROS[[#This Row],[FECHA]])</f>
        <v>2025</v>
      </c>
      <c r="E2588" s="112">
        <f>MONTH(REGISTROS[[#This Row],[FECHA]])</f>
        <v>12</v>
      </c>
      <c r="F2588" t="s">
        <v>5105</v>
      </c>
      <c r="G2588" s="11" t="str">
        <f ca="1">VLOOKUP(EXAMENES!F2588,PACIENTE[[APELLIDO / NOMBRE]:[GRUPO ETARIO]],4,0)</f>
        <v>NIÑO</v>
      </c>
      <c r="H2588" s="10" t="s">
        <v>117</v>
      </c>
      <c r="I2588" s="10" t="s">
        <v>20</v>
      </c>
      <c r="J2588" s="46">
        <f>VLOOKUP(REGISTROS[[#This Row],[TIPO DE EXAMEN ]],SERVICIOS[],2,0)</f>
        <v>10</v>
      </c>
      <c r="K2588" s="10" t="s">
        <v>68</v>
      </c>
      <c r="L2588" s="10">
        <v>1312262403</v>
      </c>
      <c r="M2588" s="10"/>
      <c r="N2588" s="10"/>
    </row>
    <row r="2589" spans="1:14" x14ac:dyDescent="0.25">
      <c r="A2589" s="110">
        <f t="shared" si="112"/>
        <v>2579</v>
      </c>
      <c r="B2589" s="45">
        <f t="shared" si="112"/>
        <v>3186</v>
      </c>
      <c r="C2589" s="122">
        <v>45995</v>
      </c>
      <c r="D2589" s="122">
        <f>YEAR(REGISTROS[[#This Row],[FECHA]])</f>
        <v>2025</v>
      </c>
      <c r="E2589" s="112">
        <f>MONTH(REGISTROS[[#This Row],[FECHA]])</f>
        <v>12</v>
      </c>
      <c r="F2589" t="s">
        <v>5107</v>
      </c>
      <c r="G2589" s="11" t="str">
        <f ca="1">VLOOKUP(EXAMENES!F2589,PACIENTE[[APELLIDO / NOMBRE]:[GRUPO ETARIO]],4,0)</f>
        <v>ADULTO</v>
      </c>
      <c r="H2589" s="10" t="s">
        <v>1785</v>
      </c>
      <c r="I2589" s="10" t="s">
        <v>20</v>
      </c>
      <c r="J2589" s="46">
        <f>VLOOKUP(REGISTROS[[#This Row],[TIPO DE EXAMEN ]],SERVICIOS[],2,0)</f>
        <v>10</v>
      </c>
      <c r="K2589" s="10" t="s">
        <v>67</v>
      </c>
      <c r="L2589" s="10">
        <v>1310289705</v>
      </c>
      <c r="M2589" s="10"/>
      <c r="N2589" s="10"/>
    </row>
    <row r="2590" spans="1:14" x14ac:dyDescent="0.25">
      <c r="A2590" s="110">
        <f t="shared" si="112"/>
        <v>2580</v>
      </c>
      <c r="B2590" s="45" t="str">
        <f t="shared" si="112"/>
        <v/>
      </c>
      <c r="C2590" s="122"/>
      <c r="D2590" s="122">
        <f>YEAR(REGISTROS[[#This Row],[FECHA]])</f>
        <v>1900</v>
      </c>
      <c r="E2590" s="112">
        <f>MONTH(REGISTROS[[#This Row],[FECHA]])</f>
        <v>1</v>
      </c>
      <c r="F2590" s="10"/>
      <c r="G2590" s="11" t="e">
        <f>VLOOKUP(EXAMENES!F2590,PACIENTE[[APELLIDO / NOMBRE]:[GRUPO ETARIO]],4,0)</f>
        <v>#N/A</v>
      </c>
      <c r="H2590" s="10"/>
      <c r="I2590" s="10"/>
      <c r="J2590" s="46" t="e">
        <f>VLOOKUP(REGISTROS[[#This Row],[TIPO DE EXAMEN ]],SERVICIOS[],2,0)</f>
        <v>#N/A</v>
      </c>
      <c r="K2590" s="10" t="s">
        <v>67</v>
      </c>
      <c r="L2590" s="10"/>
      <c r="M2590" s="10"/>
      <c r="N2590" s="10"/>
    </row>
    <row r="2591" spans="1:14" x14ac:dyDescent="0.25">
      <c r="A2591" s="110">
        <f t="shared" si="112"/>
        <v>2581</v>
      </c>
      <c r="B2591" s="45" t="str">
        <f t="shared" si="112"/>
        <v/>
      </c>
      <c r="C2591" s="122"/>
      <c r="D2591" s="122">
        <f>YEAR(REGISTROS[[#This Row],[FECHA]])</f>
        <v>1900</v>
      </c>
      <c r="E2591" s="112">
        <f>MONTH(REGISTROS[[#This Row],[FECHA]])</f>
        <v>1</v>
      </c>
      <c r="F2591" s="10"/>
      <c r="G2591" s="11" t="e">
        <f>VLOOKUP(EXAMENES!F2591,PACIENTE[[APELLIDO / NOMBRE]:[GRUPO ETARIO]],4,0)</f>
        <v>#N/A</v>
      </c>
      <c r="H2591" s="10"/>
      <c r="I2591" s="10"/>
      <c r="J2591" s="46" t="e">
        <f>VLOOKUP(REGISTROS[[#This Row],[TIPO DE EXAMEN ]],SERVICIOS[],2,0)</f>
        <v>#N/A</v>
      </c>
      <c r="K2591" s="10" t="s">
        <v>67</v>
      </c>
      <c r="L2591" s="10"/>
      <c r="M2591" s="10"/>
      <c r="N2591" s="10"/>
    </row>
    <row r="2592" spans="1:14" x14ac:dyDescent="0.25">
      <c r="A2592" s="110">
        <f t="shared" si="112"/>
        <v>2582</v>
      </c>
      <c r="B2592" s="45" t="str">
        <f t="shared" si="112"/>
        <v/>
      </c>
      <c r="C2592" s="122"/>
      <c r="D2592" s="122">
        <f>YEAR(REGISTROS[[#This Row],[FECHA]])</f>
        <v>1900</v>
      </c>
      <c r="E2592" s="112">
        <f>MONTH(REGISTROS[[#This Row],[FECHA]])</f>
        <v>1</v>
      </c>
      <c r="F2592" s="10"/>
      <c r="G2592" s="11" t="e">
        <f>VLOOKUP(EXAMENES!F2592,PACIENTE[[APELLIDO / NOMBRE]:[GRUPO ETARIO]],4,0)</f>
        <v>#N/A</v>
      </c>
      <c r="H2592" s="10"/>
      <c r="I2592" s="10"/>
      <c r="J2592" s="46" t="e">
        <f>VLOOKUP(REGISTROS[[#This Row],[TIPO DE EXAMEN ]],SERVICIOS[],2,0)</f>
        <v>#N/A</v>
      </c>
      <c r="K2592" s="10" t="s">
        <v>67</v>
      </c>
      <c r="L2592" s="10"/>
      <c r="M2592" s="10"/>
      <c r="N2592" s="10"/>
    </row>
    <row r="2593" spans="1:14" x14ac:dyDescent="0.25">
      <c r="A2593" s="110">
        <f t="shared" si="112"/>
        <v>2583</v>
      </c>
      <c r="B2593" s="45" t="str">
        <f t="shared" si="112"/>
        <v/>
      </c>
      <c r="C2593" s="122"/>
      <c r="D2593" s="122">
        <f>YEAR(REGISTROS[[#This Row],[FECHA]])</f>
        <v>1900</v>
      </c>
      <c r="E2593" s="112">
        <f>MONTH(REGISTROS[[#This Row],[FECHA]])</f>
        <v>1</v>
      </c>
      <c r="F2593" s="10"/>
      <c r="G2593" s="11" t="e">
        <f>VLOOKUP(EXAMENES!F2593,PACIENTE[[APELLIDO / NOMBRE]:[GRUPO ETARIO]],4,0)</f>
        <v>#N/A</v>
      </c>
      <c r="H2593" s="10"/>
      <c r="I2593" s="10"/>
      <c r="J2593" s="46" t="e">
        <f>VLOOKUP(REGISTROS[[#This Row],[TIPO DE EXAMEN ]],SERVICIOS[],2,0)</f>
        <v>#N/A</v>
      </c>
      <c r="K2593" s="10" t="s">
        <v>67</v>
      </c>
      <c r="L2593" s="10"/>
      <c r="M2593" s="10"/>
      <c r="N2593" s="10"/>
    </row>
    <row r="2594" spans="1:14" x14ac:dyDescent="0.25">
      <c r="A2594" s="110">
        <f t="shared" si="112"/>
        <v>2584</v>
      </c>
      <c r="B2594" s="45" t="str">
        <f t="shared" si="112"/>
        <v/>
      </c>
      <c r="C2594" s="122"/>
      <c r="D2594" s="122">
        <f>YEAR(REGISTROS[[#This Row],[FECHA]])</f>
        <v>1900</v>
      </c>
      <c r="E2594" s="112">
        <f>MONTH(REGISTROS[[#This Row],[FECHA]])</f>
        <v>1</v>
      </c>
      <c r="F2594" s="10"/>
      <c r="G2594" s="11" t="e">
        <f>VLOOKUP(EXAMENES!F2594,PACIENTE[[APELLIDO / NOMBRE]:[GRUPO ETARIO]],4,0)</f>
        <v>#N/A</v>
      </c>
      <c r="H2594" s="10"/>
      <c r="I2594" s="10"/>
      <c r="J2594" s="46" t="e">
        <f>VLOOKUP(REGISTROS[[#This Row],[TIPO DE EXAMEN ]],SERVICIOS[],2,0)</f>
        <v>#N/A</v>
      </c>
      <c r="K2594" s="10" t="s">
        <v>67</v>
      </c>
      <c r="L2594" s="10"/>
      <c r="M2594" s="10"/>
      <c r="N2594" s="10"/>
    </row>
    <row r="2595" spans="1:14" x14ac:dyDescent="0.25">
      <c r="A2595" s="110">
        <f t="shared" si="112"/>
        <v>2585</v>
      </c>
      <c r="B2595" s="45" t="str">
        <f t="shared" si="112"/>
        <v/>
      </c>
      <c r="C2595" s="122"/>
      <c r="D2595" s="122">
        <f>YEAR(REGISTROS[[#This Row],[FECHA]])</f>
        <v>1900</v>
      </c>
      <c r="E2595" s="112">
        <f>MONTH(REGISTROS[[#This Row],[FECHA]])</f>
        <v>1</v>
      </c>
      <c r="F2595" s="10"/>
      <c r="G2595" s="11" t="e">
        <f>VLOOKUP(EXAMENES!F2595,PACIENTE[[APELLIDO / NOMBRE]:[GRUPO ETARIO]],4,0)</f>
        <v>#N/A</v>
      </c>
      <c r="H2595" s="10"/>
      <c r="I2595" s="10"/>
      <c r="J2595" s="46" t="e">
        <f>VLOOKUP(REGISTROS[[#This Row],[TIPO DE EXAMEN ]],SERVICIOS[],2,0)</f>
        <v>#N/A</v>
      </c>
      <c r="K2595" s="10" t="s">
        <v>67</v>
      </c>
      <c r="L2595" s="10"/>
      <c r="M2595" s="10"/>
      <c r="N2595" s="10"/>
    </row>
    <row r="2596" spans="1:14" x14ac:dyDescent="0.25">
      <c r="A2596" s="110">
        <f t="shared" si="112"/>
        <v>2586</v>
      </c>
      <c r="B2596" s="45" t="str">
        <f t="shared" si="112"/>
        <v/>
      </c>
      <c r="C2596" s="122"/>
      <c r="D2596" s="122">
        <f>YEAR(REGISTROS[[#This Row],[FECHA]])</f>
        <v>1900</v>
      </c>
      <c r="E2596" s="112">
        <f>MONTH(REGISTROS[[#This Row],[FECHA]])</f>
        <v>1</v>
      </c>
      <c r="F2596" s="10"/>
      <c r="G2596" s="11" t="e">
        <f>VLOOKUP(EXAMENES!F2596,PACIENTE[[APELLIDO / NOMBRE]:[GRUPO ETARIO]],4,0)</f>
        <v>#N/A</v>
      </c>
      <c r="H2596" s="10"/>
      <c r="I2596" s="10"/>
      <c r="J2596" s="46" t="e">
        <f>VLOOKUP(REGISTROS[[#This Row],[TIPO DE EXAMEN ]],SERVICIOS[],2,0)</f>
        <v>#N/A</v>
      </c>
      <c r="K2596" s="10" t="s">
        <v>67</v>
      </c>
      <c r="L2596" s="10"/>
      <c r="M2596" s="10"/>
      <c r="N2596" s="10"/>
    </row>
    <row r="2597" spans="1:14" x14ac:dyDescent="0.25">
      <c r="A2597" s="110">
        <f t="shared" si="112"/>
        <v>2587</v>
      </c>
      <c r="B2597" s="45" t="str">
        <f t="shared" si="112"/>
        <v/>
      </c>
      <c r="C2597" s="122"/>
      <c r="D2597" s="122">
        <f>YEAR(REGISTROS[[#This Row],[FECHA]])</f>
        <v>1900</v>
      </c>
      <c r="E2597" s="112">
        <f>MONTH(REGISTROS[[#This Row],[FECHA]])</f>
        <v>1</v>
      </c>
      <c r="F2597" s="10"/>
      <c r="G2597" s="11" t="e">
        <f>VLOOKUP(EXAMENES!F2597,PACIENTE[[APELLIDO / NOMBRE]:[GRUPO ETARIO]],4,0)</f>
        <v>#N/A</v>
      </c>
      <c r="H2597" s="10"/>
      <c r="I2597" s="10"/>
      <c r="J2597" s="46" t="e">
        <f>VLOOKUP(REGISTROS[[#This Row],[TIPO DE EXAMEN ]],SERVICIOS[],2,0)</f>
        <v>#N/A</v>
      </c>
      <c r="K2597" s="10" t="s">
        <v>67</v>
      </c>
      <c r="L2597" s="10"/>
      <c r="M2597" s="10"/>
      <c r="N2597" s="10"/>
    </row>
    <row r="2598" spans="1:14" x14ac:dyDescent="0.25">
      <c r="A2598" s="110">
        <f t="shared" si="112"/>
        <v>2588</v>
      </c>
      <c r="B2598" s="45" t="str">
        <f t="shared" si="112"/>
        <v/>
      </c>
      <c r="C2598" s="122"/>
      <c r="D2598" s="122">
        <f>YEAR(REGISTROS[[#This Row],[FECHA]])</f>
        <v>1900</v>
      </c>
      <c r="E2598" s="112">
        <f>MONTH(REGISTROS[[#This Row],[FECHA]])</f>
        <v>1</v>
      </c>
      <c r="F2598" s="10"/>
      <c r="G2598" s="11" t="e">
        <f>VLOOKUP(EXAMENES!F2598,PACIENTE[[APELLIDO / NOMBRE]:[GRUPO ETARIO]],4,0)</f>
        <v>#N/A</v>
      </c>
      <c r="H2598" s="10"/>
      <c r="I2598" s="10"/>
      <c r="J2598" s="46" t="e">
        <f>VLOOKUP(REGISTROS[[#This Row],[TIPO DE EXAMEN ]],SERVICIOS[],2,0)</f>
        <v>#N/A</v>
      </c>
      <c r="K2598" s="10" t="s">
        <v>67</v>
      </c>
      <c r="L2598" s="10"/>
      <c r="M2598" s="10"/>
      <c r="N2598" s="10"/>
    </row>
    <row r="2599" spans="1:14" x14ac:dyDescent="0.25">
      <c r="A2599" s="110">
        <f t="shared" si="112"/>
        <v>2589</v>
      </c>
      <c r="B2599" s="45" t="str">
        <f t="shared" si="112"/>
        <v/>
      </c>
      <c r="C2599" s="122"/>
      <c r="D2599" s="122">
        <f>YEAR(REGISTROS[[#This Row],[FECHA]])</f>
        <v>1900</v>
      </c>
      <c r="E2599" s="112">
        <f>MONTH(REGISTROS[[#This Row],[FECHA]])</f>
        <v>1</v>
      </c>
      <c r="F2599" s="10"/>
      <c r="G2599" s="11" t="e">
        <f>VLOOKUP(EXAMENES!F2599,PACIENTE[[APELLIDO / NOMBRE]:[GRUPO ETARIO]],4,0)</f>
        <v>#N/A</v>
      </c>
      <c r="H2599" s="10"/>
      <c r="I2599" s="10"/>
      <c r="J2599" s="46" t="e">
        <f>VLOOKUP(REGISTROS[[#This Row],[TIPO DE EXAMEN ]],SERVICIOS[],2,0)</f>
        <v>#N/A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 t="str">
        <f t="shared" si="112"/>
        <v/>
      </c>
      <c r="C2600" s="122"/>
      <c r="D2600" s="122">
        <f>YEAR(REGISTROS[[#This Row],[FECHA]])</f>
        <v>1900</v>
      </c>
      <c r="E2600" s="112">
        <f>MONTH(REGISTROS[[#This Row],[FECHA]])</f>
        <v>1</v>
      </c>
      <c r="F2600" s="10"/>
      <c r="G2600" s="11" t="e">
        <f>VLOOKUP(EXAMENES!F2600,PACIENTE[[APELLIDO / NOMBRE]:[GRUPO ETARIO]],4,0)</f>
        <v>#N/A</v>
      </c>
      <c r="H2600" s="10"/>
      <c r="I2600" s="10"/>
      <c r="J2600" s="46" t="e">
        <f>VLOOKUP(REGISTROS[[#This Row],[TIPO DE EXAMEN ]],SERVICIOS[],2,0)</f>
        <v>#N/A</v>
      </c>
      <c r="K2600" s="10" t="s">
        <v>67</v>
      </c>
      <c r="L2600" s="10"/>
      <c r="M2600" s="10"/>
      <c r="N2600" s="10"/>
    </row>
    <row r="2601" spans="1:14" x14ac:dyDescent="0.25">
      <c r="A2601" s="110">
        <f t="shared" si="112"/>
        <v>2591</v>
      </c>
      <c r="B2601" s="45" t="str">
        <f t="shared" si="112"/>
        <v/>
      </c>
      <c r="C2601" s="122"/>
      <c r="D2601" s="122">
        <f>YEAR(REGISTROS[[#This Row],[FECHA]])</f>
        <v>1900</v>
      </c>
      <c r="E2601" s="112">
        <f>MONTH(REGISTROS[[#This Row],[FECHA]])</f>
        <v>1</v>
      </c>
      <c r="F2601" s="10"/>
      <c r="G2601" s="11" t="e">
        <f>VLOOKUP(EXAMENES!F2601,PACIENTE[[APELLIDO / NOMBRE]:[GRUPO ETARIO]],4,0)</f>
        <v>#N/A</v>
      </c>
      <c r="H2601" s="10"/>
      <c r="I2601" s="10"/>
      <c r="J2601" s="46" t="e">
        <f>VLOOKUP(REGISTROS[[#This Row],[TIPO DE EXAMEN ]],SERVICIOS[],2,0)</f>
        <v>#N/A</v>
      </c>
      <c r="K2601" s="10" t="s">
        <v>67</v>
      </c>
      <c r="L2601" s="10"/>
      <c r="M2601" s="10"/>
      <c r="N2601" s="10"/>
    </row>
    <row r="2602" spans="1:14" x14ac:dyDescent="0.25">
      <c r="A2602" s="110">
        <f t="shared" si="112"/>
        <v>2592</v>
      </c>
      <c r="B2602" s="45" t="str">
        <f t="shared" si="112"/>
        <v/>
      </c>
      <c r="C2602" s="122"/>
      <c r="D2602" s="122">
        <f>YEAR(REGISTROS[[#This Row],[FECHA]])</f>
        <v>1900</v>
      </c>
      <c r="E2602" s="112">
        <f>MONTH(REGISTROS[[#This Row],[FECHA]])</f>
        <v>1</v>
      </c>
      <c r="F2602" s="10"/>
      <c r="G2602" s="11" t="e">
        <f>VLOOKUP(EXAMENES!F2602,PACIENTE[[APELLIDO / NOMBRE]:[GRUPO ETARIO]],4,0)</f>
        <v>#N/A</v>
      </c>
      <c r="H2602" s="10"/>
      <c r="I2602" s="10"/>
      <c r="J2602" s="46" t="e">
        <f>VLOOKUP(REGISTROS[[#This Row],[TIPO DE EXAMEN ]],SERVICIOS[],2,0)</f>
        <v>#N/A</v>
      </c>
      <c r="K2602" s="10" t="s">
        <v>67</v>
      </c>
      <c r="L2602" s="10"/>
      <c r="M2602" s="10"/>
      <c r="N2602" s="10"/>
    </row>
    <row r="2603" spans="1:14" x14ac:dyDescent="0.25">
      <c r="A2603" s="110">
        <f t="shared" si="112"/>
        <v>2593</v>
      </c>
      <c r="B2603" s="45" t="str">
        <f t="shared" si="112"/>
        <v/>
      </c>
      <c r="C2603" s="122"/>
      <c r="D2603" s="122">
        <f>YEAR(REGISTROS[[#This Row],[FECHA]])</f>
        <v>1900</v>
      </c>
      <c r="E2603" s="112">
        <f>MONTH(REGISTROS[[#This Row],[FECHA]])</f>
        <v>1</v>
      </c>
      <c r="F2603" s="10"/>
      <c r="G2603" s="11" t="e">
        <f>VLOOKUP(EXAMENES!F2603,PACIENTE[[APELLIDO / NOMBRE]:[GRUPO ETARIO]],4,0)</f>
        <v>#N/A</v>
      </c>
      <c r="H2603" s="10"/>
      <c r="I2603" s="10"/>
      <c r="J2603" s="46" t="e">
        <f>VLOOKUP(REGISTROS[[#This Row],[TIPO DE EXAMEN ]],SERVICIOS[],2,0)</f>
        <v>#N/A</v>
      </c>
      <c r="K2603" s="10" t="s">
        <v>67</v>
      </c>
      <c r="L2603" s="10"/>
      <c r="M2603" s="10"/>
      <c r="N2603" s="10"/>
    </row>
    <row r="2604" spans="1:14" x14ac:dyDescent="0.25">
      <c r="A2604" s="110">
        <f t="shared" si="112"/>
        <v>2594</v>
      </c>
      <c r="B2604" s="45" t="str">
        <f t="shared" si="112"/>
        <v/>
      </c>
      <c r="C2604" s="122"/>
      <c r="D2604" s="122">
        <f>YEAR(REGISTROS[[#This Row],[FECHA]])</f>
        <v>1900</v>
      </c>
      <c r="E2604" s="112">
        <f>MONTH(REGISTROS[[#This Row],[FECHA]])</f>
        <v>1</v>
      </c>
      <c r="F2604" s="10"/>
      <c r="G2604" s="11" t="e">
        <f>VLOOKUP(EXAMENES!F2604,PACIENTE[[APELLIDO / NOMBRE]:[GRUPO ETARIO]],4,0)</f>
        <v>#N/A</v>
      </c>
      <c r="H2604" s="10"/>
      <c r="I2604" s="10"/>
      <c r="J2604" s="46" t="e">
        <f>VLOOKUP(REGISTROS[[#This Row],[TIPO DE EXAMEN ]],SERVICIOS[],2,0)</f>
        <v>#N/A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 t="str">
        <f t="shared" si="112"/>
        <v/>
      </c>
      <c r="C2605" s="122"/>
      <c r="D2605" s="122">
        <f>YEAR(REGISTROS[[#This Row],[FECHA]])</f>
        <v>1900</v>
      </c>
      <c r="E2605" s="112">
        <f>MONTH(REGISTROS[[#This Row],[FECHA]])</f>
        <v>1</v>
      </c>
      <c r="F2605" s="10"/>
      <c r="G2605" s="11" t="e">
        <f>VLOOKUP(EXAMENES!F2605,PACIENTE[[APELLIDO / NOMBRE]:[GRUPO ETARIO]],4,0)</f>
        <v>#N/A</v>
      </c>
      <c r="H2605" s="10"/>
      <c r="I2605" s="10"/>
      <c r="J2605" s="46" t="e">
        <f>VLOOKUP(REGISTROS[[#This Row],[TIPO DE EXAMEN ]],SERVICIOS[],2,0)</f>
        <v>#N/A</v>
      </c>
      <c r="K2605" s="10" t="s">
        <v>67</v>
      </c>
      <c r="L2605" s="10"/>
      <c r="M2605" s="10"/>
      <c r="N2605" s="10"/>
    </row>
    <row r="2606" spans="1:14" x14ac:dyDescent="0.25">
      <c r="A2606" s="110">
        <f t="shared" si="112"/>
        <v>2596</v>
      </c>
      <c r="B2606" s="45" t="str">
        <f t="shared" si="112"/>
        <v/>
      </c>
      <c r="C2606" s="122"/>
      <c r="D2606" s="122">
        <f>YEAR(REGISTROS[[#This Row],[FECHA]])</f>
        <v>1900</v>
      </c>
      <c r="E2606" s="112">
        <f>MONTH(REGISTROS[[#This Row],[FECHA]])</f>
        <v>1</v>
      </c>
      <c r="F2606" s="10"/>
      <c r="G2606" s="11" t="e">
        <f>VLOOKUP(EXAMENES!F2606,PACIENTE[[APELLIDO / NOMBRE]:[GRUPO ETARIO]],4,0)</f>
        <v>#N/A</v>
      </c>
      <c r="H2606" s="10"/>
      <c r="I2606" s="10"/>
      <c r="J2606" s="46" t="e">
        <f>VLOOKUP(REGISTROS[[#This Row],[TIPO DE EXAMEN ]],SERVICIOS[],2,0)</f>
        <v>#N/A</v>
      </c>
      <c r="K2606" s="10" t="s">
        <v>67</v>
      </c>
      <c r="L2606" s="10"/>
      <c r="M2606" s="10"/>
      <c r="N2606" s="10"/>
    </row>
    <row r="2607" spans="1:14" x14ac:dyDescent="0.25">
      <c r="A2607" s="110">
        <f t="shared" si="112"/>
        <v>2597</v>
      </c>
      <c r="B2607" s="45" t="str">
        <f t="shared" si="112"/>
        <v/>
      </c>
      <c r="C2607" s="122"/>
      <c r="D2607" s="122">
        <f>YEAR(REGISTROS[[#This Row],[FECHA]])</f>
        <v>1900</v>
      </c>
      <c r="E2607" s="112">
        <f>MONTH(REGISTROS[[#This Row],[FECHA]])</f>
        <v>1</v>
      </c>
      <c r="F2607" s="10"/>
      <c r="G2607" s="11" t="e">
        <f>VLOOKUP(EXAMENES!F2607,PACIENTE[[APELLIDO / NOMBRE]:[GRUPO ETARIO]],4,0)</f>
        <v>#N/A</v>
      </c>
      <c r="H2607" s="10"/>
      <c r="I2607" s="10"/>
      <c r="J2607" s="46" t="e">
        <f>VLOOKUP(REGISTROS[[#This Row],[TIPO DE EXAMEN ]],SERVICIOS[],2,0)</f>
        <v>#N/A</v>
      </c>
      <c r="K2607" s="10" t="s">
        <v>67</v>
      </c>
      <c r="L2607" s="10"/>
      <c r="M2607" s="10"/>
      <c r="N2607" s="10"/>
    </row>
    <row r="2608" spans="1:14" x14ac:dyDescent="0.25">
      <c r="A2608" s="110">
        <f t="shared" si="112"/>
        <v>2598</v>
      </c>
      <c r="B2608" s="45" t="str">
        <f t="shared" si="112"/>
        <v/>
      </c>
      <c r="C2608" s="122"/>
      <c r="D2608" s="122">
        <f>YEAR(REGISTROS[[#This Row],[FECHA]])</f>
        <v>1900</v>
      </c>
      <c r="E2608" s="112">
        <f>MONTH(REGISTROS[[#This Row],[FECHA]])</f>
        <v>1</v>
      </c>
      <c r="F2608" s="10"/>
      <c r="G2608" s="11" t="e">
        <f>VLOOKUP(EXAMENES!F2608,PACIENTE[[APELLIDO / NOMBRE]:[GRUPO ETARIO]],4,0)</f>
        <v>#N/A</v>
      </c>
      <c r="H2608" s="10"/>
      <c r="I2608" s="10"/>
      <c r="J2608" s="46" t="e">
        <f>VLOOKUP(REGISTROS[[#This Row],[TIPO DE EXAMEN ]],SERVICIOS[],2,0)</f>
        <v>#N/A</v>
      </c>
      <c r="K2608" s="10" t="s">
        <v>67</v>
      </c>
      <c r="L2608" s="10"/>
      <c r="M2608" s="10"/>
      <c r="N2608" s="10"/>
    </row>
    <row r="2609" spans="1:14" x14ac:dyDescent="0.25">
      <c r="A2609" s="110">
        <f t="shared" si="112"/>
        <v>2599</v>
      </c>
      <c r="B2609" s="45" t="str">
        <f t="shared" si="112"/>
        <v/>
      </c>
      <c r="C2609" s="122"/>
      <c r="D2609" s="122">
        <f>YEAR(REGISTROS[[#This Row],[FECHA]])</f>
        <v>1900</v>
      </c>
      <c r="E2609" s="112">
        <f>MONTH(REGISTROS[[#This Row],[FECHA]])</f>
        <v>1</v>
      </c>
      <c r="F2609" s="10"/>
      <c r="G2609" s="11" t="e">
        <f>VLOOKUP(EXAMENES!F2609,PACIENTE[[APELLIDO / NOMBRE]:[GRUPO ETARIO]],4,0)</f>
        <v>#N/A</v>
      </c>
      <c r="H2609" s="10"/>
      <c r="I2609" s="10"/>
      <c r="J2609" s="46" t="e">
        <f>VLOOKUP(REGISTROS[[#This Row],[TIPO DE EXAMEN ]],SERVICIOS[],2,0)</f>
        <v>#N/A</v>
      </c>
      <c r="K2609" s="10" t="s">
        <v>67</v>
      </c>
      <c r="L2609" s="10"/>
      <c r="M2609" s="10"/>
      <c r="N2609" s="10"/>
    </row>
    <row r="2610" spans="1:14" x14ac:dyDescent="0.25">
      <c r="A2610" s="110">
        <f t="shared" si="112"/>
        <v>2600</v>
      </c>
      <c r="B2610" s="45" t="str">
        <f t="shared" si="112"/>
        <v/>
      </c>
      <c r="C2610" s="122"/>
      <c r="D2610" s="122">
        <f>YEAR(REGISTROS[[#This Row],[FECHA]])</f>
        <v>1900</v>
      </c>
      <c r="E2610" s="112">
        <f>MONTH(REGISTROS[[#This Row],[FECHA]])</f>
        <v>1</v>
      </c>
      <c r="F2610" s="10"/>
      <c r="G2610" s="11" t="e">
        <f>VLOOKUP(EXAMENES!F2610,PACIENTE[[APELLIDO / NOMBRE]:[GRUPO ETARIO]],4,0)</f>
        <v>#N/A</v>
      </c>
      <c r="H2610" s="10"/>
      <c r="I2610" s="10"/>
      <c r="J2610" s="46" t="e">
        <f>VLOOKUP(REGISTROS[[#This Row],[TIPO DE EXAMEN ]],SERVICIOS[],2,0)</f>
        <v>#N/A</v>
      </c>
      <c r="K2610" s="10" t="s">
        <v>67</v>
      </c>
      <c r="L2610" s="10"/>
      <c r="M2610" s="10"/>
      <c r="N2610" s="10"/>
    </row>
    <row r="2611" spans="1:14" x14ac:dyDescent="0.25">
      <c r="A2611" s="110">
        <f t="shared" si="112"/>
        <v>2601</v>
      </c>
      <c r="B2611" s="45" t="str">
        <f t="shared" si="112"/>
        <v/>
      </c>
      <c r="C2611" s="122"/>
      <c r="D2611" s="122">
        <f>YEAR(REGISTROS[[#This Row],[FECHA]])</f>
        <v>1900</v>
      </c>
      <c r="E2611" s="112">
        <f>MONTH(REGISTROS[[#This Row],[FECHA]])</f>
        <v>1</v>
      </c>
      <c r="F2611" s="10"/>
      <c r="G2611" s="11" t="e">
        <f>VLOOKUP(EXAMENES!F2611,PACIENTE[[APELLIDO / NOMBRE]:[GRUPO ETARIO]],4,0)</f>
        <v>#N/A</v>
      </c>
      <c r="H2611" s="10"/>
      <c r="I2611" s="10"/>
      <c r="J2611" s="46" t="e">
        <f>VLOOKUP(REGISTROS[[#This Row],[TIPO DE EXAMEN ]],SERVICIOS[],2,0)</f>
        <v>#N/A</v>
      </c>
      <c r="K2611" s="10" t="s">
        <v>67</v>
      </c>
      <c r="L2611" s="10"/>
      <c r="M2611" s="10"/>
      <c r="N2611" s="10"/>
    </row>
    <row r="2612" spans="1:14" x14ac:dyDescent="0.25">
      <c r="A2612" s="110">
        <f t="shared" si="112"/>
        <v>2602</v>
      </c>
      <c r="B2612" s="45" t="str">
        <f t="shared" si="112"/>
        <v/>
      </c>
      <c r="C2612" s="122"/>
      <c r="D2612" s="122">
        <f>YEAR(REGISTROS[[#This Row],[FECHA]])</f>
        <v>1900</v>
      </c>
      <c r="E2612" s="112">
        <f>MONTH(REGISTROS[[#This Row],[FECHA]])</f>
        <v>1</v>
      </c>
      <c r="F2612" s="10"/>
      <c r="G2612" s="11" t="e">
        <f>VLOOKUP(EXAMENES!F2612,PACIENTE[[APELLIDO / NOMBRE]:[GRUPO ETARIO]],4,0)</f>
        <v>#N/A</v>
      </c>
      <c r="H2612" s="10"/>
      <c r="I2612" s="10"/>
      <c r="J2612" s="46" t="e">
        <f>VLOOKUP(REGISTROS[[#This Row],[TIPO DE EXAMEN ]],SERVICIOS[],2,0)</f>
        <v>#N/A</v>
      </c>
      <c r="K2612" s="10" t="s">
        <v>67</v>
      </c>
      <c r="L2612" s="10"/>
      <c r="M2612" s="10"/>
      <c r="N2612" s="10"/>
    </row>
    <row r="2613" spans="1:14" x14ac:dyDescent="0.25">
      <c r="A2613" s="110">
        <f t="shared" si="112"/>
        <v>2603</v>
      </c>
      <c r="B2613" s="45" t="str">
        <f t="shared" si="112"/>
        <v/>
      </c>
      <c r="C2613" s="122"/>
      <c r="D2613" s="122">
        <f>YEAR(REGISTROS[[#This Row],[FECHA]])</f>
        <v>1900</v>
      </c>
      <c r="E2613" s="112">
        <f>MONTH(REGISTROS[[#This Row],[FECHA]])</f>
        <v>1</v>
      </c>
      <c r="F2613" s="10"/>
      <c r="G2613" s="11" t="e">
        <f>VLOOKUP(EXAMENES!F2613,PACIENTE[[APELLIDO / NOMBRE]:[GRUPO ETARIO]],4,0)</f>
        <v>#N/A</v>
      </c>
      <c r="H2613" s="10"/>
      <c r="I2613" s="10"/>
      <c r="J2613" s="46" t="e">
        <f>VLOOKUP(REGISTROS[[#This Row],[TIPO DE EXAMEN ]],SERVICIOS[],2,0)</f>
        <v>#N/A</v>
      </c>
      <c r="K2613" s="10" t="s">
        <v>67</v>
      </c>
      <c r="L2613" s="10"/>
      <c r="M2613" s="10"/>
      <c r="N2613" s="10"/>
    </row>
    <row r="2614" spans="1:14" x14ac:dyDescent="0.25">
      <c r="A2614" s="110">
        <f t="shared" si="112"/>
        <v>2604</v>
      </c>
      <c r="B2614" s="45" t="str">
        <f t="shared" si="112"/>
        <v/>
      </c>
      <c r="C2614" s="122"/>
      <c r="D2614" s="122">
        <f>YEAR(REGISTROS[[#This Row],[FECHA]])</f>
        <v>1900</v>
      </c>
      <c r="E2614" s="112">
        <f>MONTH(REGISTROS[[#This Row],[FECHA]])</f>
        <v>1</v>
      </c>
      <c r="F2614" s="10"/>
      <c r="G2614" s="11" t="e">
        <f>VLOOKUP(EXAMENES!F2614,PACIENTE[[APELLIDO / NOMBRE]:[GRUPO ETARIO]],4,0)</f>
        <v>#N/A</v>
      </c>
      <c r="H2614" s="10"/>
      <c r="I2614" s="10"/>
      <c r="J2614" s="46" t="e">
        <f>VLOOKUP(REGISTROS[[#This Row],[TIPO DE EXAMEN ]],SERVICIOS[],2,0)</f>
        <v>#N/A</v>
      </c>
      <c r="K2614" s="10" t="s">
        <v>67</v>
      </c>
      <c r="L2614" s="10"/>
      <c r="M2614" s="10"/>
      <c r="N2614" s="10"/>
    </row>
    <row r="2615" spans="1:14" x14ac:dyDescent="0.25">
      <c r="A2615" s="110">
        <f t="shared" si="112"/>
        <v>2605</v>
      </c>
      <c r="B2615" s="45" t="str">
        <f t="shared" si="112"/>
        <v/>
      </c>
      <c r="C2615" s="122"/>
      <c r="D2615" s="122">
        <f>YEAR(REGISTROS[[#This Row],[FECHA]])</f>
        <v>1900</v>
      </c>
      <c r="E2615" s="112">
        <f>MONTH(REGISTROS[[#This Row],[FECHA]])</f>
        <v>1</v>
      </c>
      <c r="F2615" s="10"/>
      <c r="G2615" s="11" t="e">
        <f>VLOOKUP(EXAMENES!F2615,PACIENTE[[APELLIDO / NOMBRE]:[GRUPO ETARIO]],4,0)</f>
        <v>#N/A</v>
      </c>
      <c r="H2615" s="10"/>
      <c r="I2615" s="10"/>
      <c r="J2615" s="46" t="e">
        <f>VLOOKUP(REGISTROS[[#This Row],[TIPO DE EXAMEN ]],SERVICIOS[],2,0)</f>
        <v>#N/A</v>
      </c>
      <c r="K2615" s="10" t="s">
        <v>67</v>
      </c>
      <c r="L2615" s="10"/>
      <c r="M2615" s="10"/>
      <c r="N2615" s="10"/>
    </row>
    <row r="2616" spans="1:14" x14ac:dyDescent="0.25">
      <c r="A2616" s="110">
        <f t="shared" si="112"/>
        <v>2606</v>
      </c>
      <c r="B2616" s="45" t="str">
        <f t="shared" si="112"/>
        <v/>
      </c>
      <c r="C2616" s="122"/>
      <c r="D2616" s="122">
        <f>YEAR(REGISTROS[[#This Row],[FECHA]])</f>
        <v>1900</v>
      </c>
      <c r="E2616" s="112">
        <f>MONTH(REGISTROS[[#This Row],[FECHA]])</f>
        <v>1</v>
      </c>
      <c r="F2616" s="10"/>
      <c r="G2616" s="11" t="e">
        <f>VLOOKUP(EXAMENES!F2616,PACIENTE[[APELLIDO / NOMBRE]:[GRUPO ETARIO]],4,0)</f>
        <v>#N/A</v>
      </c>
      <c r="H2616" s="10"/>
      <c r="I2616" s="10"/>
      <c r="J2616" s="46" t="e">
        <f>VLOOKUP(REGISTROS[[#This Row],[TIPO DE EXAMEN ]],SERVICIOS[],2,0)</f>
        <v>#N/A</v>
      </c>
      <c r="K2616" s="10" t="s">
        <v>67</v>
      </c>
      <c r="L2616" s="10"/>
      <c r="M2616" s="10"/>
      <c r="N2616" s="10"/>
    </row>
    <row r="2617" spans="1:14" x14ac:dyDescent="0.25">
      <c r="A2617" s="110">
        <f t="shared" si="112"/>
        <v>2607</v>
      </c>
      <c r="B2617" s="45" t="str">
        <f t="shared" si="112"/>
        <v/>
      </c>
      <c r="C2617" s="122"/>
      <c r="D2617" s="122">
        <f>YEAR(REGISTROS[[#This Row],[FECHA]])</f>
        <v>1900</v>
      </c>
      <c r="E2617" s="112">
        <f>MONTH(REGISTROS[[#This Row],[FECHA]])</f>
        <v>1</v>
      </c>
      <c r="F2617" s="10"/>
      <c r="G2617" s="11" t="e">
        <f>VLOOKUP(EXAMENES!F2617,PACIENTE[[APELLIDO / NOMBRE]:[GRUPO ETARIO]],4,0)</f>
        <v>#N/A</v>
      </c>
      <c r="H2617" s="10"/>
      <c r="I2617" s="10"/>
      <c r="J2617" s="46" t="e">
        <f>VLOOKUP(REGISTROS[[#This Row],[TIPO DE EXAMEN ]],SERVICIOS[],2,0)</f>
        <v>#N/A</v>
      </c>
      <c r="K2617" s="10" t="s">
        <v>67</v>
      </c>
      <c r="L2617" s="10"/>
      <c r="M2617" s="10"/>
      <c r="N2617" s="10"/>
    </row>
    <row r="2618" spans="1:14" x14ac:dyDescent="0.25">
      <c r="A2618" s="110">
        <f t="shared" si="112"/>
        <v>2608</v>
      </c>
      <c r="B2618" s="45" t="str">
        <f t="shared" si="112"/>
        <v/>
      </c>
      <c r="C2618" s="122"/>
      <c r="D2618" s="122">
        <f>YEAR(REGISTROS[[#This Row],[FECHA]])</f>
        <v>1900</v>
      </c>
      <c r="E2618" s="112">
        <f>MONTH(REGISTROS[[#This Row],[FECHA]])</f>
        <v>1</v>
      </c>
      <c r="F2618" s="10"/>
      <c r="G2618" s="11" t="e">
        <f>VLOOKUP(EXAMENES!F2618,PACIENTE[[APELLIDO / NOMBRE]:[GRUPO ETARIO]],4,0)</f>
        <v>#N/A</v>
      </c>
      <c r="H2618" s="10"/>
      <c r="I2618" s="10"/>
      <c r="J2618" s="46" t="e">
        <f>VLOOKUP(REGISTROS[[#This Row],[TIPO DE EXAMEN ]],SERVICIOS[],2,0)</f>
        <v>#N/A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 t="str">
        <f t="shared" si="112"/>
        <v/>
      </c>
      <c r="C2619" s="122"/>
      <c r="D2619" s="122">
        <f>YEAR(REGISTROS[[#This Row],[FECHA]])</f>
        <v>1900</v>
      </c>
      <c r="E2619" s="112">
        <f>MONTH(REGISTROS[[#This Row],[FECHA]])</f>
        <v>1</v>
      </c>
      <c r="F2619" s="10"/>
      <c r="G2619" s="11" t="e">
        <f>VLOOKUP(EXAMENES!F2619,PACIENTE[[APELLIDO / NOMBRE]:[GRUPO ETARIO]],4,0)</f>
        <v>#N/A</v>
      </c>
      <c r="H2619" s="10"/>
      <c r="I2619" s="10"/>
      <c r="J2619" s="46" t="e">
        <f>VLOOKUP(REGISTROS[[#This Row],[TIPO DE EXAMEN ]],SERVICIOS[],2,0)</f>
        <v>#N/A</v>
      </c>
      <c r="K2619" s="10" t="s">
        <v>67</v>
      </c>
      <c r="L2619" s="10"/>
      <c r="M2619" s="10"/>
      <c r="N2619" s="10"/>
    </row>
    <row r="2620" spans="1:14" x14ac:dyDescent="0.25">
      <c r="A2620" s="110">
        <f t="shared" si="112"/>
        <v>2610</v>
      </c>
      <c r="B2620" s="45"/>
      <c r="C2620" s="122"/>
      <c r="D2620" s="122">
        <f>YEAR(REGISTROS[[#This Row],[FECHA]])</f>
        <v>1900</v>
      </c>
      <c r="E2620" s="112">
        <f>MONTH(REGISTROS[[#This Row],[FECHA]])</f>
        <v>1</v>
      </c>
      <c r="F2620" s="10"/>
      <c r="G2620" s="11" t="e">
        <f>VLOOKUP(EXAMENES!F2620,PACIENTE[[APELLIDO / NOMBRE]:[GRUPO ETARIO]],4,0)</f>
        <v>#N/A</v>
      </c>
      <c r="H2620" s="10"/>
      <c r="I2620" s="10"/>
      <c r="J2620" s="46" t="e">
        <f>VLOOKUP(REGISTROS[[#This Row],[TIPO DE EXAMEN ]],SERVICIOS[],2,0)</f>
        <v>#N/A</v>
      </c>
      <c r="K2620" s="10" t="s">
        <v>67</v>
      </c>
      <c r="L2620" s="10"/>
      <c r="M2620" s="10"/>
      <c r="N2620" s="10"/>
    </row>
    <row r="2621" spans="1:14" x14ac:dyDescent="0.25">
      <c r="A2621" s="110">
        <f t="shared" si="112"/>
        <v>2611</v>
      </c>
      <c r="B2621" s="45"/>
      <c r="C2621" s="122"/>
      <c r="D2621" s="122">
        <f>YEAR(REGISTROS[[#This Row],[FECHA]])</f>
        <v>1900</v>
      </c>
      <c r="E2621" s="112">
        <f>MONTH(REGISTROS[[#This Row],[FECHA]])</f>
        <v>1</v>
      </c>
      <c r="F2621" s="10"/>
      <c r="G2621" s="11" t="e">
        <f>VLOOKUP(EXAMENES!F2621,PACIENTE[[APELLIDO / NOMBRE]:[GRUPO ETARIO]],4,0)</f>
        <v>#N/A</v>
      </c>
      <c r="H2621" s="10"/>
      <c r="I2621" s="10"/>
      <c r="J2621" s="46" t="e">
        <f>VLOOKUP(REGISTROS[[#This Row],[TIPO DE EXAMEN ]],SERVICIOS[],2,0)</f>
        <v>#N/A</v>
      </c>
      <c r="K2621" s="10" t="s">
        <v>67</v>
      </c>
      <c r="L2621" s="10"/>
      <c r="M2621" s="10"/>
      <c r="N2621" s="10"/>
    </row>
    <row r="2622" spans="1:14" x14ac:dyDescent="0.25">
      <c r="A2622" s="110">
        <f t="shared" si="112"/>
        <v>2612</v>
      </c>
      <c r="B2622" s="45"/>
      <c r="C2622" s="122"/>
      <c r="D2622" s="122">
        <f>YEAR(REGISTROS[[#This Row],[FECHA]])</f>
        <v>1900</v>
      </c>
      <c r="E2622" s="112">
        <f>MONTH(REGISTROS[[#This Row],[FECHA]])</f>
        <v>1</v>
      </c>
      <c r="F2622" s="10"/>
      <c r="G2622" s="11" t="e">
        <f>VLOOKUP(EXAMENES!F2622,PACIENTE[[APELLIDO / NOMBRE]:[GRUPO ETARIO]],4,0)</f>
        <v>#N/A</v>
      </c>
      <c r="H2622" s="10"/>
      <c r="I2622" s="10"/>
      <c r="J2622" s="46" t="e">
        <f>VLOOKUP(REGISTROS[[#This Row],[TIPO DE EXAMEN ]],SERVICIOS[],2,0)</f>
        <v>#N/A</v>
      </c>
      <c r="K2622" s="10" t="s">
        <v>67</v>
      </c>
      <c r="L2622" s="10"/>
      <c r="M2622" s="10"/>
      <c r="N2622" s="10"/>
    </row>
    <row r="2623" spans="1:14" x14ac:dyDescent="0.25">
      <c r="A2623" s="110">
        <f t="shared" si="112"/>
        <v>2613</v>
      </c>
      <c r="B2623" s="45"/>
      <c r="C2623" s="122"/>
      <c r="D2623" s="122">
        <f>YEAR(REGISTROS[[#This Row],[FECHA]])</f>
        <v>1900</v>
      </c>
      <c r="E2623" s="112">
        <f>MONTH(REGISTROS[[#This Row],[FECHA]])</f>
        <v>1</v>
      </c>
      <c r="F2623" s="10"/>
      <c r="G2623" s="11" t="e">
        <f>VLOOKUP(EXAMENES!F2623,PACIENTE[[APELLIDO / NOMBRE]:[GRUPO ETARIO]],4,0)</f>
        <v>#N/A</v>
      </c>
      <c r="H2623" s="10"/>
      <c r="I2623" s="10"/>
      <c r="J2623" s="46" t="e">
        <f>VLOOKUP(REGISTROS[[#This Row],[TIPO DE EXAMEN ]],SERVICIOS[],2,0)</f>
        <v>#N/A</v>
      </c>
      <c r="K2623" s="10" t="s">
        <v>67</v>
      </c>
      <c r="L2623" s="10"/>
      <c r="M2623" s="10"/>
      <c r="N2623" s="10"/>
    </row>
    <row r="2624" spans="1:14" x14ac:dyDescent="0.25">
      <c r="A2624" s="110">
        <f t="shared" si="112"/>
        <v>2614</v>
      </c>
      <c r="B2624" s="45"/>
      <c r="C2624" s="122"/>
      <c r="D2624" s="122">
        <f>YEAR(REGISTROS[[#This Row],[FECHA]])</f>
        <v>1900</v>
      </c>
      <c r="E2624" s="112">
        <f>MONTH(REGISTROS[[#This Row],[FECHA]])</f>
        <v>1</v>
      </c>
      <c r="F2624" s="10"/>
      <c r="G2624" s="11" t="e">
        <f>VLOOKUP(EXAMENES!F2624,PACIENTE[[APELLIDO / NOMBRE]:[GRUPO ETARIO]],4,0)</f>
        <v>#N/A</v>
      </c>
      <c r="H2624" s="10"/>
      <c r="I2624" s="10"/>
      <c r="J2624" s="46" t="e">
        <f>VLOOKUP(REGISTROS[[#This Row],[TIPO DE EXAMEN ]],SERVICIOS[],2,0)</f>
        <v>#N/A</v>
      </c>
      <c r="K2624" s="10" t="s">
        <v>67</v>
      </c>
      <c r="L2624" s="10"/>
      <c r="M2624" s="10"/>
      <c r="N2624" s="10"/>
    </row>
    <row r="2625" spans="1:14" x14ac:dyDescent="0.25">
      <c r="A2625" s="110">
        <f t="shared" si="112"/>
        <v>2615</v>
      </c>
      <c r="B2625" s="45"/>
      <c r="C2625" s="122"/>
      <c r="D2625" s="122">
        <f>YEAR(REGISTROS[[#This Row],[FECHA]])</f>
        <v>1900</v>
      </c>
      <c r="E2625" s="112">
        <f>MONTH(REGISTROS[[#This Row],[FECHA]])</f>
        <v>1</v>
      </c>
      <c r="F2625" s="10"/>
      <c r="G2625" s="11" t="e">
        <f>VLOOKUP(EXAMENES!F2625,PACIENTE[[APELLIDO / NOMBRE]:[GRUPO ETARIO]],4,0)</f>
        <v>#N/A</v>
      </c>
      <c r="H2625" s="10"/>
      <c r="I2625" s="10"/>
      <c r="J2625" s="46" t="e">
        <f>VLOOKUP(REGISTROS[[#This Row],[TIPO DE EXAMEN ]],SERVICIOS[],2,0)</f>
        <v>#N/A</v>
      </c>
      <c r="K2625" s="10" t="s">
        <v>67</v>
      </c>
      <c r="L2625" s="10"/>
      <c r="M2625" s="10"/>
      <c r="N2625" s="10"/>
    </row>
    <row r="2626" spans="1:14" x14ac:dyDescent="0.25">
      <c r="A2626" s="110">
        <f t="shared" si="112"/>
        <v>2616</v>
      </c>
      <c r="B2626" s="45"/>
      <c r="C2626" s="122"/>
      <c r="D2626" s="122">
        <f>YEAR(REGISTROS[[#This Row],[FECHA]])</f>
        <v>1900</v>
      </c>
      <c r="E2626" s="112">
        <f>MONTH(REGISTROS[[#This Row],[FECHA]])</f>
        <v>1</v>
      </c>
      <c r="F2626" s="10"/>
      <c r="G2626" s="11" t="e">
        <f>VLOOKUP(EXAMENES!F2626,PACIENTE[[APELLIDO / NOMBRE]:[GRUPO ETARIO]],4,0)</f>
        <v>#N/A</v>
      </c>
      <c r="H2626" s="10"/>
      <c r="I2626" s="10"/>
      <c r="J2626" s="46" t="e">
        <f>VLOOKUP(REGISTROS[[#This Row],[TIPO DE EXAMEN ]],SERVICIOS[],2,0)</f>
        <v>#N/A</v>
      </c>
      <c r="K2626" s="10" t="s">
        <v>67</v>
      </c>
      <c r="L2626" s="10"/>
      <c r="M2626" s="10"/>
      <c r="N2626" s="10"/>
    </row>
    <row r="2627" spans="1:14" x14ac:dyDescent="0.25">
      <c r="A2627" s="110">
        <f t="shared" si="112"/>
        <v>2617</v>
      </c>
      <c r="B2627" s="45"/>
      <c r="C2627" s="122"/>
      <c r="D2627" s="122">
        <f>YEAR(REGISTROS[[#This Row],[FECHA]])</f>
        <v>1900</v>
      </c>
      <c r="E2627" s="112">
        <f>MONTH(REGISTROS[[#This Row],[FECHA]])</f>
        <v>1</v>
      </c>
      <c r="F2627" s="10"/>
      <c r="G2627" s="11" t="e">
        <f>VLOOKUP(EXAMENES!F2627,PACIENTE[[APELLIDO / NOMBRE]:[GRUPO ETARIO]],4,0)</f>
        <v>#N/A</v>
      </c>
      <c r="H2627" s="10"/>
      <c r="I2627" s="10"/>
      <c r="J2627" s="46" t="e">
        <f>VLOOKUP(REGISTROS[[#This Row],[TIPO DE EXAMEN ]],SERVICIOS[],2,0)</f>
        <v>#N/A</v>
      </c>
      <c r="K2627" s="10" t="s">
        <v>67</v>
      </c>
      <c r="L2627" s="10"/>
      <c r="M2627" s="10"/>
      <c r="N2627" s="10"/>
    </row>
    <row r="2628" spans="1:14" x14ac:dyDescent="0.25">
      <c r="A2628" s="110">
        <f t="shared" si="112"/>
        <v>2618</v>
      </c>
      <c r="B2628" s="45"/>
      <c r="C2628" s="122"/>
      <c r="D2628" s="122">
        <f>YEAR(REGISTROS[[#This Row],[FECHA]])</f>
        <v>1900</v>
      </c>
      <c r="E2628" s="112">
        <f>MONTH(REGISTROS[[#This Row],[FECHA]])</f>
        <v>1</v>
      </c>
      <c r="F2628" s="10"/>
      <c r="G2628" s="11" t="e">
        <f>VLOOKUP(EXAMENES!F2628,PACIENTE[[APELLIDO / NOMBRE]:[GRUPO ETARIO]],4,0)</f>
        <v>#N/A</v>
      </c>
      <c r="H2628" s="10"/>
      <c r="I2628" s="10"/>
      <c r="J2628" s="46" t="e">
        <f>VLOOKUP(REGISTROS[[#This Row],[TIPO DE EXAMEN ]],SERVICIOS[],2,0)</f>
        <v>#N/A</v>
      </c>
      <c r="K2628" s="10" t="s">
        <v>67</v>
      </c>
      <c r="L2628" s="10"/>
      <c r="M2628" s="10"/>
      <c r="N2628" s="10"/>
    </row>
    <row r="2629" spans="1:14" x14ac:dyDescent="0.25">
      <c r="A2629" s="110">
        <f t="shared" si="112"/>
        <v>2619</v>
      </c>
      <c r="B2629" s="45"/>
      <c r="C2629" s="122"/>
      <c r="D2629" s="122">
        <f>YEAR(REGISTROS[[#This Row],[FECHA]])</f>
        <v>1900</v>
      </c>
      <c r="E2629" s="112">
        <f>MONTH(REGISTROS[[#This Row],[FECHA]])</f>
        <v>1</v>
      </c>
      <c r="F2629" s="10"/>
      <c r="G2629" s="11" t="e">
        <f>VLOOKUP(EXAMENES!F2629,PACIENTE[[APELLIDO / NOMBRE]:[GRUPO ETARIO]],4,0)</f>
        <v>#N/A</v>
      </c>
      <c r="H2629" s="10"/>
      <c r="I2629" s="10"/>
      <c r="J2629" s="46" t="e">
        <f>VLOOKUP(REGISTROS[[#This Row],[TIPO DE EXAMEN ]],SERVICIOS[],2,0)</f>
        <v>#N/A</v>
      </c>
      <c r="K2629" s="10" t="s">
        <v>67</v>
      </c>
      <c r="L2629" s="10"/>
      <c r="M2629" s="10"/>
      <c r="N2629" s="10"/>
    </row>
    <row r="2630" spans="1:14" x14ac:dyDescent="0.25">
      <c r="A2630" s="110">
        <f t="shared" si="112"/>
        <v>2620</v>
      </c>
      <c r="B2630" s="45"/>
      <c r="C2630" s="122"/>
      <c r="D2630" s="122">
        <f>YEAR(REGISTROS[[#This Row],[FECHA]])</f>
        <v>1900</v>
      </c>
      <c r="E2630" s="112">
        <f>MONTH(REGISTROS[[#This Row],[FECHA]])</f>
        <v>1</v>
      </c>
      <c r="F2630" s="10"/>
      <c r="G2630" s="11" t="e">
        <f>VLOOKUP(EXAMENES!F2630,PACIENTE[[APELLIDO / NOMBRE]:[GRUPO ETARIO]],4,0)</f>
        <v>#N/A</v>
      </c>
      <c r="H2630" s="10"/>
      <c r="I2630" s="10"/>
      <c r="J2630" s="46" t="e">
        <f>VLOOKUP(REGISTROS[[#This Row],[TIPO DE EXAMEN ]],SERVICIOS[],2,0)</f>
        <v>#N/A</v>
      </c>
      <c r="K2630" s="10" t="s">
        <v>67</v>
      </c>
      <c r="L2630" s="10"/>
      <c r="M2630" s="10"/>
      <c r="N2630" s="10"/>
    </row>
    <row r="2631" spans="1:14" x14ac:dyDescent="0.25">
      <c r="A2631" s="110">
        <f t="shared" si="112"/>
        <v>2621</v>
      </c>
      <c r="B2631" s="45"/>
      <c r="C2631" s="122"/>
      <c r="D2631" s="122">
        <f>YEAR(REGISTROS[[#This Row],[FECHA]])</f>
        <v>1900</v>
      </c>
      <c r="E2631" s="112">
        <f>MONTH(REGISTROS[[#This Row],[FECHA]])</f>
        <v>1</v>
      </c>
      <c r="F2631" s="10"/>
      <c r="G2631" s="11" t="e">
        <f>VLOOKUP(EXAMENES!F2631,PACIENTE[[APELLIDO / NOMBRE]:[GRUPO ETARIO]],4,0)</f>
        <v>#N/A</v>
      </c>
      <c r="H2631" s="10"/>
      <c r="I2631" s="10"/>
      <c r="J2631" s="46" t="e">
        <f>VLOOKUP(REGISTROS[[#This Row],[TIPO DE EXAMEN ]],SERVICIOS[],2,0)</f>
        <v>#N/A</v>
      </c>
      <c r="K2631" s="10" t="s">
        <v>67</v>
      </c>
      <c r="L2631" s="10"/>
      <c r="M2631" s="10"/>
      <c r="N2631" s="10"/>
    </row>
    <row r="2632" spans="1:14" x14ac:dyDescent="0.25">
      <c r="A2632" s="110">
        <f t="shared" si="112"/>
        <v>2622</v>
      </c>
      <c r="B2632" s="45"/>
      <c r="C2632" s="122"/>
      <c r="D2632" s="122">
        <f>YEAR(REGISTROS[[#This Row],[FECHA]])</f>
        <v>1900</v>
      </c>
      <c r="E2632" s="112">
        <f>MONTH(REGISTROS[[#This Row],[FECHA]])</f>
        <v>1</v>
      </c>
      <c r="F2632" s="10"/>
      <c r="G2632" s="11" t="e">
        <f>VLOOKUP(EXAMENES!F2632,PACIENTE[[APELLIDO / NOMBRE]:[GRUPO ETARIO]],4,0)</f>
        <v>#N/A</v>
      </c>
      <c r="H2632" s="10"/>
      <c r="I2632" s="10"/>
      <c r="J2632" s="46" t="e">
        <f>VLOOKUP(REGISTROS[[#This Row],[TIPO DE EXAMEN ]],SERVICIOS[],2,0)</f>
        <v>#N/A</v>
      </c>
      <c r="K2632" s="10" t="s">
        <v>67</v>
      </c>
      <c r="L2632" s="10"/>
      <c r="M2632" s="10"/>
      <c r="N2632" s="10"/>
    </row>
    <row r="2633" spans="1:14" x14ac:dyDescent="0.25">
      <c r="A2633" s="110">
        <f t="shared" si="112"/>
        <v>2623</v>
      </c>
      <c r="B2633" s="45"/>
      <c r="C2633" s="122"/>
      <c r="D2633" s="122">
        <f>YEAR(REGISTROS[[#This Row],[FECHA]])</f>
        <v>1900</v>
      </c>
      <c r="E2633" s="112">
        <f>MONTH(REGISTROS[[#This Row],[FECHA]])</f>
        <v>1</v>
      </c>
      <c r="F2633" s="10"/>
      <c r="G2633" s="11" t="e">
        <f>VLOOKUP(EXAMENES!F2633,PACIENTE[[APELLIDO / NOMBRE]:[GRUPO ETARIO]],4,0)</f>
        <v>#N/A</v>
      </c>
      <c r="H2633" s="10"/>
      <c r="I2633" s="10"/>
      <c r="J2633" s="46" t="e">
        <f>VLOOKUP(REGISTROS[[#This Row],[TIPO DE EXAMEN ]],SERVICIOS[],2,0)</f>
        <v>#N/A</v>
      </c>
      <c r="K2633" s="10" t="s">
        <v>67</v>
      </c>
      <c r="L2633" s="10"/>
      <c r="M2633" s="10"/>
      <c r="N2633" s="10"/>
    </row>
    <row r="2634" spans="1:14" x14ac:dyDescent="0.25">
      <c r="A2634" s="110">
        <f t="shared" si="112"/>
        <v>2624</v>
      </c>
      <c r="B2634" s="45"/>
      <c r="C2634" s="122"/>
      <c r="D2634" s="122">
        <f>YEAR(REGISTROS[[#This Row],[FECHA]])</f>
        <v>1900</v>
      </c>
      <c r="E2634" s="112">
        <f>MONTH(REGISTROS[[#This Row],[FECHA]])</f>
        <v>1</v>
      </c>
      <c r="F2634" s="10"/>
      <c r="G2634" s="11" t="e">
        <f>VLOOKUP(EXAMENES!F2634,PACIENTE[[APELLIDO / NOMBRE]:[GRUPO ETARIO]],4,0)</f>
        <v>#N/A</v>
      </c>
      <c r="H2634" s="10"/>
      <c r="I2634" s="10"/>
      <c r="J2634" s="46" t="e">
        <f>VLOOKUP(REGISTROS[[#This Row],[TIPO DE EXAMEN ]],SERVICIOS[],2,0)</f>
        <v>#N/A</v>
      </c>
      <c r="K2634" s="10" t="s">
        <v>67</v>
      </c>
      <c r="L2634" s="10"/>
      <c r="M2634" s="10"/>
      <c r="N2634" s="10"/>
    </row>
    <row r="2635" spans="1:14" x14ac:dyDescent="0.25">
      <c r="A2635" s="110">
        <f t="shared" si="112"/>
        <v>2625</v>
      </c>
      <c r="B2635" s="45"/>
      <c r="C2635" s="122"/>
      <c r="D2635" s="122">
        <f>YEAR(REGISTROS[[#This Row],[FECHA]])</f>
        <v>1900</v>
      </c>
      <c r="E2635" s="112">
        <f>MONTH(REGISTROS[[#This Row],[FECHA]])</f>
        <v>1</v>
      </c>
      <c r="F2635" s="10"/>
      <c r="G2635" s="11" t="e">
        <f>VLOOKUP(EXAMENES!F2635,PACIENTE[[APELLIDO / NOMBRE]:[GRUPO ETARIO]],4,0)</f>
        <v>#N/A</v>
      </c>
      <c r="H2635" s="10"/>
      <c r="I2635" s="10"/>
      <c r="J2635" s="46" t="e">
        <f>VLOOKUP(REGISTROS[[#This Row],[TIPO DE EXAMEN ]],SERVICIOS[],2,0)</f>
        <v>#N/A</v>
      </c>
      <c r="K2635" s="10" t="s">
        <v>67</v>
      </c>
      <c r="L2635" s="10"/>
      <c r="M2635" s="10"/>
      <c r="N2635" s="10"/>
    </row>
    <row r="2636" spans="1:14" x14ac:dyDescent="0.25">
      <c r="A2636" s="110">
        <f t="shared" si="112"/>
        <v>2626</v>
      </c>
      <c r="B2636" s="45"/>
      <c r="C2636" s="122"/>
      <c r="D2636" s="122">
        <f>YEAR(REGISTROS[[#This Row],[FECHA]])</f>
        <v>1900</v>
      </c>
      <c r="E2636" s="112">
        <f>MONTH(REGISTROS[[#This Row],[FECHA]])</f>
        <v>1</v>
      </c>
      <c r="F2636" s="10"/>
      <c r="G2636" s="11" t="e">
        <f>VLOOKUP(EXAMENES!F2636,PACIENTE[[APELLIDO / NOMBRE]:[GRUPO ETARIO]],4,0)</f>
        <v>#N/A</v>
      </c>
      <c r="H2636" s="10"/>
      <c r="I2636" s="10"/>
      <c r="J2636" s="46" t="e">
        <f>VLOOKUP(REGISTROS[[#This Row],[TIPO DE EXAMEN ]],SERVICIOS[],2,0)</f>
        <v>#N/A</v>
      </c>
      <c r="K2636" s="10" t="s">
        <v>67</v>
      </c>
      <c r="L2636" s="10"/>
      <c r="M2636" s="10"/>
      <c r="N2636" s="10"/>
    </row>
    <row r="2637" spans="1:14" x14ac:dyDescent="0.25">
      <c r="A2637" s="110">
        <f t="shared" si="112"/>
        <v>2627</v>
      </c>
      <c r="B2637" s="45"/>
      <c r="C2637" s="122"/>
      <c r="D2637" s="122">
        <f>YEAR(REGISTROS[[#This Row],[FECHA]])</f>
        <v>1900</v>
      </c>
      <c r="E2637" s="112">
        <f>MONTH(REGISTROS[[#This Row],[FECHA]])</f>
        <v>1</v>
      </c>
      <c r="F2637" s="10"/>
      <c r="G2637" s="11" t="e">
        <f>VLOOKUP(EXAMENES!F2637,PACIENTE[[APELLIDO / NOMBRE]:[GRUPO ETARIO]],4,0)</f>
        <v>#N/A</v>
      </c>
      <c r="H2637" s="10"/>
      <c r="I2637" s="10"/>
      <c r="J2637" s="46" t="e">
        <f>VLOOKUP(REGISTROS[[#This Row],[TIPO DE EXAMEN ]],SERVICIOS[],2,0)</f>
        <v>#N/A</v>
      </c>
      <c r="K2637" s="10" t="s">
        <v>67</v>
      </c>
      <c r="L2637" s="10"/>
      <c r="M2637" s="10"/>
      <c r="N2637" s="10"/>
    </row>
    <row r="2638" spans="1:14" x14ac:dyDescent="0.25">
      <c r="A2638" s="110">
        <f t="shared" si="112"/>
        <v>2628</v>
      </c>
      <c r="B2638" s="45"/>
      <c r="C2638" s="122"/>
      <c r="D2638" s="122">
        <f>YEAR(REGISTROS[[#This Row],[FECHA]])</f>
        <v>1900</v>
      </c>
      <c r="E2638" s="112">
        <f>MONTH(REGISTROS[[#This Row],[FECHA]])</f>
        <v>1</v>
      </c>
      <c r="F2638" s="10"/>
      <c r="G2638" s="11" t="e">
        <f>VLOOKUP(EXAMENES!F2638,PACIENTE[[APELLIDO / NOMBRE]:[GRUPO ETARIO]],4,0)</f>
        <v>#N/A</v>
      </c>
      <c r="H2638" s="10"/>
      <c r="I2638" s="10"/>
      <c r="J2638" s="46" t="e">
        <f>VLOOKUP(REGISTROS[[#This Row],[TIPO DE EXAMEN ]],SERVICIOS[],2,0)</f>
        <v>#N/A</v>
      </c>
      <c r="K2638" s="10" t="s">
        <v>67</v>
      </c>
      <c r="L2638" s="10"/>
      <c r="M2638" s="10"/>
      <c r="N2638" s="10"/>
    </row>
    <row r="2639" spans="1:14" x14ac:dyDescent="0.25">
      <c r="A2639" s="110">
        <f t="shared" si="112"/>
        <v>2629</v>
      </c>
      <c r="B2639" s="45"/>
      <c r="C2639" s="122"/>
      <c r="D2639" s="122">
        <f>YEAR(REGISTROS[[#This Row],[FECHA]])</f>
        <v>1900</v>
      </c>
      <c r="E2639" s="112">
        <f>MONTH(REGISTROS[[#This Row],[FECHA]])</f>
        <v>1</v>
      </c>
      <c r="F2639" s="10"/>
      <c r="G2639" s="11" t="e">
        <f>VLOOKUP(EXAMENES!F2639,PACIENTE[[APELLIDO / NOMBRE]:[GRUPO ETARIO]],4,0)</f>
        <v>#N/A</v>
      </c>
      <c r="H2639" s="10"/>
      <c r="I2639" s="10"/>
      <c r="J2639" s="46" t="e">
        <f>VLOOKUP(REGISTROS[[#This Row],[TIPO DE EXAMEN ]],SERVICIOS[],2,0)</f>
        <v>#N/A</v>
      </c>
      <c r="K2639" s="10" t="s">
        <v>67</v>
      </c>
      <c r="L2639" s="10"/>
      <c r="M2639" s="10"/>
      <c r="N2639" s="10"/>
    </row>
    <row r="2640" spans="1:14" x14ac:dyDescent="0.25">
      <c r="A2640" s="110">
        <f t="shared" si="112"/>
        <v>2630</v>
      </c>
      <c r="B2640" s="45"/>
      <c r="C2640" s="122"/>
      <c r="D2640" s="122">
        <f>YEAR(REGISTROS[[#This Row],[FECHA]])</f>
        <v>1900</v>
      </c>
      <c r="E2640" s="112">
        <f>MONTH(REGISTROS[[#This Row],[FECHA]])</f>
        <v>1</v>
      </c>
      <c r="F2640" s="10"/>
      <c r="G2640" s="11" t="e">
        <f>VLOOKUP(EXAMENES!F2640,PACIENTE[[APELLIDO / NOMBRE]:[GRUPO ETARIO]],4,0)</f>
        <v>#N/A</v>
      </c>
      <c r="H2640" s="10"/>
      <c r="I2640" s="10"/>
      <c r="J2640" s="46" t="e">
        <f>VLOOKUP(REGISTROS[[#This Row],[TIPO DE EXAMEN ]],SERVICIOS[],2,0)</f>
        <v>#N/A</v>
      </c>
      <c r="K2640" s="10" t="s">
        <v>67</v>
      </c>
      <c r="L2640" s="10"/>
      <c r="M2640" s="10"/>
      <c r="N2640" s="10"/>
    </row>
    <row r="2641" spans="1:14" x14ac:dyDescent="0.25">
      <c r="A2641" s="110">
        <f t="shared" si="112"/>
        <v>2631</v>
      </c>
      <c r="B2641" s="45"/>
      <c r="C2641" s="122"/>
      <c r="D2641" s="122">
        <f>YEAR(REGISTROS[[#This Row],[FECHA]])</f>
        <v>1900</v>
      </c>
      <c r="E2641" s="112">
        <f>MONTH(REGISTROS[[#This Row],[FECHA]])</f>
        <v>1</v>
      </c>
      <c r="F2641" s="10"/>
      <c r="G2641" s="11" t="e">
        <f>VLOOKUP(EXAMENES!F2641,PACIENTE[[APELLIDO / NOMBRE]:[GRUPO ETARIO]],4,0)</f>
        <v>#N/A</v>
      </c>
      <c r="H2641" s="10"/>
      <c r="I2641" s="10"/>
      <c r="J2641" s="46" t="e">
        <f>VLOOKUP(REGISTROS[[#This Row],[TIPO DE EXAMEN ]],SERVICIOS[],2,0)</f>
        <v>#N/A</v>
      </c>
      <c r="K2641" s="10" t="s">
        <v>67</v>
      </c>
      <c r="L2641" s="10"/>
      <c r="M2641" s="10"/>
      <c r="N2641" s="10"/>
    </row>
    <row r="2642" spans="1:14" x14ac:dyDescent="0.25">
      <c r="A2642" s="110">
        <f t="shared" si="112"/>
        <v>2632</v>
      </c>
      <c r="B2642" s="45"/>
      <c r="C2642" s="122"/>
      <c r="D2642" s="122">
        <f>YEAR(REGISTROS[[#This Row],[FECHA]])</f>
        <v>1900</v>
      </c>
      <c r="E2642" s="112">
        <f>MONTH(REGISTROS[[#This Row],[FECHA]])</f>
        <v>1</v>
      </c>
      <c r="F2642" s="10"/>
      <c r="G2642" s="11" t="e">
        <f>VLOOKUP(EXAMENES!F2642,PACIENTE[[APELLIDO / NOMBRE]:[GRUPO ETARIO]],4,0)</f>
        <v>#N/A</v>
      </c>
      <c r="H2642" s="10"/>
      <c r="I2642" s="10"/>
      <c r="J2642" s="46" t="e">
        <f>VLOOKUP(REGISTROS[[#This Row],[TIPO DE EXAMEN ]],SERVICIOS[],2,0)</f>
        <v>#N/A</v>
      </c>
      <c r="K2642" s="10" t="s">
        <v>67</v>
      </c>
      <c r="L2642" s="10"/>
      <c r="M2642" s="10"/>
      <c r="N2642" s="10"/>
    </row>
    <row r="2643" spans="1:14" x14ac:dyDescent="0.25">
      <c r="A2643" s="110">
        <f t="shared" si="112"/>
        <v>2633</v>
      </c>
      <c r="B2643" s="45"/>
      <c r="C2643" s="122"/>
      <c r="D2643" s="122">
        <f>YEAR(REGISTROS[[#This Row],[FECHA]])</f>
        <v>1900</v>
      </c>
      <c r="E2643" s="112">
        <f>MONTH(REGISTROS[[#This Row],[FECHA]])</f>
        <v>1</v>
      </c>
      <c r="F2643" s="10"/>
      <c r="G2643" s="11" t="e">
        <f>VLOOKUP(EXAMENES!F2643,PACIENTE[[APELLIDO / NOMBRE]:[GRUPO ETARIO]],4,0)</f>
        <v>#N/A</v>
      </c>
      <c r="H2643" s="10"/>
      <c r="I2643" s="10"/>
      <c r="J2643" s="46" t="e">
        <f>VLOOKUP(REGISTROS[[#This Row],[TIPO DE EXAMEN ]],SERVICIOS[],2,0)</f>
        <v>#N/A</v>
      </c>
      <c r="K2643" s="10" t="s">
        <v>67</v>
      </c>
      <c r="L2643" s="10"/>
      <c r="M2643" s="10"/>
      <c r="N2643" s="10"/>
    </row>
    <row r="2644" spans="1:14" x14ac:dyDescent="0.25">
      <c r="A2644" s="110">
        <f t="shared" si="112"/>
        <v>2634</v>
      </c>
      <c r="B2644" s="45"/>
      <c r="C2644" s="122"/>
      <c r="D2644" s="122">
        <f>YEAR(REGISTROS[[#This Row],[FECHA]])</f>
        <v>1900</v>
      </c>
      <c r="E2644" s="112">
        <f>MONTH(REGISTROS[[#This Row],[FECHA]])</f>
        <v>1</v>
      </c>
      <c r="F2644" s="10"/>
      <c r="G2644" s="11" t="e">
        <f>VLOOKUP(EXAMENES!F2644,PACIENTE[[APELLIDO / NOMBRE]:[GRUPO ETARIO]],4,0)</f>
        <v>#N/A</v>
      </c>
      <c r="H2644" s="10"/>
      <c r="I2644" s="10"/>
      <c r="J2644" s="46" t="e">
        <f>VLOOKUP(REGISTROS[[#This Row],[TIPO DE EXAMEN ]],SERVICIOS[],2,0)</f>
        <v>#N/A</v>
      </c>
      <c r="K2644" s="10" t="s">
        <v>67</v>
      </c>
      <c r="L2644" s="10"/>
      <c r="M2644" s="10"/>
      <c r="N2644" s="10"/>
    </row>
    <row r="2645" spans="1:14" x14ac:dyDescent="0.25">
      <c r="A2645" s="110">
        <f t="shared" si="112"/>
        <v>2635</v>
      </c>
      <c r="B2645" s="45"/>
      <c r="C2645" s="122"/>
      <c r="D2645" s="122">
        <f>YEAR(REGISTROS[[#This Row],[FECHA]])</f>
        <v>1900</v>
      </c>
      <c r="E2645" s="112">
        <f>MONTH(REGISTROS[[#This Row],[FECHA]])</f>
        <v>1</v>
      </c>
      <c r="F2645" s="10"/>
      <c r="G2645" s="11" t="e">
        <f>VLOOKUP(EXAMENES!F2645,PACIENTE[[APELLIDO / NOMBRE]:[GRUPO ETARIO]],4,0)</f>
        <v>#N/A</v>
      </c>
      <c r="H2645" s="10"/>
      <c r="I2645" s="10"/>
      <c r="J2645" s="46" t="e">
        <f>VLOOKUP(REGISTROS[[#This Row],[TIPO DE EXAMEN ]],SERVICIOS[],2,0)</f>
        <v>#N/A</v>
      </c>
      <c r="K2645" s="10" t="s">
        <v>67</v>
      </c>
      <c r="L2645" s="10"/>
      <c r="M2645" s="10"/>
      <c r="N2645" s="10"/>
    </row>
    <row r="2646" spans="1:14" x14ac:dyDescent="0.25">
      <c r="A2646" s="110">
        <f t="shared" si="112"/>
        <v>2636</v>
      </c>
      <c r="B2646" s="45"/>
      <c r="C2646" s="122"/>
      <c r="D2646" s="122">
        <f>YEAR(REGISTROS[[#This Row],[FECHA]])</f>
        <v>1900</v>
      </c>
      <c r="E2646" s="112">
        <f>MONTH(REGISTROS[[#This Row],[FECHA]])</f>
        <v>1</v>
      </c>
      <c r="F2646" s="10"/>
      <c r="G2646" s="11" t="e">
        <f>VLOOKUP(EXAMENES!F2646,PACIENTE[[APELLIDO / NOMBRE]:[GRUPO ETARIO]],4,0)</f>
        <v>#N/A</v>
      </c>
      <c r="H2646" s="10"/>
      <c r="I2646" s="10"/>
      <c r="J2646" s="46" t="e">
        <f>VLOOKUP(REGISTROS[[#This Row],[TIPO DE EXAMEN ]],SERVICIOS[],2,0)</f>
        <v>#N/A</v>
      </c>
      <c r="K2646" s="10" t="s">
        <v>67</v>
      </c>
      <c r="L2646" s="10"/>
      <c r="M2646" s="10"/>
      <c r="N2646" s="10"/>
    </row>
    <row r="2647" spans="1:14" x14ac:dyDescent="0.25">
      <c r="A2647" s="110">
        <f t="shared" si="112"/>
        <v>2637</v>
      </c>
      <c r="B2647" s="45"/>
      <c r="C2647" s="122"/>
      <c r="D2647" s="122">
        <f>YEAR(REGISTROS[[#This Row],[FECHA]])</f>
        <v>1900</v>
      </c>
      <c r="E2647" s="112">
        <f>MONTH(REGISTROS[[#This Row],[FECHA]])</f>
        <v>1</v>
      </c>
      <c r="F2647" s="10"/>
      <c r="G2647" s="11" t="e">
        <f>VLOOKUP(EXAMENES!F2647,PACIENTE[[APELLIDO / NOMBRE]:[GRUPO ETARIO]],4,0)</f>
        <v>#N/A</v>
      </c>
      <c r="H2647" s="10"/>
      <c r="I2647" s="10"/>
      <c r="J2647" s="46" t="e">
        <f>VLOOKUP(REGISTROS[[#This Row],[TIPO DE EXAMEN ]],SERVICIOS[],2,0)</f>
        <v>#N/A</v>
      </c>
      <c r="K2647" s="10" t="s">
        <v>67</v>
      </c>
      <c r="L2647" s="10"/>
      <c r="M2647" s="10"/>
      <c r="N2647" s="10"/>
    </row>
    <row r="2648" spans="1:14" x14ac:dyDescent="0.25">
      <c r="A2648" s="110">
        <f t="shared" si="112"/>
        <v>2638</v>
      </c>
      <c r="B2648" s="45"/>
      <c r="C2648" s="122"/>
      <c r="D2648" s="122">
        <f>YEAR(REGISTROS[[#This Row],[FECHA]])</f>
        <v>1900</v>
      </c>
      <c r="E2648" s="112">
        <f>MONTH(REGISTROS[[#This Row],[FECHA]])</f>
        <v>1</v>
      </c>
      <c r="F2648" s="10"/>
      <c r="G2648" s="11" t="e">
        <f>VLOOKUP(EXAMENES!F2648,PACIENTE[[APELLIDO / NOMBRE]:[GRUPO ETARIO]],4,0)</f>
        <v>#N/A</v>
      </c>
      <c r="H2648" s="10"/>
      <c r="I2648" s="10"/>
      <c r="J2648" s="46" t="e">
        <f>VLOOKUP(REGISTROS[[#This Row],[TIPO DE EXAMEN ]],SERVICIOS[],2,0)</f>
        <v>#N/A</v>
      </c>
      <c r="K2648" s="10" t="s">
        <v>67</v>
      </c>
      <c r="L2648" s="10"/>
      <c r="M2648" s="10"/>
      <c r="N2648" s="10"/>
    </row>
    <row r="2649" spans="1:14" x14ac:dyDescent="0.25">
      <c r="A2649" s="110">
        <f t="shared" si="112"/>
        <v>2639</v>
      </c>
      <c r="B2649" s="45"/>
      <c r="C2649" s="122"/>
      <c r="D2649" s="122">
        <f>YEAR(REGISTROS[[#This Row],[FECHA]])</f>
        <v>1900</v>
      </c>
      <c r="E2649" s="112">
        <f>MONTH(REGISTROS[[#This Row],[FECHA]])</f>
        <v>1</v>
      </c>
      <c r="F2649" s="10"/>
      <c r="G2649" s="11" t="e">
        <f>VLOOKUP(EXAMENES!F2649,PACIENTE[[APELLIDO / NOMBRE]:[GRUPO ETARIO]],4,0)</f>
        <v>#N/A</v>
      </c>
      <c r="H2649" s="10"/>
      <c r="I2649" s="10"/>
      <c r="J2649" s="46" t="e">
        <f>VLOOKUP(REGISTROS[[#This Row],[TIPO DE EXAMEN ]],SERVICIOS[],2,0)</f>
        <v>#N/A</v>
      </c>
      <c r="K2649" s="10" t="s">
        <v>67</v>
      </c>
      <c r="L2649" s="10"/>
      <c r="M2649" s="10"/>
      <c r="N2649" s="10"/>
    </row>
    <row r="2650" spans="1:14" x14ac:dyDescent="0.25">
      <c r="A2650" s="110">
        <f t="shared" si="112"/>
        <v>2640</v>
      </c>
      <c r="B2650" s="45"/>
      <c r="C2650" s="122"/>
      <c r="D2650" s="122">
        <f>YEAR(REGISTROS[[#This Row],[FECHA]])</f>
        <v>1900</v>
      </c>
      <c r="E2650" s="112">
        <f>MONTH(REGISTROS[[#This Row],[FECHA]])</f>
        <v>1</v>
      </c>
      <c r="F2650" s="10"/>
      <c r="G2650" s="11" t="e">
        <f>VLOOKUP(EXAMENES!F2650,PACIENTE[[APELLIDO / NOMBRE]:[GRUPO ETARIO]],4,0)</f>
        <v>#N/A</v>
      </c>
      <c r="H2650" s="10"/>
      <c r="I2650" s="10"/>
      <c r="J2650" s="46" t="e">
        <f>VLOOKUP(REGISTROS[[#This Row],[TIPO DE EXAMEN ]],SERVICIOS[],2,0)</f>
        <v>#N/A</v>
      </c>
      <c r="K2650" s="10" t="s">
        <v>67</v>
      </c>
      <c r="L2650" s="10"/>
      <c r="M2650" s="10"/>
      <c r="N2650" s="10"/>
    </row>
    <row r="2651" spans="1:14" x14ac:dyDescent="0.25">
      <c r="A2651" s="110">
        <f t="shared" ref="A2651:A2714" si="113">IF(E2651&lt;&gt;"",1+A2650,"")</f>
        <v>2641</v>
      </c>
      <c r="B2651" s="45"/>
      <c r="C2651" s="122"/>
      <c r="D2651" s="122">
        <f>YEAR(REGISTROS[[#This Row],[FECHA]])</f>
        <v>1900</v>
      </c>
      <c r="E2651" s="112">
        <f>MONTH(REGISTROS[[#This Row],[FECHA]])</f>
        <v>1</v>
      </c>
      <c r="F2651" s="10"/>
      <c r="G2651" s="11" t="e">
        <f>VLOOKUP(EXAMENES!F2651,PACIENTE[[APELLIDO / NOMBRE]:[GRUPO ETARIO]],4,0)</f>
        <v>#N/A</v>
      </c>
      <c r="H2651" s="10"/>
      <c r="I2651" s="10"/>
      <c r="J2651" s="46" t="e">
        <f>VLOOKUP(REGISTROS[[#This Row],[TIPO DE EXAMEN ]],SERVICIOS[],2,0)</f>
        <v>#N/A</v>
      </c>
      <c r="K2651" s="10" t="s">
        <v>67</v>
      </c>
      <c r="L2651" s="10"/>
      <c r="M2651" s="10"/>
      <c r="N2651" s="10"/>
    </row>
    <row r="2652" spans="1:14" x14ac:dyDescent="0.25">
      <c r="A2652" s="110">
        <f t="shared" si="113"/>
        <v>2642</v>
      </c>
      <c r="B2652" s="45"/>
      <c r="C2652" s="122"/>
      <c r="D2652" s="122">
        <f>YEAR(REGISTROS[[#This Row],[FECHA]])</f>
        <v>1900</v>
      </c>
      <c r="E2652" s="112">
        <f>MONTH(REGISTROS[[#This Row],[FECHA]])</f>
        <v>1</v>
      </c>
      <c r="F2652" s="10"/>
      <c r="G2652" s="11" t="e">
        <f>VLOOKUP(EXAMENES!F2652,PACIENTE[[APELLIDO / NOMBRE]:[GRUPO ETARIO]],4,0)</f>
        <v>#N/A</v>
      </c>
      <c r="H2652" s="10"/>
      <c r="I2652" s="10"/>
      <c r="J2652" s="46" t="e">
        <f>VLOOKUP(REGISTROS[[#This Row],[TIPO DE EXAMEN ]],SERVICIOS[],2,0)</f>
        <v>#N/A</v>
      </c>
      <c r="K2652" s="10" t="s">
        <v>67</v>
      </c>
      <c r="L2652" s="10"/>
      <c r="M2652" s="10"/>
      <c r="N2652" s="10"/>
    </row>
    <row r="2653" spans="1:14" x14ac:dyDescent="0.25">
      <c r="A2653" s="110">
        <f t="shared" si="113"/>
        <v>2643</v>
      </c>
      <c r="B2653" s="45"/>
      <c r="C2653" s="122"/>
      <c r="D2653" s="122">
        <f>YEAR(REGISTROS[[#This Row],[FECHA]])</f>
        <v>1900</v>
      </c>
      <c r="E2653" s="112">
        <f>MONTH(REGISTROS[[#This Row],[FECHA]])</f>
        <v>1</v>
      </c>
      <c r="F2653" s="10"/>
      <c r="G2653" s="11" t="e">
        <f>VLOOKUP(EXAMENES!F2653,PACIENTE[[APELLIDO / NOMBRE]:[GRUPO ETARIO]],4,0)</f>
        <v>#N/A</v>
      </c>
      <c r="H2653" s="10"/>
      <c r="I2653" s="10"/>
      <c r="J2653" s="46" t="e">
        <f>VLOOKUP(REGISTROS[[#This Row],[TIPO DE EXAMEN ]],SERVICIOS[],2,0)</f>
        <v>#N/A</v>
      </c>
      <c r="K2653" s="10" t="s">
        <v>67</v>
      </c>
      <c r="L2653" s="10"/>
      <c r="M2653" s="10"/>
      <c r="N2653" s="10"/>
    </row>
    <row r="2654" spans="1:14" x14ac:dyDescent="0.25">
      <c r="A2654" s="110">
        <f t="shared" si="113"/>
        <v>2644</v>
      </c>
      <c r="B2654" s="45"/>
      <c r="C2654" s="122"/>
      <c r="D2654" s="122">
        <f>YEAR(REGISTROS[[#This Row],[FECHA]])</f>
        <v>1900</v>
      </c>
      <c r="E2654" s="112">
        <f>MONTH(REGISTROS[[#This Row],[FECHA]])</f>
        <v>1</v>
      </c>
      <c r="F2654" s="10"/>
      <c r="G2654" s="11" t="e">
        <f>VLOOKUP(EXAMENES!F2654,PACIENTE[[APELLIDO / NOMBRE]:[GRUPO ETARIO]],4,0)</f>
        <v>#N/A</v>
      </c>
      <c r="H2654" s="10"/>
      <c r="I2654" s="10"/>
      <c r="J2654" s="46" t="e">
        <f>VLOOKUP(REGISTROS[[#This Row],[TIPO DE EXAMEN ]],SERVICIOS[],2,0)</f>
        <v>#N/A</v>
      </c>
      <c r="K2654" s="10" t="s">
        <v>67</v>
      </c>
      <c r="L2654" s="10"/>
      <c r="M2654" s="10"/>
      <c r="N2654" s="10"/>
    </row>
    <row r="2655" spans="1:14" x14ac:dyDescent="0.25">
      <c r="A2655" s="110">
        <f t="shared" si="113"/>
        <v>2645</v>
      </c>
      <c r="B2655" s="45"/>
      <c r="C2655" s="122"/>
      <c r="D2655" s="122">
        <f>YEAR(REGISTROS[[#This Row],[FECHA]])</f>
        <v>1900</v>
      </c>
      <c r="E2655" s="112">
        <f>MONTH(REGISTROS[[#This Row],[FECHA]])</f>
        <v>1</v>
      </c>
      <c r="F2655" s="10"/>
      <c r="G2655" s="11" t="e">
        <f>VLOOKUP(EXAMENES!F2655,PACIENTE[[APELLIDO / NOMBRE]:[GRUPO ETARIO]],4,0)</f>
        <v>#N/A</v>
      </c>
      <c r="H2655" s="10"/>
      <c r="I2655" s="10"/>
      <c r="J2655" s="46" t="e">
        <f>VLOOKUP(REGISTROS[[#This Row],[TIPO DE EXAMEN ]],SERVICIOS[],2,0)</f>
        <v>#N/A</v>
      </c>
      <c r="K2655" s="10" t="s">
        <v>67</v>
      </c>
      <c r="L2655" s="10"/>
      <c r="M2655" s="10"/>
      <c r="N2655" s="10"/>
    </row>
    <row r="2656" spans="1:14" x14ac:dyDescent="0.25">
      <c r="A2656" s="110">
        <f t="shared" si="113"/>
        <v>2646</v>
      </c>
      <c r="B2656" s="45"/>
      <c r="C2656" s="122"/>
      <c r="D2656" s="122">
        <f>YEAR(REGISTROS[[#This Row],[FECHA]])</f>
        <v>1900</v>
      </c>
      <c r="E2656" s="112">
        <f>MONTH(REGISTROS[[#This Row],[FECHA]])</f>
        <v>1</v>
      </c>
      <c r="F2656" s="10"/>
      <c r="G2656" s="11" t="e">
        <f>VLOOKUP(EXAMENES!F2656,PACIENTE[[APELLIDO / NOMBRE]:[GRUPO ETARIO]],4,0)</f>
        <v>#N/A</v>
      </c>
      <c r="H2656" s="10"/>
      <c r="I2656" s="10"/>
      <c r="J2656" s="46" t="e">
        <f>VLOOKUP(REGISTROS[[#This Row],[TIPO DE EXAMEN ]],SERVICIOS[],2,0)</f>
        <v>#N/A</v>
      </c>
      <c r="K2656" s="10" t="s">
        <v>67</v>
      </c>
      <c r="L2656" s="10"/>
      <c r="M2656" s="10"/>
      <c r="N2656" s="10"/>
    </row>
    <row r="2657" spans="1:14" x14ac:dyDescent="0.25">
      <c r="A2657" s="110">
        <f t="shared" si="113"/>
        <v>2647</v>
      </c>
      <c r="B2657" s="45"/>
      <c r="C2657" s="122"/>
      <c r="D2657" s="122">
        <f>YEAR(REGISTROS[[#This Row],[FECHA]])</f>
        <v>1900</v>
      </c>
      <c r="E2657" s="112">
        <f>MONTH(REGISTROS[[#This Row],[FECHA]])</f>
        <v>1</v>
      </c>
      <c r="F2657" s="10"/>
      <c r="G2657" s="11" t="e">
        <f>VLOOKUP(EXAMENES!F2657,PACIENTE[[APELLIDO / NOMBRE]:[GRUPO ETARIO]],4,0)</f>
        <v>#N/A</v>
      </c>
      <c r="H2657" s="10"/>
      <c r="I2657" s="10"/>
      <c r="J2657" s="46" t="e">
        <f>VLOOKUP(REGISTROS[[#This Row],[TIPO DE EXAMEN ]],SERVICIOS[],2,0)</f>
        <v>#N/A</v>
      </c>
      <c r="K2657" s="10" t="s">
        <v>67</v>
      </c>
      <c r="L2657" s="10"/>
      <c r="M2657" s="10"/>
      <c r="N2657" s="10"/>
    </row>
    <row r="2658" spans="1:14" x14ac:dyDescent="0.25">
      <c r="A2658" s="110">
        <f t="shared" si="113"/>
        <v>2648</v>
      </c>
      <c r="B2658" s="45"/>
      <c r="C2658" s="122"/>
      <c r="D2658" s="122">
        <f>YEAR(REGISTROS[[#This Row],[FECHA]])</f>
        <v>1900</v>
      </c>
      <c r="E2658" s="112">
        <f>MONTH(REGISTROS[[#This Row],[FECHA]])</f>
        <v>1</v>
      </c>
      <c r="F2658" s="10"/>
      <c r="G2658" s="11" t="e">
        <f>VLOOKUP(EXAMENES!F2658,PACIENTE[[APELLIDO / NOMBRE]:[GRUPO ETARIO]],4,0)</f>
        <v>#N/A</v>
      </c>
      <c r="H2658" s="10"/>
      <c r="I2658" s="10"/>
      <c r="J2658" s="46" t="e">
        <f>VLOOKUP(REGISTROS[[#This Row],[TIPO DE EXAMEN ]],SERVICIOS[],2,0)</f>
        <v>#N/A</v>
      </c>
      <c r="K2658" s="10" t="s">
        <v>67</v>
      </c>
      <c r="L2658" s="10"/>
      <c r="M2658" s="10"/>
      <c r="N2658" s="10"/>
    </row>
    <row r="2659" spans="1:14" x14ac:dyDescent="0.25">
      <c r="A2659" s="110">
        <f t="shared" si="113"/>
        <v>2649</v>
      </c>
      <c r="B2659" s="45"/>
      <c r="C2659" s="122"/>
      <c r="D2659" s="122">
        <f>YEAR(REGISTROS[[#This Row],[FECHA]])</f>
        <v>1900</v>
      </c>
      <c r="E2659" s="112">
        <f>MONTH(REGISTROS[[#This Row],[FECHA]])</f>
        <v>1</v>
      </c>
      <c r="F2659" s="10"/>
      <c r="G2659" s="11" t="e">
        <f>VLOOKUP(EXAMENES!F2659,PACIENTE[[APELLIDO / NOMBRE]:[GRUPO ETARIO]],4,0)</f>
        <v>#N/A</v>
      </c>
      <c r="H2659" s="10"/>
      <c r="I2659" s="10"/>
      <c r="J2659" s="46" t="e">
        <f>VLOOKUP(REGISTROS[[#This Row],[TIPO DE EXAMEN ]],SERVICIOS[],2,0)</f>
        <v>#N/A</v>
      </c>
      <c r="K2659" s="10" t="s">
        <v>67</v>
      </c>
      <c r="L2659" s="10"/>
      <c r="M2659" s="10"/>
      <c r="N2659" s="10"/>
    </row>
    <row r="2660" spans="1:14" x14ac:dyDescent="0.25">
      <c r="A2660" s="110">
        <f t="shared" si="113"/>
        <v>2650</v>
      </c>
      <c r="B2660" s="45"/>
      <c r="C2660" s="122"/>
      <c r="D2660" s="122">
        <f>YEAR(REGISTROS[[#This Row],[FECHA]])</f>
        <v>1900</v>
      </c>
      <c r="E2660" s="112">
        <f>MONTH(REGISTROS[[#This Row],[FECHA]])</f>
        <v>1</v>
      </c>
      <c r="F2660" s="10"/>
      <c r="G2660" s="11" t="e">
        <f>VLOOKUP(EXAMENES!F2660,PACIENTE[[APELLIDO / NOMBRE]:[GRUPO ETARIO]],4,0)</f>
        <v>#N/A</v>
      </c>
      <c r="H2660" s="10"/>
      <c r="I2660" s="10"/>
      <c r="J2660" s="46" t="e">
        <f>VLOOKUP(REGISTROS[[#This Row],[TIPO DE EXAMEN ]],SERVICIOS[],2,0)</f>
        <v>#N/A</v>
      </c>
      <c r="K2660" s="10" t="s">
        <v>67</v>
      </c>
      <c r="L2660" s="10"/>
      <c r="M2660" s="10"/>
      <c r="N2660" s="10"/>
    </row>
    <row r="2661" spans="1:14" x14ac:dyDescent="0.25">
      <c r="A2661" s="110">
        <f t="shared" si="113"/>
        <v>2651</v>
      </c>
      <c r="B2661" s="45"/>
      <c r="C2661" s="122"/>
      <c r="D2661" s="122">
        <f>YEAR(REGISTROS[[#This Row],[FECHA]])</f>
        <v>1900</v>
      </c>
      <c r="E2661" s="112">
        <f>MONTH(REGISTROS[[#This Row],[FECHA]])</f>
        <v>1</v>
      </c>
      <c r="F2661" s="10"/>
      <c r="G2661" s="11" t="e">
        <f>VLOOKUP(EXAMENES!F2661,PACIENTE[[APELLIDO / NOMBRE]:[GRUPO ETARIO]],4,0)</f>
        <v>#N/A</v>
      </c>
      <c r="H2661" s="10"/>
      <c r="I2661" s="10"/>
      <c r="J2661" s="46" t="e">
        <f>VLOOKUP(REGISTROS[[#This Row],[TIPO DE EXAMEN ]],SERVICIOS[],2,0)</f>
        <v>#N/A</v>
      </c>
      <c r="K2661" s="10" t="s">
        <v>67</v>
      </c>
      <c r="L2661" s="10"/>
      <c r="M2661" s="10"/>
      <c r="N2661" s="10"/>
    </row>
    <row r="2662" spans="1:14" x14ac:dyDescent="0.25">
      <c r="A2662" s="110">
        <f t="shared" si="113"/>
        <v>2652</v>
      </c>
      <c r="B2662" s="45"/>
      <c r="C2662" s="122"/>
      <c r="D2662" s="122">
        <f>YEAR(REGISTROS[[#This Row],[FECHA]])</f>
        <v>1900</v>
      </c>
      <c r="E2662" s="112">
        <f>MONTH(REGISTROS[[#This Row],[FECHA]])</f>
        <v>1</v>
      </c>
      <c r="F2662" s="10"/>
      <c r="G2662" s="11" t="e">
        <f>VLOOKUP(EXAMENES!F2662,PACIENTE[[APELLIDO / NOMBRE]:[GRUPO ETARIO]],4,0)</f>
        <v>#N/A</v>
      </c>
      <c r="H2662" s="10"/>
      <c r="I2662" s="10"/>
      <c r="J2662" s="46" t="e">
        <f>VLOOKUP(REGISTROS[[#This Row],[TIPO DE EXAMEN ]],SERVICIOS[],2,0)</f>
        <v>#N/A</v>
      </c>
      <c r="K2662" s="10" t="s">
        <v>67</v>
      </c>
      <c r="L2662" s="10"/>
      <c r="M2662" s="10"/>
      <c r="N2662" s="10"/>
    </row>
    <row r="2663" spans="1:14" x14ac:dyDescent="0.25">
      <c r="A2663" s="110">
        <f t="shared" si="113"/>
        <v>2653</v>
      </c>
      <c r="B2663" s="45"/>
      <c r="C2663" s="122"/>
      <c r="D2663" s="122">
        <f>YEAR(REGISTROS[[#This Row],[FECHA]])</f>
        <v>1900</v>
      </c>
      <c r="E2663" s="112">
        <f>MONTH(REGISTROS[[#This Row],[FECHA]])</f>
        <v>1</v>
      </c>
      <c r="F2663" s="10"/>
      <c r="G2663" s="11" t="e">
        <f>VLOOKUP(EXAMENES!F2663,PACIENTE[[APELLIDO / NOMBRE]:[GRUPO ETARIO]],4,0)</f>
        <v>#N/A</v>
      </c>
      <c r="H2663" s="10"/>
      <c r="I2663" s="10"/>
      <c r="J2663" s="46" t="e">
        <f>VLOOKUP(REGISTROS[[#This Row],[TIPO DE EXAMEN ]],SERVICIOS[],2,0)</f>
        <v>#N/A</v>
      </c>
      <c r="K2663" s="10" t="s">
        <v>67</v>
      </c>
      <c r="L2663" s="10"/>
      <c r="M2663" s="10"/>
      <c r="N2663" s="10"/>
    </row>
    <row r="2664" spans="1:14" x14ac:dyDescent="0.25">
      <c r="A2664" s="110">
        <f t="shared" si="113"/>
        <v>2654</v>
      </c>
      <c r="B2664" s="45"/>
      <c r="C2664" s="122"/>
      <c r="D2664" s="122">
        <f>YEAR(REGISTROS[[#This Row],[FECHA]])</f>
        <v>1900</v>
      </c>
      <c r="E2664" s="112">
        <f>MONTH(REGISTROS[[#This Row],[FECHA]])</f>
        <v>1</v>
      </c>
      <c r="F2664" s="10"/>
      <c r="G2664" s="11" t="e">
        <f>VLOOKUP(EXAMENES!F2664,PACIENTE[[APELLIDO / NOMBRE]:[GRUPO ETARIO]],4,0)</f>
        <v>#N/A</v>
      </c>
      <c r="H2664" s="10"/>
      <c r="I2664" s="10"/>
      <c r="J2664" s="46" t="e">
        <f>VLOOKUP(REGISTROS[[#This Row],[TIPO DE EXAMEN ]],SERVICIOS[],2,0)</f>
        <v>#N/A</v>
      </c>
      <c r="K2664" s="10" t="s">
        <v>67</v>
      </c>
      <c r="L2664" s="10"/>
      <c r="M2664" s="10"/>
      <c r="N2664" s="10"/>
    </row>
    <row r="2665" spans="1:14" x14ac:dyDescent="0.25">
      <c r="A2665" s="110">
        <f t="shared" si="113"/>
        <v>2655</v>
      </c>
      <c r="B2665" s="45"/>
      <c r="C2665" s="122"/>
      <c r="D2665" s="122">
        <f>YEAR(REGISTROS[[#This Row],[FECHA]])</f>
        <v>1900</v>
      </c>
      <c r="E2665" s="112">
        <f>MONTH(REGISTROS[[#This Row],[FECHA]])</f>
        <v>1</v>
      </c>
      <c r="F2665" s="10"/>
      <c r="G2665" s="11" t="e">
        <f>VLOOKUP(EXAMENES!F2665,PACIENTE[[APELLIDO / NOMBRE]:[GRUPO ETARIO]],4,0)</f>
        <v>#N/A</v>
      </c>
      <c r="H2665" s="10"/>
      <c r="I2665" s="10"/>
      <c r="J2665" s="46" t="e">
        <f>VLOOKUP(REGISTROS[[#This Row],[TIPO DE EXAMEN ]],SERVICIOS[],2,0)</f>
        <v>#N/A</v>
      </c>
      <c r="K2665" s="10" t="s">
        <v>67</v>
      </c>
      <c r="L2665" s="10"/>
      <c r="M2665" s="10"/>
      <c r="N2665" s="10"/>
    </row>
    <row r="2666" spans="1:14" x14ac:dyDescent="0.25">
      <c r="A2666" s="110">
        <f t="shared" si="113"/>
        <v>2656</v>
      </c>
      <c r="B2666" s="45"/>
      <c r="C2666" s="122"/>
      <c r="D2666" s="122">
        <f>YEAR(REGISTROS[[#This Row],[FECHA]])</f>
        <v>1900</v>
      </c>
      <c r="E2666" s="112">
        <f>MONTH(REGISTROS[[#This Row],[FECHA]])</f>
        <v>1</v>
      </c>
      <c r="F2666" s="10"/>
      <c r="G2666" s="11" t="e">
        <f>VLOOKUP(EXAMENES!F2666,PACIENTE[[APELLIDO / NOMBRE]:[GRUPO ETARIO]],4,0)</f>
        <v>#N/A</v>
      </c>
      <c r="H2666" s="10"/>
      <c r="I2666" s="10"/>
      <c r="J2666" s="46" t="e">
        <f>VLOOKUP(REGISTROS[[#This Row],[TIPO DE EXAMEN ]],SERVICIOS[],2,0)</f>
        <v>#N/A</v>
      </c>
      <c r="K2666" s="10" t="s">
        <v>67</v>
      </c>
      <c r="L2666" s="10"/>
      <c r="M2666" s="10"/>
      <c r="N2666" s="10"/>
    </row>
    <row r="2667" spans="1:14" x14ac:dyDescent="0.25">
      <c r="A2667" s="110">
        <f t="shared" si="113"/>
        <v>2657</v>
      </c>
      <c r="B2667" s="45"/>
      <c r="C2667" s="122"/>
      <c r="D2667" s="122">
        <f>YEAR(REGISTROS[[#This Row],[FECHA]])</f>
        <v>1900</v>
      </c>
      <c r="E2667" s="112">
        <f>MONTH(REGISTROS[[#This Row],[FECHA]])</f>
        <v>1</v>
      </c>
      <c r="F2667" s="10"/>
      <c r="G2667" s="11" t="e">
        <f>VLOOKUP(EXAMENES!F2667,PACIENTE[[APELLIDO / NOMBRE]:[GRUPO ETARIO]],4,0)</f>
        <v>#N/A</v>
      </c>
      <c r="H2667" s="10"/>
      <c r="I2667" s="10"/>
      <c r="J2667" s="46" t="e">
        <f>VLOOKUP(REGISTROS[[#This Row],[TIPO DE EXAMEN ]],SERVICIOS[],2,0)</f>
        <v>#N/A</v>
      </c>
      <c r="K2667" s="10" t="s">
        <v>67</v>
      </c>
      <c r="L2667" s="10"/>
      <c r="M2667" s="10"/>
      <c r="N2667" s="10"/>
    </row>
    <row r="2668" spans="1:14" x14ac:dyDescent="0.25">
      <c r="A2668" s="110">
        <f t="shared" si="113"/>
        <v>2658</v>
      </c>
      <c r="B2668" s="45"/>
      <c r="C2668" s="122"/>
      <c r="D2668" s="122">
        <f>YEAR(REGISTROS[[#This Row],[FECHA]])</f>
        <v>1900</v>
      </c>
      <c r="E2668" s="112">
        <f>MONTH(REGISTROS[[#This Row],[FECHA]])</f>
        <v>1</v>
      </c>
      <c r="F2668" s="10"/>
      <c r="G2668" s="11" t="e">
        <f>VLOOKUP(EXAMENES!F2668,PACIENTE[[APELLIDO / NOMBRE]:[GRUPO ETARIO]],4,0)</f>
        <v>#N/A</v>
      </c>
      <c r="H2668" s="10"/>
      <c r="I2668" s="10"/>
      <c r="J2668" s="46" t="e">
        <f>VLOOKUP(REGISTROS[[#This Row],[TIPO DE EXAMEN ]],SERVICIOS[],2,0)</f>
        <v>#N/A</v>
      </c>
      <c r="K2668" s="10" t="s">
        <v>67</v>
      </c>
      <c r="L2668" s="10"/>
      <c r="M2668" s="10"/>
      <c r="N2668" s="10"/>
    </row>
    <row r="2669" spans="1:14" x14ac:dyDescent="0.25">
      <c r="A2669" s="110">
        <f t="shared" si="113"/>
        <v>2659</v>
      </c>
      <c r="B2669" s="45"/>
      <c r="C2669" s="122"/>
      <c r="D2669" s="122">
        <f>YEAR(REGISTROS[[#This Row],[FECHA]])</f>
        <v>1900</v>
      </c>
      <c r="E2669" s="112">
        <f>MONTH(REGISTROS[[#This Row],[FECHA]])</f>
        <v>1</v>
      </c>
      <c r="F2669" s="10"/>
      <c r="G2669" s="11" t="e">
        <f>VLOOKUP(EXAMENES!F2669,PACIENTE[[APELLIDO / NOMBRE]:[GRUPO ETARIO]],4,0)</f>
        <v>#N/A</v>
      </c>
      <c r="H2669" s="10"/>
      <c r="I2669" s="10"/>
      <c r="J2669" s="46" t="e">
        <f>VLOOKUP(REGISTROS[[#This Row],[TIPO DE EXAMEN ]],SERVICIOS[],2,0)</f>
        <v>#N/A</v>
      </c>
      <c r="K2669" s="10" t="s">
        <v>67</v>
      </c>
      <c r="L2669" s="10"/>
      <c r="M2669" s="10"/>
      <c r="N2669" s="10"/>
    </row>
    <row r="2670" spans="1:14" x14ac:dyDescent="0.25">
      <c r="A2670" s="110">
        <f t="shared" si="113"/>
        <v>2660</v>
      </c>
      <c r="B2670" s="45"/>
      <c r="C2670" s="122"/>
      <c r="D2670" s="122">
        <f>YEAR(REGISTROS[[#This Row],[FECHA]])</f>
        <v>1900</v>
      </c>
      <c r="E2670" s="112">
        <f>MONTH(REGISTROS[[#This Row],[FECHA]])</f>
        <v>1</v>
      </c>
      <c r="F2670" s="10"/>
      <c r="G2670" s="11" t="e">
        <f>VLOOKUP(EXAMENES!F2670,PACIENTE[[APELLIDO / NOMBRE]:[GRUPO ETARIO]],4,0)</f>
        <v>#N/A</v>
      </c>
      <c r="H2670" s="10"/>
      <c r="I2670" s="10"/>
      <c r="J2670" s="46" t="e">
        <f>VLOOKUP(REGISTROS[[#This Row],[TIPO DE EXAMEN ]],SERVICIOS[],2,0)</f>
        <v>#N/A</v>
      </c>
      <c r="K2670" s="10" t="s">
        <v>67</v>
      </c>
      <c r="L2670" s="10"/>
      <c r="M2670" s="10"/>
      <c r="N2670" s="10"/>
    </row>
    <row r="2671" spans="1:14" x14ac:dyDescent="0.25">
      <c r="A2671" s="110">
        <f t="shared" si="113"/>
        <v>2661</v>
      </c>
      <c r="B2671" s="45"/>
      <c r="C2671" s="122"/>
      <c r="D2671" s="122">
        <f>YEAR(REGISTROS[[#This Row],[FECHA]])</f>
        <v>1900</v>
      </c>
      <c r="E2671" s="112">
        <f>MONTH(REGISTROS[[#This Row],[FECHA]])</f>
        <v>1</v>
      </c>
      <c r="F2671" s="10"/>
      <c r="G2671" s="11" t="e">
        <f>VLOOKUP(EXAMENES!F2671,PACIENTE[[APELLIDO / NOMBRE]:[GRUPO ETARIO]],4,0)</f>
        <v>#N/A</v>
      </c>
      <c r="H2671" s="10"/>
      <c r="I2671" s="10"/>
      <c r="J2671" s="46" t="e">
        <f>VLOOKUP(REGISTROS[[#This Row],[TIPO DE EXAMEN ]],SERVICIOS[],2,0)</f>
        <v>#N/A</v>
      </c>
      <c r="K2671" s="10" t="s">
        <v>67</v>
      </c>
      <c r="L2671" s="10"/>
      <c r="M2671" s="10"/>
      <c r="N2671" s="10"/>
    </row>
    <row r="2672" spans="1:14" x14ac:dyDescent="0.25">
      <c r="A2672" s="110">
        <f t="shared" si="113"/>
        <v>2662</v>
      </c>
      <c r="B2672" s="45"/>
      <c r="C2672" s="122"/>
      <c r="D2672" s="122">
        <f>YEAR(REGISTROS[[#This Row],[FECHA]])</f>
        <v>1900</v>
      </c>
      <c r="E2672" s="112">
        <f>MONTH(REGISTROS[[#This Row],[FECHA]])</f>
        <v>1</v>
      </c>
      <c r="F2672" s="10"/>
      <c r="G2672" s="11" t="e">
        <f>VLOOKUP(EXAMENES!F2672,PACIENTE[[APELLIDO / NOMBRE]:[GRUPO ETARIO]],4,0)</f>
        <v>#N/A</v>
      </c>
      <c r="H2672" s="10"/>
      <c r="I2672" s="10"/>
      <c r="J2672" s="46" t="e">
        <f>VLOOKUP(REGISTROS[[#This Row],[TIPO DE EXAMEN ]],SERVICIOS[],2,0)</f>
        <v>#N/A</v>
      </c>
      <c r="K2672" s="10" t="s">
        <v>67</v>
      </c>
      <c r="L2672" s="10"/>
      <c r="M2672" s="10"/>
      <c r="N2672" s="10"/>
    </row>
    <row r="2673" spans="1:14" x14ac:dyDescent="0.25">
      <c r="A2673" s="110">
        <f t="shared" si="113"/>
        <v>2663</v>
      </c>
      <c r="B2673" s="45"/>
      <c r="C2673" s="122"/>
      <c r="D2673" s="122">
        <f>YEAR(REGISTROS[[#This Row],[FECHA]])</f>
        <v>1900</v>
      </c>
      <c r="E2673" s="112">
        <f>MONTH(REGISTROS[[#This Row],[FECHA]])</f>
        <v>1</v>
      </c>
      <c r="F2673" s="10"/>
      <c r="G2673" s="11" t="e">
        <f>VLOOKUP(EXAMENES!F2673,PACIENTE[[APELLIDO / NOMBRE]:[GRUPO ETARIO]],4,0)</f>
        <v>#N/A</v>
      </c>
      <c r="H2673" s="10"/>
      <c r="I2673" s="10"/>
      <c r="J2673" s="46" t="e">
        <f>VLOOKUP(REGISTROS[[#This Row],[TIPO DE EXAMEN ]],SERVICIOS[],2,0)</f>
        <v>#N/A</v>
      </c>
      <c r="K2673" s="10" t="s">
        <v>67</v>
      </c>
      <c r="L2673" s="10"/>
      <c r="M2673" s="10"/>
      <c r="N2673" s="10"/>
    </row>
    <row r="2674" spans="1:14" x14ac:dyDescent="0.25">
      <c r="A2674" s="110">
        <f t="shared" si="113"/>
        <v>2664</v>
      </c>
      <c r="B2674" s="45"/>
      <c r="C2674" s="122"/>
      <c r="D2674" s="122">
        <f>YEAR(REGISTROS[[#This Row],[FECHA]])</f>
        <v>1900</v>
      </c>
      <c r="E2674" s="112">
        <f>MONTH(REGISTROS[[#This Row],[FECHA]])</f>
        <v>1</v>
      </c>
      <c r="F2674" s="10"/>
      <c r="G2674" s="11" t="e">
        <f>VLOOKUP(EXAMENES!F2674,PACIENTE[[APELLIDO / NOMBRE]:[GRUPO ETARIO]],4,0)</f>
        <v>#N/A</v>
      </c>
      <c r="H2674" s="10"/>
      <c r="I2674" s="10"/>
      <c r="J2674" s="46" t="e">
        <f>VLOOKUP(REGISTROS[[#This Row],[TIPO DE EXAMEN ]],SERVICIOS[],2,0)</f>
        <v>#N/A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/>
      <c r="C2675" s="122"/>
      <c r="D2675" s="122">
        <f>YEAR(REGISTROS[[#This Row],[FECHA]])</f>
        <v>1900</v>
      </c>
      <c r="E2675" s="112">
        <f>MONTH(REGISTROS[[#This Row],[FECHA]])</f>
        <v>1</v>
      </c>
      <c r="F2675" s="10"/>
      <c r="G2675" s="11" t="e">
        <f>VLOOKUP(EXAMENES!F2675,PACIENTE[[APELLIDO / NOMBRE]:[GRUPO ETARIO]],4,0)</f>
        <v>#N/A</v>
      </c>
      <c r="H2675" s="10"/>
      <c r="I2675" s="10"/>
      <c r="J2675" s="46" t="e">
        <f>VLOOKUP(REGISTROS[[#This Row],[TIPO DE EXAMEN ]],SERVICIOS[],2,0)</f>
        <v>#N/A</v>
      </c>
      <c r="K2675" s="10" t="s">
        <v>67</v>
      </c>
      <c r="L2675" s="10"/>
      <c r="M2675" s="10"/>
      <c r="N2675" s="10"/>
    </row>
    <row r="2676" spans="1:14" x14ac:dyDescent="0.25">
      <c r="A2676" s="110">
        <f t="shared" si="113"/>
        <v>2666</v>
      </c>
      <c r="B2676" s="45"/>
      <c r="C2676" s="122"/>
      <c r="D2676" s="122">
        <f>YEAR(REGISTROS[[#This Row],[FECHA]])</f>
        <v>1900</v>
      </c>
      <c r="E2676" s="112">
        <f>MONTH(REGISTROS[[#This Row],[FECHA]])</f>
        <v>1</v>
      </c>
      <c r="F2676" s="10"/>
      <c r="G2676" s="11" t="e">
        <f>VLOOKUP(EXAMENES!F2676,PACIENTE[[APELLIDO / NOMBRE]:[GRUPO ETARIO]],4,0)</f>
        <v>#N/A</v>
      </c>
      <c r="H2676" s="10"/>
      <c r="I2676" s="10"/>
      <c r="J2676" s="46" t="e">
        <f>VLOOKUP(REGISTROS[[#This Row],[TIPO DE EXAMEN ]],SERVICIOS[],2,0)</f>
        <v>#N/A</v>
      </c>
      <c r="K2676" s="10" t="s">
        <v>67</v>
      </c>
      <c r="L2676" s="10"/>
      <c r="M2676" s="10"/>
      <c r="N2676" s="10"/>
    </row>
    <row r="2677" spans="1:14" x14ac:dyDescent="0.25">
      <c r="A2677" s="110">
        <f t="shared" si="113"/>
        <v>2667</v>
      </c>
      <c r="B2677" s="45"/>
      <c r="C2677" s="122"/>
      <c r="D2677" s="122">
        <f>YEAR(REGISTROS[[#This Row],[FECHA]])</f>
        <v>1900</v>
      </c>
      <c r="E2677" s="112">
        <f>MONTH(REGISTROS[[#This Row],[FECHA]])</f>
        <v>1</v>
      </c>
      <c r="F2677" s="10"/>
      <c r="G2677" s="11" t="e">
        <f>VLOOKUP(EXAMENES!F2677,PACIENTE[[APELLIDO / NOMBRE]:[GRUPO ETARIO]],4,0)</f>
        <v>#N/A</v>
      </c>
      <c r="H2677" s="10"/>
      <c r="I2677" s="10"/>
      <c r="J2677" s="46" t="e">
        <f>VLOOKUP(REGISTROS[[#This Row],[TIPO DE EXAMEN ]],SERVICIOS[],2,0)</f>
        <v>#N/A</v>
      </c>
      <c r="K2677" s="10" t="s">
        <v>67</v>
      </c>
      <c r="L2677" s="10"/>
      <c r="M2677" s="10"/>
      <c r="N2677" s="10"/>
    </row>
    <row r="2678" spans="1:14" x14ac:dyDescent="0.25">
      <c r="A2678" s="110">
        <f t="shared" si="113"/>
        <v>2668</v>
      </c>
      <c r="B2678" s="45"/>
      <c r="C2678" s="122"/>
      <c r="D2678" s="122">
        <f>YEAR(REGISTROS[[#This Row],[FECHA]])</f>
        <v>1900</v>
      </c>
      <c r="E2678" s="112">
        <f>MONTH(REGISTROS[[#This Row],[FECHA]])</f>
        <v>1</v>
      </c>
      <c r="F2678" s="10"/>
      <c r="G2678" s="11" t="e">
        <f>VLOOKUP(EXAMENES!F2678,PACIENTE[[APELLIDO / NOMBRE]:[GRUPO ETARIO]],4,0)</f>
        <v>#N/A</v>
      </c>
      <c r="H2678" s="10"/>
      <c r="I2678" s="10"/>
      <c r="J2678" s="46" t="e">
        <f>VLOOKUP(REGISTROS[[#This Row],[TIPO DE EXAMEN ]],SERVICIOS[],2,0)</f>
        <v>#N/A</v>
      </c>
      <c r="K2678" s="10" t="s">
        <v>67</v>
      </c>
      <c r="L2678" s="10"/>
      <c r="M2678" s="10"/>
      <c r="N2678" s="10"/>
    </row>
    <row r="2679" spans="1:14" x14ac:dyDescent="0.25">
      <c r="A2679" s="110">
        <f t="shared" si="113"/>
        <v>2669</v>
      </c>
      <c r="B2679" s="45"/>
      <c r="C2679" s="122"/>
      <c r="D2679" s="122">
        <f>YEAR(REGISTROS[[#This Row],[FECHA]])</f>
        <v>1900</v>
      </c>
      <c r="E2679" s="112">
        <f>MONTH(REGISTROS[[#This Row],[FECHA]])</f>
        <v>1</v>
      </c>
      <c r="F2679" s="10"/>
      <c r="G2679" s="11" t="e">
        <f>VLOOKUP(EXAMENES!F2679,PACIENTE[[APELLIDO / NOMBRE]:[GRUPO ETARIO]],4,0)</f>
        <v>#N/A</v>
      </c>
      <c r="H2679" s="10"/>
      <c r="I2679" s="10"/>
      <c r="J2679" s="46" t="e">
        <f>VLOOKUP(REGISTROS[[#This Row],[TIPO DE EXAMEN ]],SERVICIOS[],2,0)</f>
        <v>#N/A</v>
      </c>
      <c r="K2679" s="10" t="s">
        <v>67</v>
      </c>
      <c r="L2679" s="10"/>
      <c r="M2679" s="10"/>
      <c r="N2679" s="10"/>
    </row>
    <row r="2680" spans="1:14" x14ac:dyDescent="0.25">
      <c r="A2680" s="110">
        <f t="shared" si="113"/>
        <v>2670</v>
      </c>
      <c r="B2680" s="45"/>
      <c r="C2680" s="122"/>
      <c r="D2680" s="122">
        <f>YEAR(REGISTROS[[#This Row],[FECHA]])</f>
        <v>1900</v>
      </c>
      <c r="E2680" s="112">
        <f>MONTH(REGISTROS[[#This Row],[FECHA]])</f>
        <v>1</v>
      </c>
      <c r="F2680" s="10"/>
      <c r="G2680" s="11" t="e">
        <f>VLOOKUP(EXAMENES!F2680,PACIENTE[[APELLIDO / NOMBRE]:[GRUPO ETARIO]],4,0)</f>
        <v>#N/A</v>
      </c>
      <c r="H2680" s="10"/>
      <c r="I2680" s="10"/>
      <c r="J2680" s="46" t="e">
        <f>VLOOKUP(REGISTROS[[#This Row],[TIPO DE EXAMEN ]],SERVICIOS[],2,0)</f>
        <v>#N/A</v>
      </c>
      <c r="K2680" s="10" t="s">
        <v>67</v>
      </c>
      <c r="L2680" s="10"/>
      <c r="M2680" s="10"/>
      <c r="N2680" s="10"/>
    </row>
    <row r="2681" spans="1:14" x14ac:dyDescent="0.25">
      <c r="A2681" s="110">
        <f t="shared" si="113"/>
        <v>2671</v>
      </c>
      <c r="B2681" s="45"/>
      <c r="C2681" s="122"/>
      <c r="D2681" s="122">
        <f>YEAR(REGISTROS[[#This Row],[FECHA]])</f>
        <v>1900</v>
      </c>
      <c r="E2681" s="112">
        <f>MONTH(REGISTROS[[#This Row],[FECHA]])</f>
        <v>1</v>
      </c>
      <c r="F2681" s="10"/>
      <c r="G2681" s="11" t="e">
        <f>VLOOKUP(EXAMENES!F2681,PACIENTE[[APELLIDO / NOMBRE]:[GRUPO ETARIO]],4,0)</f>
        <v>#N/A</v>
      </c>
      <c r="H2681" s="10"/>
      <c r="I2681" s="10"/>
      <c r="J2681" s="46" t="e">
        <f>VLOOKUP(REGISTROS[[#This Row],[TIPO DE EXAMEN ]],SERVICIOS[],2,0)</f>
        <v>#N/A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/>
      <c r="C2682" s="122"/>
      <c r="D2682" s="122">
        <f>YEAR(REGISTROS[[#This Row],[FECHA]])</f>
        <v>1900</v>
      </c>
      <c r="E2682" s="112">
        <f>MONTH(REGISTROS[[#This Row],[FECHA]])</f>
        <v>1</v>
      </c>
      <c r="F2682" s="10"/>
      <c r="G2682" s="11" t="e">
        <f>VLOOKUP(EXAMENES!F2682,PACIENTE[[APELLIDO / NOMBRE]:[GRUPO ETARIO]],4,0)</f>
        <v>#N/A</v>
      </c>
      <c r="H2682" s="10"/>
      <c r="I2682" s="10"/>
      <c r="J2682" s="46" t="e">
        <f>VLOOKUP(REGISTROS[[#This Row],[TIPO DE EXAMEN ]],SERVICIOS[],2,0)</f>
        <v>#N/A</v>
      </c>
      <c r="K2682" s="10" t="s">
        <v>67</v>
      </c>
      <c r="L2682" s="10"/>
      <c r="M2682" s="10"/>
      <c r="N2682" s="10"/>
    </row>
    <row r="2683" spans="1:14" x14ac:dyDescent="0.25">
      <c r="A2683" s="110">
        <f t="shared" si="113"/>
        <v>2673</v>
      </c>
      <c r="B2683" s="45"/>
      <c r="C2683" s="122"/>
      <c r="D2683" s="122">
        <f>YEAR(REGISTROS[[#This Row],[FECHA]])</f>
        <v>1900</v>
      </c>
      <c r="E2683" s="112">
        <f>MONTH(REGISTROS[[#This Row],[FECHA]])</f>
        <v>1</v>
      </c>
      <c r="F2683" s="10"/>
      <c r="G2683" s="11" t="e">
        <f>VLOOKUP(EXAMENES!F2683,PACIENTE[[APELLIDO / NOMBRE]:[GRUPO ETARIO]],4,0)</f>
        <v>#N/A</v>
      </c>
      <c r="H2683" s="10"/>
      <c r="I2683" s="10"/>
      <c r="J2683" s="46" t="e">
        <f>VLOOKUP(REGISTROS[[#This Row],[TIPO DE EXAMEN ]],SERVICIOS[],2,0)</f>
        <v>#N/A</v>
      </c>
      <c r="K2683" s="10" t="s">
        <v>67</v>
      </c>
      <c r="L2683" s="10"/>
      <c r="M2683" s="10"/>
      <c r="N2683" s="10"/>
    </row>
    <row r="2684" spans="1:14" x14ac:dyDescent="0.25">
      <c r="A2684" s="110">
        <f t="shared" si="113"/>
        <v>2674</v>
      </c>
      <c r="B2684" s="45"/>
      <c r="C2684" s="122"/>
      <c r="D2684" s="122">
        <f>YEAR(REGISTROS[[#This Row],[FECHA]])</f>
        <v>1900</v>
      </c>
      <c r="E2684" s="112">
        <f>MONTH(REGISTROS[[#This Row],[FECHA]])</f>
        <v>1</v>
      </c>
      <c r="F2684" s="10"/>
      <c r="G2684" s="11" t="e">
        <f>VLOOKUP(EXAMENES!F2684,PACIENTE[[APELLIDO / NOMBRE]:[GRUPO ETARIO]],4,0)</f>
        <v>#N/A</v>
      </c>
      <c r="H2684" s="10"/>
      <c r="I2684" s="10"/>
      <c r="J2684" s="46" t="e">
        <f>VLOOKUP(REGISTROS[[#This Row],[TIPO DE EXAMEN ]],SERVICIOS[],2,0)</f>
        <v>#N/A</v>
      </c>
      <c r="K2684" s="10" t="s">
        <v>67</v>
      </c>
      <c r="L2684" s="10"/>
      <c r="M2684" s="10"/>
      <c r="N2684" s="10"/>
    </row>
    <row r="2685" spans="1:14" x14ac:dyDescent="0.25">
      <c r="A2685" s="110">
        <f t="shared" si="113"/>
        <v>2675</v>
      </c>
      <c r="B2685" s="45"/>
      <c r="C2685" s="122"/>
      <c r="D2685" s="122">
        <f>YEAR(REGISTROS[[#This Row],[FECHA]])</f>
        <v>1900</v>
      </c>
      <c r="E2685" s="112">
        <f>MONTH(REGISTROS[[#This Row],[FECHA]])</f>
        <v>1</v>
      </c>
      <c r="F2685" s="10"/>
      <c r="G2685" s="11" t="e">
        <f>VLOOKUP(EXAMENES!F2685,PACIENTE[[APELLIDO / NOMBRE]:[GRUPO ETARIO]],4,0)</f>
        <v>#N/A</v>
      </c>
      <c r="H2685" s="10"/>
      <c r="I2685" s="10"/>
      <c r="J2685" s="46" t="e">
        <f>VLOOKUP(REGISTROS[[#This Row],[TIPO DE EXAMEN ]],SERVICIOS[],2,0)</f>
        <v>#N/A</v>
      </c>
      <c r="K2685" s="10" t="s">
        <v>67</v>
      </c>
      <c r="L2685" s="10"/>
      <c r="M2685" s="10"/>
      <c r="N2685" s="10"/>
    </row>
    <row r="2686" spans="1:14" x14ac:dyDescent="0.25">
      <c r="A2686" s="110">
        <f t="shared" si="113"/>
        <v>2676</v>
      </c>
      <c r="B2686" s="45"/>
      <c r="C2686" s="122"/>
      <c r="D2686" s="122">
        <f>YEAR(REGISTROS[[#This Row],[FECHA]])</f>
        <v>1900</v>
      </c>
      <c r="E2686" s="112">
        <f>MONTH(REGISTROS[[#This Row],[FECHA]])</f>
        <v>1</v>
      </c>
      <c r="F2686" s="10"/>
      <c r="G2686" s="11" t="e">
        <f>VLOOKUP(EXAMENES!F2686,PACIENTE[[APELLIDO / NOMBRE]:[GRUPO ETARIO]],4,0)</f>
        <v>#N/A</v>
      </c>
      <c r="H2686" s="10"/>
      <c r="I2686" s="10"/>
      <c r="J2686" s="46" t="e">
        <f>VLOOKUP(REGISTROS[[#This Row],[TIPO DE EXAMEN ]],SERVICIOS[],2,0)</f>
        <v>#N/A</v>
      </c>
      <c r="K2686" s="10" t="s">
        <v>67</v>
      </c>
      <c r="L2686" s="10"/>
      <c r="M2686" s="10"/>
      <c r="N2686" s="10"/>
    </row>
    <row r="2687" spans="1:14" x14ac:dyDescent="0.25">
      <c r="A2687" s="110">
        <f t="shared" si="113"/>
        <v>2677</v>
      </c>
      <c r="B2687" s="45"/>
      <c r="C2687" s="122"/>
      <c r="D2687" s="122">
        <f>YEAR(REGISTROS[[#This Row],[FECHA]])</f>
        <v>1900</v>
      </c>
      <c r="E2687" s="112">
        <f>MONTH(REGISTROS[[#This Row],[FECHA]])</f>
        <v>1</v>
      </c>
      <c r="F2687" s="10"/>
      <c r="G2687" s="11" t="e">
        <f>VLOOKUP(EXAMENES!F2687,PACIENTE[[APELLIDO / NOMBRE]:[GRUPO ETARIO]],4,0)</f>
        <v>#N/A</v>
      </c>
      <c r="H2687" s="10"/>
      <c r="I2687" s="10"/>
      <c r="J2687" s="46" t="e">
        <f>VLOOKUP(REGISTROS[[#This Row],[TIPO DE EXAMEN ]],SERVICIOS[],2,0)</f>
        <v>#N/A</v>
      </c>
      <c r="K2687" s="10" t="s">
        <v>67</v>
      </c>
      <c r="L2687" s="10"/>
      <c r="M2687" s="10"/>
      <c r="N2687" s="10"/>
    </row>
    <row r="2688" spans="1:14" x14ac:dyDescent="0.25">
      <c r="A2688" s="110">
        <f t="shared" si="113"/>
        <v>2678</v>
      </c>
      <c r="B2688" s="45"/>
      <c r="C2688" s="122"/>
      <c r="D2688" s="122">
        <f>YEAR(REGISTROS[[#This Row],[FECHA]])</f>
        <v>1900</v>
      </c>
      <c r="E2688" s="112">
        <f>MONTH(REGISTROS[[#This Row],[FECHA]])</f>
        <v>1</v>
      </c>
      <c r="F2688" s="10"/>
      <c r="G2688" s="11" t="e">
        <f>VLOOKUP(EXAMENES!F2688,PACIENTE[[APELLIDO / NOMBRE]:[GRUPO ETARIO]],4,0)</f>
        <v>#N/A</v>
      </c>
      <c r="H2688" s="10"/>
      <c r="I2688" s="10"/>
      <c r="J2688" s="46" t="e">
        <f>VLOOKUP(REGISTROS[[#This Row],[TIPO DE EXAMEN ]],SERVICIOS[],2,0)</f>
        <v>#N/A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/>
      <c r="C2689" s="122"/>
      <c r="D2689" s="122">
        <f>YEAR(REGISTROS[[#This Row],[FECHA]])</f>
        <v>1900</v>
      </c>
      <c r="E2689" s="112">
        <f>MONTH(REGISTROS[[#This Row],[FECHA]])</f>
        <v>1</v>
      </c>
      <c r="F2689" s="10"/>
      <c r="G2689" s="11" t="e">
        <f>VLOOKUP(EXAMENES!F2689,PACIENTE[[APELLIDO / NOMBRE]:[GRUPO ETARIO]],4,0)</f>
        <v>#N/A</v>
      </c>
      <c r="H2689" s="10"/>
      <c r="I2689" s="10"/>
      <c r="J2689" s="46" t="e">
        <f>VLOOKUP(REGISTROS[[#This Row],[TIPO DE EXAMEN ]],SERVICIOS[],2,0)</f>
        <v>#N/A</v>
      </c>
      <c r="K2689" s="10" t="s">
        <v>67</v>
      </c>
      <c r="L2689" s="10"/>
      <c r="M2689" s="10"/>
      <c r="N2689" s="10"/>
    </row>
    <row r="2690" spans="1:14" x14ac:dyDescent="0.25">
      <c r="A2690" s="110">
        <f t="shared" si="113"/>
        <v>2680</v>
      </c>
      <c r="B2690" s="45"/>
      <c r="C2690" s="122"/>
      <c r="D2690" s="122">
        <f>YEAR(REGISTROS[[#This Row],[FECHA]])</f>
        <v>1900</v>
      </c>
      <c r="E2690" s="112">
        <f>MONTH(REGISTROS[[#This Row],[FECHA]])</f>
        <v>1</v>
      </c>
      <c r="F2690" s="10"/>
      <c r="G2690" s="11" t="e">
        <f>VLOOKUP(EXAMENES!F2690,PACIENTE[[APELLIDO / NOMBRE]:[GRUPO ETARIO]],4,0)</f>
        <v>#N/A</v>
      </c>
      <c r="H2690" s="10"/>
      <c r="I2690" s="10"/>
      <c r="J2690" s="46" t="e">
        <f>VLOOKUP(REGISTROS[[#This Row],[TIPO DE EXAMEN ]],SERVICIOS[],2,0)</f>
        <v>#N/A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/>
      <c r="C2691" s="122"/>
      <c r="D2691" s="122">
        <f>YEAR(REGISTROS[[#This Row],[FECHA]])</f>
        <v>1900</v>
      </c>
      <c r="E2691" s="112">
        <f>MONTH(REGISTROS[[#This Row],[FECHA]])</f>
        <v>1</v>
      </c>
      <c r="F2691" s="10"/>
      <c r="G2691" s="11" t="e">
        <f>VLOOKUP(EXAMENES!F2691,PACIENTE[[APELLIDO / NOMBRE]:[GRUPO ETARIO]],4,0)</f>
        <v>#N/A</v>
      </c>
      <c r="H2691" s="10"/>
      <c r="I2691" s="10"/>
      <c r="J2691" s="46" t="e">
        <f>VLOOKUP(REGISTROS[[#This Row],[TIPO DE EXAMEN ]],SERVICIOS[],2,0)</f>
        <v>#N/A</v>
      </c>
      <c r="K2691" s="10" t="s">
        <v>67</v>
      </c>
      <c r="L2691" s="10"/>
      <c r="M2691" s="10"/>
      <c r="N2691" s="10"/>
    </row>
    <row r="2692" spans="1:14" x14ac:dyDescent="0.25">
      <c r="A2692" s="110">
        <f t="shared" si="113"/>
        <v>2682</v>
      </c>
      <c r="B2692" s="45"/>
      <c r="C2692" s="122"/>
      <c r="D2692" s="122">
        <f>YEAR(REGISTROS[[#This Row],[FECHA]])</f>
        <v>1900</v>
      </c>
      <c r="E2692" s="112">
        <f>MONTH(REGISTROS[[#This Row],[FECHA]])</f>
        <v>1</v>
      </c>
      <c r="F2692" s="10"/>
      <c r="G2692" s="11" t="e">
        <f>VLOOKUP(EXAMENES!F2692,PACIENTE[[APELLIDO / NOMBRE]:[GRUPO ETARIO]],4,0)</f>
        <v>#N/A</v>
      </c>
      <c r="H2692" s="10"/>
      <c r="I2692" s="10"/>
      <c r="J2692" s="46" t="e">
        <f>VLOOKUP(REGISTROS[[#This Row],[TIPO DE EXAMEN ]],SERVICIOS[],2,0)</f>
        <v>#N/A</v>
      </c>
      <c r="K2692" s="10" t="s">
        <v>67</v>
      </c>
      <c r="L2692" s="10"/>
      <c r="M2692" s="10"/>
      <c r="N2692" s="10"/>
    </row>
    <row r="2693" spans="1:14" x14ac:dyDescent="0.25">
      <c r="A2693" s="110">
        <f t="shared" si="113"/>
        <v>2683</v>
      </c>
      <c r="B2693" s="45"/>
      <c r="C2693" s="122"/>
      <c r="D2693" s="122">
        <f>YEAR(REGISTROS[[#This Row],[FECHA]])</f>
        <v>1900</v>
      </c>
      <c r="E2693" s="112">
        <f>MONTH(REGISTROS[[#This Row],[FECHA]])</f>
        <v>1</v>
      </c>
      <c r="F2693" s="10"/>
      <c r="G2693" s="11" t="e">
        <f>VLOOKUP(EXAMENES!F2693,PACIENTE[[APELLIDO / NOMBRE]:[GRUPO ETARIO]],4,0)</f>
        <v>#N/A</v>
      </c>
      <c r="H2693" s="10"/>
      <c r="I2693" s="10"/>
      <c r="J2693" s="46" t="e">
        <f>VLOOKUP(REGISTROS[[#This Row],[TIPO DE EXAMEN ]],SERVICIOS[],2,0)</f>
        <v>#N/A</v>
      </c>
      <c r="K2693" s="10" t="s">
        <v>67</v>
      </c>
      <c r="L2693" s="10"/>
      <c r="M2693" s="10"/>
      <c r="N2693" s="10"/>
    </row>
    <row r="2694" spans="1:14" x14ac:dyDescent="0.25">
      <c r="A2694" s="110">
        <f t="shared" si="113"/>
        <v>2684</v>
      </c>
      <c r="B2694" s="45"/>
      <c r="C2694" s="122"/>
      <c r="D2694" s="122">
        <f>YEAR(REGISTROS[[#This Row],[FECHA]])</f>
        <v>1900</v>
      </c>
      <c r="E2694" s="112">
        <f>MONTH(REGISTROS[[#This Row],[FECHA]])</f>
        <v>1</v>
      </c>
      <c r="F2694" s="10"/>
      <c r="G2694" s="11" t="e">
        <f>VLOOKUP(EXAMENES!F2694,PACIENTE[[APELLIDO / NOMBRE]:[GRUPO ETARIO]],4,0)</f>
        <v>#N/A</v>
      </c>
      <c r="H2694" s="10"/>
      <c r="I2694" s="10"/>
      <c r="J2694" s="46" t="e">
        <f>VLOOKUP(REGISTROS[[#This Row],[TIPO DE EXAMEN ]],SERVICIOS[],2,0)</f>
        <v>#N/A</v>
      </c>
      <c r="K2694" s="10" t="s">
        <v>67</v>
      </c>
      <c r="L2694" s="10"/>
      <c r="M2694" s="10"/>
      <c r="N2694" s="10"/>
    </row>
    <row r="2695" spans="1:14" x14ac:dyDescent="0.25">
      <c r="A2695" s="110">
        <f t="shared" si="113"/>
        <v>2685</v>
      </c>
      <c r="B2695" s="45"/>
      <c r="C2695" s="122"/>
      <c r="D2695" s="122">
        <f>YEAR(REGISTROS[[#This Row],[FECHA]])</f>
        <v>1900</v>
      </c>
      <c r="E2695" s="112">
        <f>MONTH(REGISTROS[[#This Row],[FECHA]])</f>
        <v>1</v>
      </c>
      <c r="F2695" s="10"/>
      <c r="G2695" s="11" t="e">
        <f>VLOOKUP(EXAMENES!F2695,PACIENTE[[APELLIDO / NOMBRE]:[GRUPO ETARIO]],4,0)</f>
        <v>#N/A</v>
      </c>
      <c r="H2695" s="10"/>
      <c r="I2695" s="10"/>
      <c r="J2695" s="46" t="e">
        <f>VLOOKUP(REGISTROS[[#This Row],[TIPO DE EXAMEN ]],SERVICIOS[],2,0)</f>
        <v>#N/A</v>
      </c>
      <c r="K2695" s="10" t="s">
        <v>67</v>
      </c>
      <c r="L2695" s="10"/>
      <c r="M2695" s="10"/>
      <c r="N2695" s="10"/>
    </row>
    <row r="2696" spans="1:14" x14ac:dyDescent="0.25">
      <c r="A2696" s="110">
        <f t="shared" si="113"/>
        <v>2686</v>
      </c>
      <c r="B2696" s="45"/>
      <c r="C2696" s="122"/>
      <c r="D2696" s="122">
        <f>YEAR(REGISTROS[[#This Row],[FECHA]])</f>
        <v>1900</v>
      </c>
      <c r="E2696" s="112">
        <f>MONTH(REGISTROS[[#This Row],[FECHA]])</f>
        <v>1</v>
      </c>
      <c r="F2696" s="10"/>
      <c r="G2696" s="11" t="e">
        <f>VLOOKUP(EXAMENES!F2696,PACIENTE[[APELLIDO / NOMBRE]:[GRUPO ETARIO]],4,0)</f>
        <v>#N/A</v>
      </c>
      <c r="H2696" s="10"/>
      <c r="I2696" s="10"/>
      <c r="J2696" s="46" t="e">
        <f>VLOOKUP(REGISTROS[[#This Row],[TIPO DE EXAMEN ]],SERVICIOS[],2,0)</f>
        <v>#N/A</v>
      </c>
      <c r="K2696" s="10" t="s">
        <v>67</v>
      </c>
      <c r="L2696" s="10"/>
      <c r="M2696" s="10"/>
      <c r="N2696" s="10"/>
    </row>
    <row r="2697" spans="1:14" x14ac:dyDescent="0.25">
      <c r="A2697" s="110">
        <f t="shared" si="113"/>
        <v>2687</v>
      </c>
      <c r="B2697" s="45"/>
      <c r="C2697" s="122"/>
      <c r="D2697" s="122">
        <f>YEAR(REGISTROS[[#This Row],[FECHA]])</f>
        <v>1900</v>
      </c>
      <c r="E2697" s="112">
        <f>MONTH(REGISTROS[[#This Row],[FECHA]])</f>
        <v>1</v>
      </c>
      <c r="F2697" s="10"/>
      <c r="G2697" s="11" t="e">
        <f>VLOOKUP(EXAMENES!F2697,PACIENTE[[APELLIDO / NOMBRE]:[GRUPO ETARIO]],4,0)</f>
        <v>#N/A</v>
      </c>
      <c r="H2697" s="10"/>
      <c r="I2697" s="10"/>
      <c r="J2697" s="46" t="e">
        <f>VLOOKUP(REGISTROS[[#This Row],[TIPO DE EXAMEN ]],SERVICIOS[],2,0)</f>
        <v>#N/A</v>
      </c>
      <c r="K2697" s="10" t="s">
        <v>67</v>
      </c>
      <c r="L2697" s="10"/>
      <c r="M2697" s="10"/>
      <c r="N2697" s="10"/>
    </row>
    <row r="2698" spans="1:14" x14ac:dyDescent="0.25">
      <c r="A2698" s="110">
        <f t="shared" si="113"/>
        <v>2688</v>
      </c>
      <c r="B2698" s="45"/>
      <c r="C2698" s="122"/>
      <c r="D2698" s="122">
        <f>YEAR(REGISTROS[[#This Row],[FECHA]])</f>
        <v>1900</v>
      </c>
      <c r="E2698" s="112">
        <f>MONTH(REGISTROS[[#This Row],[FECHA]])</f>
        <v>1</v>
      </c>
      <c r="F2698" s="10"/>
      <c r="G2698" s="11" t="e">
        <f>VLOOKUP(EXAMENES!F2698,PACIENTE[[APELLIDO / NOMBRE]:[GRUPO ETARIO]],4,0)</f>
        <v>#N/A</v>
      </c>
      <c r="H2698" s="10"/>
      <c r="I2698" s="10"/>
      <c r="J2698" s="46" t="e">
        <f>VLOOKUP(REGISTROS[[#This Row],[TIPO DE EXAMEN ]],SERVICIOS[],2,0)</f>
        <v>#N/A</v>
      </c>
      <c r="K2698" s="10" t="s">
        <v>67</v>
      </c>
      <c r="L2698" s="10"/>
      <c r="M2698" s="10"/>
      <c r="N2698" s="10"/>
    </row>
    <row r="2699" spans="1:14" x14ac:dyDescent="0.25">
      <c r="A2699" s="110">
        <f t="shared" si="113"/>
        <v>2689</v>
      </c>
      <c r="B2699" s="45"/>
      <c r="C2699" s="122"/>
      <c r="D2699" s="122">
        <f>YEAR(REGISTROS[[#This Row],[FECHA]])</f>
        <v>1900</v>
      </c>
      <c r="E2699" s="112">
        <f>MONTH(REGISTROS[[#This Row],[FECHA]])</f>
        <v>1</v>
      </c>
      <c r="F2699" s="10"/>
      <c r="G2699" s="11" t="e">
        <f>VLOOKUP(EXAMENES!F2699,PACIENTE[[APELLIDO / NOMBRE]:[GRUPO ETARIO]],4,0)</f>
        <v>#N/A</v>
      </c>
      <c r="H2699" s="10"/>
      <c r="I2699" s="10"/>
      <c r="J2699" s="46" t="e">
        <f>VLOOKUP(REGISTROS[[#This Row],[TIPO DE EXAMEN ]],SERVICIOS[],2,0)</f>
        <v>#N/A</v>
      </c>
      <c r="K2699" s="10" t="s">
        <v>67</v>
      </c>
      <c r="L2699" s="10"/>
      <c r="M2699" s="10"/>
      <c r="N2699" s="10"/>
    </row>
    <row r="2700" spans="1:14" x14ac:dyDescent="0.25">
      <c r="A2700" s="110">
        <f t="shared" si="113"/>
        <v>2690</v>
      </c>
      <c r="B2700" s="45"/>
      <c r="C2700" s="122"/>
      <c r="D2700" s="122">
        <f>YEAR(REGISTROS[[#This Row],[FECHA]])</f>
        <v>1900</v>
      </c>
      <c r="E2700" s="112">
        <f>MONTH(REGISTROS[[#This Row],[FECHA]])</f>
        <v>1</v>
      </c>
      <c r="F2700" s="10"/>
      <c r="G2700" s="11" t="e">
        <f>VLOOKUP(EXAMENES!F2700,PACIENTE[[APELLIDO / NOMBRE]:[GRUPO ETARIO]],4,0)</f>
        <v>#N/A</v>
      </c>
      <c r="H2700" s="10"/>
      <c r="I2700" s="10"/>
      <c r="J2700" s="46" t="e">
        <f>VLOOKUP(REGISTROS[[#This Row],[TIPO DE EXAMEN ]],SERVICIOS[],2,0)</f>
        <v>#N/A</v>
      </c>
      <c r="K2700" s="10" t="s">
        <v>67</v>
      </c>
      <c r="L2700" s="10"/>
      <c r="M2700" s="10"/>
      <c r="N2700" s="10"/>
    </row>
    <row r="2701" spans="1:14" x14ac:dyDescent="0.25">
      <c r="A2701" s="110">
        <f t="shared" si="113"/>
        <v>2691</v>
      </c>
      <c r="B2701" s="45"/>
      <c r="C2701" s="122"/>
      <c r="D2701" s="122">
        <f>YEAR(REGISTROS[[#This Row],[FECHA]])</f>
        <v>1900</v>
      </c>
      <c r="E2701" s="112">
        <f>MONTH(REGISTROS[[#This Row],[FECHA]])</f>
        <v>1</v>
      </c>
      <c r="F2701" s="10"/>
      <c r="G2701" s="11" t="e">
        <f>VLOOKUP(EXAMENES!F2701,PACIENTE[[APELLIDO / NOMBRE]:[GRUPO ETARIO]],4,0)</f>
        <v>#N/A</v>
      </c>
      <c r="H2701" s="10"/>
      <c r="I2701" s="10"/>
      <c r="J2701" s="46" t="e">
        <f>VLOOKUP(REGISTROS[[#This Row],[TIPO DE EXAMEN ]],SERVICIOS[],2,0)</f>
        <v>#N/A</v>
      </c>
      <c r="K2701" s="10" t="s">
        <v>67</v>
      </c>
      <c r="L2701" s="10"/>
      <c r="M2701" s="10"/>
      <c r="N2701" s="10"/>
    </row>
    <row r="2702" spans="1:14" x14ac:dyDescent="0.25">
      <c r="A2702" s="110">
        <f t="shared" si="113"/>
        <v>2692</v>
      </c>
      <c r="B2702" s="45"/>
      <c r="C2702" s="122"/>
      <c r="D2702" s="122">
        <f>YEAR(REGISTROS[[#This Row],[FECHA]])</f>
        <v>1900</v>
      </c>
      <c r="E2702" s="112">
        <f>MONTH(REGISTROS[[#This Row],[FECHA]])</f>
        <v>1</v>
      </c>
      <c r="F2702" s="10"/>
      <c r="G2702" s="11" t="e">
        <f>VLOOKUP(EXAMENES!F2702,PACIENTE[[APELLIDO / NOMBRE]:[GRUPO ETARIO]],4,0)</f>
        <v>#N/A</v>
      </c>
      <c r="H2702" s="10"/>
      <c r="I2702" s="10"/>
      <c r="J2702" s="46" t="e">
        <f>VLOOKUP(REGISTROS[[#This Row],[TIPO DE EXAMEN ]],SERVICIOS[],2,0)</f>
        <v>#N/A</v>
      </c>
      <c r="K2702" s="10" t="s">
        <v>67</v>
      </c>
      <c r="L2702" s="10"/>
      <c r="M2702" s="10"/>
      <c r="N2702" s="10"/>
    </row>
    <row r="2703" spans="1:14" x14ac:dyDescent="0.25">
      <c r="A2703" s="110">
        <f t="shared" si="113"/>
        <v>2693</v>
      </c>
      <c r="B2703" s="45"/>
      <c r="C2703" s="122"/>
      <c r="D2703" s="122">
        <f>YEAR(REGISTROS[[#This Row],[FECHA]])</f>
        <v>1900</v>
      </c>
      <c r="E2703" s="112">
        <f>MONTH(REGISTROS[[#This Row],[FECHA]])</f>
        <v>1</v>
      </c>
      <c r="F2703" s="10"/>
      <c r="G2703" s="11" t="e">
        <f>VLOOKUP(EXAMENES!F2703,PACIENTE[[APELLIDO / NOMBRE]:[GRUPO ETARIO]],4,0)</f>
        <v>#N/A</v>
      </c>
      <c r="H2703" s="10"/>
      <c r="I2703" s="10"/>
      <c r="J2703" s="46" t="e">
        <f>VLOOKUP(REGISTROS[[#This Row],[TIPO DE EXAMEN ]],SERVICIOS[],2,0)</f>
        <v>#N/A</v>
      </c>
      <c r="K2703" s="10" t="s">
        <v>67</v>
      </c>
      <c r="L2703" s="10"/>
      <c r="M2703" s="10"/>
      <c r="N2703" s="10"/>
    </row>
    <row r="2704" spans="1:14" x14ac:dyDescent="0.25">
      <c r="A2704" s="110">
        <f t="shared" si="113"/>
        <v>2694</v>
      </c>
      <c r="B2704" s="45"/>
      <c r="C2704" s="122"/>
      <c r="D2704" s="122">
        <f>YEAR(REGISTROS[[#This Row],[FECHA]])</f>
        <v>1900</v>
      </c>
      <c r="E2704" s="112">
        <f>MONTH(REGISTROS[[#This Row],[FECHA]])</f>
        <v>1</v>
      </c>
      <c r="F2704" s="10"/>
      <c r="G2704" s="11" t="e">
        <f>VLOOKUP(EXAMENES!F2704,PACIENTE[[APELLIDO / NOMBRE]:[GRUPO ETARIO]],4,0)</f>
        <v>#N/A</v>
      </c>
      <c r="H2704" s="10"/>
      <c r="I2704" s="10"/>
      <c r="J2704" s="46" t="e">
        <f>VLOOKUP(REGISTROS[[#This Row],[TIPO DE EXAMEN ]],SERVICIOS[],2,0)</f>
        <v>#N/A</v>
      </c>
      <c r="K2704" s="10" t="s">
        <v>67</v>
      </c>
      <c r="L2704" s="10"/>
      <c r="M2704" s="10"/>
      <c r="N2704" s="10"/>
    </row>
    <row r="2705" spans="1:14" x14ac:dyDescent="0.25">
      <c r="A2705" s="110">
        <f t="shared" si="113"/>
        <v>2695</v>
      </c>
      <c r="B2705" s="45"/>
      <c r="C2705" s="122"/>
      <c r="D2705" s="122">
        <f>YEAR(REGISTROS[[#This Row],[FECHA]])</f>
        <v>1900</v>
      </c>
      <c r="E2705" s="112">
        <f>MONTH(REGISTROS[[#This Row],[FECHA]])</f>
        <v>1</v>
      </c>
      <c r="F2705" s="10"/>
      <c r="G2705" s="11" t="e">
        <f>VLOOKUP(EXAMENES!F2705,PACIENTE[[APELLIDO / NOMBRE]:[GRUPO ETARIO]],4,0)</f>
        <v>#N/A</v>
      </c>
      <c r="H2705" s="10"/>
      <c r="I2705" s="10"/>
      <c r="J2705" s="46" t="e">
        <f>VLOOKUP(REGISTROS[[#This Row],[TIPO DE EXAMEN ]],SERVICIOS[],2,0)</f>
        <v>#N/A</v>
      </c>
      <c r="K2705" s="10" t="s">
        <v>67</v>
      </c>
      <c r="L2705" s="10"/>
      <c r="M2705" s="10"/>
      <c r="N2705" s="10"/>
    </row>
    <row r="2706" spans="1:14" x14ac:dyDescent="0.25">
      <c r="A2706" s="110">
        <f t="shared" si="113"/>
        <v>2696</v>
      </c>
      <c r="B2706" s="45"/>
      <c r="C2706" s="122"/>
      <c r="D2706" s="122">
        <f>YEAR(REGISTROS[[#This Row],[FECHA]])</f>
        <v>1900</v>
      </c>
      <c r="E2706" s="112">
        <f>MONTH(REGISTROS[[#This Row],[FECHA]])</f>
        <v>1</v>
      </c>
      <c r="F2706" s="10"/>
      <c r="G2706" s="11" t="e">
        <f>VLOOKUP(EXAMENES!F2706,PACIENTE[[APELLIDO / NOMBRE]:[GRUPO ETARIO]],4,0)</f>
        <v>#N/A</v>
      </c>
      <c r="H2706" s="10"/>
      <c r="I2706" s="10"/>
      <c r="J2706" s="46" t="e">
        <f>VLOOKUP(REGISTROS[[#This Row],[TIPO DE EXAMEN ]],SERVICIOS[],2,0)</f>
        <v>#N/A</v>
      </c>
      <c r="K2706" s="10" t="s">
        <v>67</v>
      </c>
      <c r="L2706" s="10"/>
      <c r="M2706" s="10"/>
      <c r="N2706" s="10"/>
    </row>
    <row r="2707" spans="1:14" x14ac:dyDescent="0.25">
      <c r="A2707" s="110">
        <f t="shared" si="113"/>
        <v>2697</v>
      </c>
      <c r="B2707" s="45"/>
      <c r="C2707" s="122"/>
      <c r="D2707" s="122">
        <f>YEAR(REGISTROS[[#This Row],[FECHA]])</f>
        <v>1900</v>
      </c>
      <c r="E2707" s="112">
        <f>MONTH(REGISTROS[[#This Row],[FECHA]])</f>
        <v>1</v>
      </c>
      <c r="F2707" s="10"/>
      <c r="G2707" s="11" t="e">
        <f>VLOOKUP(EXAMENES!F2707,PACIENTE[[APELLIDO / NOMBRE]:[GRUPO ETARIO]],4,0)</f>
        <v>#N/A</v>
      </c>
      <c r="H2707" s="10"/>
      <c r="I2707" s="10"/>
      <c r="J2707" s="46" t="e">
        <f>VLOOKUP(REGISTROS[[#This Row],[TIPO DE EXAMEN ]],SERVICIOS[],2,0)</f>
        <v>#N/A</v>
      </c>
      <c r="K2707" s="10" t="s">
        <v>67</v>
      </c>
      <c r="L2707" s="10"/>
      <c r="M2707" s="10"/>
      <c r="N2707" s="10"/>
    </row>
    <row r="2708" spans="1:14" x14ac:dyDescent="0.25">
      <c r="A2708" s="110">
        <f t="shared" si="113"/>
        <v>2698</v>
      </c>
      <c r="B2708" s="45"/>
      <c r="C2708" s="122"/>
      <c r="D2708" s="122">
        <f>YEAR(REGISTROS[[#This Row],[FECHA]])</f>
        <v>1900</v>
      </c>
      <c r="E2708" s="112">
        <f>MONTH(REGISTROS[[#This Row],[FECHA]])</f>
        <v>1</v>
      </c>
      <c r="F2708" s="10"/>
      <c r="G2708" s="11" t="e">
        <f>VLOOKUP(EXAMENES!F2708,PACIENTE[[APELLIDO / NOMBRE]:[GRUPO ETARIO]],4,0)</f>
        <v>#N/A</v>
      </c>
      <c r="H2708" s="10"/>
      <c r="I2708" s="10"/>
      <c r="J2708" s="46" t="e">
        <f>VLOOKUP(REGISTROS[[#This Row],[TIPO DE EXAMEN ]],SERVICIOS[],2,0)</f>
        <v>#N/A</v>
      </c>
      <c r="K2708" s="10" t="s">
        <v>67</v>
      </c>
      <c r="L2708" s="10"/>
      <c r="M2708" s="10"/>
      <c r="N2708" s="10"/>
    </row>
    <row r="2709" spans="1:14" x14ac:dyDescent="0.25">
      <c r="A2709" s="110">
        <f t="shared" si="113"/>
        <v>2699</v>
      </c>
      <c r="B2709" s="45"/>
      <c r="C2709" s="122"/>
      <c r="D2709" s="122">
        <f>YEAR(REGISTROS[[#This Row],[FECHA]])</f>
        <v>1900</v>
      </c>
      <c r="E2709" s="112">
        <f>MONTH(REGISTROS[[#This Row],[FECHA]])</f>
        <v>1</v>
      </c>
      <c r="F2709" s="10"/>
      <c r="G2709" s="11" t="e">
        <f>VLOOKUP(EXAMENES!F2709,PACIENTE[[APELLIDO / NOMBRE]:[GRUPO ETARIO]],4,0)</f>
        <v>#N/A</v>
      </c>
      <c r="H2709" s="10"/>
      <c r="I2709" s="10"/>
      <c r="J2709" s="46" t="e">
        <f>VLOOKUP(REGISTROS[[#This Row],[TIPO DE EXAMEN ]],SERVICIOS[],2,0)</f>
        <v>#N/A</v>
      </c>
      <c r="K2709" s="10" t="s">
        <v>67</v>
      </c>
      <c r="L2709" s="10"/>
      <c r="M2709" s="10"/>
      <c r="N2709" s="10"/>
    </row>
    <row r="2710" spans="1:14" x14ac:dyDescent="0.25">
      <c r="A2710" s="110">
        <f t="shared" si="113"/>
        <v>2700</v>
      </c>
      <c r="B2710" s="45"/>
      <c r="C2710" s="122"/>
      <c r="D2710" s="122">
        <f>YEAR(REGISTROS[[#This Row],[FECHA]])</f>
        <v>1900</v>
      </c>
      <c r="E2710" s="112">
        <f>MONTH(REGISTROS[[#This Row],[FECHA]])</f>
        <v>1</v>
      </c>
      <c r="F2710" s="10"/>
      <c r="G2710" s="11" t="e">
        <f>VLOOKUP(EXAMENES!F2710,PACIENTE[[APELLIDO / NOMBRE]:[GRUPO ETARIO]],4,0)</f>
        <v>#N/A</v>
      </c>
      <c r="H2710" s="10"/>
      <c r="I2710" s="10"/>
      <c r="J2710" s="46" t="e">
        <f>VLOOKUP(REGISTROS[[#This Row],[TIPO DE EXAMEN ]],SERVICIOS[],2,0)</f>
        <v>#N/A</v>
      </c>
      <c r="K2710" s="10" t="s">
        <v>67</v>
      </c>
      <c r="L2710" s="10"/>
      <c r="M2710" s="10"/>
      <c r="N2710" s="10"/>
    </row>
    <row r="2711" spans="1:14" x14ac:dyDescent="0.25">
      <c r="A2711" s="110">
        <f t="shared" si="113"/>
        <v>2701</v>
      </c>
      <c r="B2711" s="45"/>
      <c r="C2711" s="122"/>
      <c r="D2711" s="122">
        <f>YEAR(REGISTROS[[#This Row],[FECHA]])</f>
        <v>1900</v>
      </c>
      <c r="E2711" s="112">
        <f>MONTH(REGISTROS[[#This Row],[FECHA]])</f>
        <v>1</v>
      </c>
      <c r="F2711" s="10"/>
      <c r="G2711" s="11" t="e">
        <f>VLOOKUP(EXAMENES!F2711,PACIENTE[[APELLIDO / NOMBRE]:[GRUPO ETARIO]],4,0)</f>
        <v>#N/A</v>
      </c>
      <c r="H2711" s="10"/>
      <c r="I2711" s="10"/>
      <c r="J2711" s="46" t="e">
        <f>VLOOKUP(REGISTROS[[#This Row],[TIPO DE EXAMEN ]],SERVICIOS[],2,0)</f>
        <v>#N/A</v>
      </c>
      <c r="K2711" s="10" t="s">
        <v>67</v>
      </c>
      <c r="L2711" s="10"/>
      <c r="M2711" s="10"/>
      <c r="N2711" s="10"/>
    </row>
    <row r="2712" spans="1:14" x14ac:dyDescent="0.25">
      <c r="A2712" s="110">
        <f t="shared" si="113"/>
        <v>2702</v>
      </c>
      <c r="B2712" s="45"/>
      <c r="C2712" s="122"/>
      <c r="D2712" s="122">
        <f>YEAR(REGISTROS[[#This Row],[FECHA]])</f>
        <v>1900</v>
      </c>
      <c r="E2712" s="112">
        <f>MONTH(REGISTROS[[#This Row],[FECHA]])</f>
        <v>1</v>
      </c>
      <c r="F2712" s="10"/>
      <c r="G2712" s="11" t="e">
        <f>VLOOKUP(EXAMENES!F2712,PACIENTE[[APELLIDO / NOMBRE]:[GRUPO ETARIO]],4,0)</f>
        <v>#N/A</v>
      </c>
      <c r="H2712" s="10"/>
      <c r="I2712" s="10"/>
      <c r="J2712" s="46" t="e">
        <f>VLOOKUP(REGISTROS[[#This Row],[TIPO DE EXAMEN ]],SERVICIOS[],2,0)</f>
        <v>#N/A</v>
      </c>
      <c r="K2712" s="10" t="s">
        <v>67</v>
      </c>
      <c r="L2712" s="10"/>
      <c r="M2712" s="10"/>
      <c r="N2712" s="10"/>
    </row>
    <row r="2713" spans="1:14" x14ac:dyDescent="0.25">
      <c r="A2713" s="110">
        <f t="shared" si="113"/>
        <v>2703</v>
      </c>
      <c r="B2713" s="45"/>
      <c r="C2713" s="122"/>
      <c r="D2713" s="122">
        <f>YEAR(REGISTROS[[#This Row],[FECHA]])</f>
        <v>1900</v>
      </c>
      <c r="E2713" s="112">
        <f>MONTH(REGISTROS[[#This Row],[FECHA]])</f>
        <v>1</v>
      </c>
      <c r="F2713" s="10"/>
      <c r="G2713" s="11" t="e">
        <f>VLOOKUP(EXAMENES!F2713,PACIENTE[[APELLIDO / NOMBRE]:[GRUPO ETARIO]],4,0)</f>
        <v>#N/A</v>
      </c>
      <c r="H2713" s="10"/>
      <c r="I2713" s="10"/>
      <c r="J2713" s="46" t="e">
        <f>VLOOKUP(REGISTROS[[#This Row],[TIPO DE EXAMEN ]],SERVICIOS[],2,0)</f>
        <v>#N/A</v>
      </c>
      <c r="K2713" s="10" t="s">
        <v>67</v>
      </c>
      <c r="L2713" s="10"/>
      <c r="M2713" s="10"/>
      <c r="N2713" s="10"/>
    </row>
    <row r="2714" spans="1:14" x14ac:dyDescent="0.25">
      <c r="A2714" s="110">
        <f t="shared" si="113"/>
        <v>2704</v>
      </c>
      <c r="B2714" s="45"/>
      <c r="C2714" s="122"/>
      <c r="D2714" s="122">
        <f>YEAR(REGISTROS[[#This Row],[FECHA]])</f>
        <v>1900</v>
      </c>
      <c r="E2714" s="112">
        <f>MONTH(REGISTROS[[#This Row],[FECHA]])</f>
        <v>1</v>
      </c>
      <c r="F2714" s="10"/>
      <c r="G2714" s="11" t="e">
        <f>VLOOKUP(EXAMENES!F2714,PACIENTE[[APELLIDO / NOMBRE]:[GRUPO ETARIO]],4,0)</f>
        <v>#N/A</v>
      </c>
      <c r="H2714" s="10"/>
      <c r="I2714" s="10"/>
      <c r="J2714" s="46" t="e">
        <f>VLOOKUP(REGISTROS[[#This Row],[TIPO DE EXAMEN ]],SERVICIOS[],2,0)</f>
        <v>#N/A</v>
      </c>
      <c r="K2714" s="10" t="s">
        <v>67</v>
      </c>
      <c r="L2714" s="10"/>
      <c r="M2714" s="10"/>
      <c r="N2714" s="10"/>
    </row>
    <row r="2715" spans="1:14" x14ac:dyDescent="0.25">
      <c r="A2715" s="110">
        <f t="shared" ref="A2715:A2778" si="114">IF(E2715&lt;&gt;"",1+A2714,"")</f>
        <v>2705</v>
      </c>
      <c r="B2715" s="45"/>
      <c r="C2715" s="122"/>
      <c r="D2715" s="122">
        <f>YEAR(REGISTROS[[#This Row],[FECHA]])</f>
        <v>1900</v>
      </c>
      <c r="E2715" s="112">
        <f>MONTH(REGISTROS[[#This Row],[FECHA]])</f>
        <v>1</v>
      </c>
      <c r="F2715" s="10"/>
      <c r="G2715" s="11" t="e">
        <f>VLOOKUP(EXAMENES!F2715,PACIENTE[[APELLIDO / NOMBRE]:[GRUPO ETARIO]],4,0)</f>
        <v>#N/A</v>
      </c>
      <c r="H2715" s="10"/>
      <c r="I2715" s="10"/>
      <c r="J2715" s="46" t="e">
        <f>VLOOKUP(REGISTROS[[#This Row],[TIPO DE EXAMEN ]],SERVICIOS[],2,0)</f>
        <v>#N/A</v>
      </c>
      <c r="K2715" s="10" t="s">
        <v>67</v>
      </c>
      <c r="L2715" s="10"/>
      <c r="M2715" s="10"/>
      <c r="N2715" s="10"/>
    </row>
    <row r="2716" spans="1:14" x14ac:dyDescent="0.25">
      <c r="A2716" s="110">
        <f t="shared" si="114"/>
        <v>2706</v>
      </c>
      <c r="B2716" s="45"/>
      <c r="C2716" s="122"/>
      <c r="D2716" s="122">
        <f>YEAR(REGISTROS[[#This Row],[FECHA]])</f>
        <v>1900</v>
      </c>
      <c r="E2716" s="112">
        <f>MONTH(REGISTROS[[#This Row],[FECHA]])</f>
        <v>1</v>
      </c>
      <c r="F2716" s="10"/>
      <c r="G2716" s="11" t="e">
        <f>VLOOKUP(EXAMENES!F2716,PACIENTE[[APELLIDO / NOMBRE]:[GRUPO ETARIO]],4,0)</f>
        <v>#N/A</v>
      </c>
      <c r="H2716" s="10"/>
      <c r="I2716" s="10"/>
      <c r="J2716" s="46" t="e">
        <f>VLOOKUP(REGISTROS[[#This Row],[TIPO DE EXAMEN ]],SERVICIOS[],2,0)</f>
        <v>#N/A</v>
      </c>
      <c r="K2716" s="10" t="s">
        <v>67</v>
      </c>
      <c r="L2716" s="10"/>
      <c r="M2716" s="10"/>
      <c r="N2716" s="10"/>
    </row>
    <row r="2717" spans="1:14" x14ac:dyDescent="0.25">
      <c r="A2717" s="110">
        <f t="shared" si="114"/>
        <v>2707</v>
      </c>
      <c r="B2717" s="45"/>
      <c r="C2717" s="122"/>
      <c r="D2717" s="122">
        <f>YEAR(REGISTROS[[#This Row],[FECHA]])</f>
        <v>1900</v>
      </c>
      <c r="E2717" s="112">
        <f>MONTH(REGISTROS[[#This Row],[FECHA]])</f>
        <v>1</v>
      </c>
      <c r="F2717" s="10"/>
      <c r="G2717" s="11" t="e">
        <f>VLOOKUP(EXAMENES!F2717,PACIENTE[[APELLIDO / NOMBRE]:[GRUPO ETARIO]],4,0)</f>
        <v>#N/A</v>
      </c>
      <c r="H2717" s="10"/>
      <c r="I2717" s="10"/>
      <c r="J2717" s="46" t="e">
        <f>VLOOKUP(REGISTROS[[#This Row],[TIPO DE EXAMEN ]],SERVICIOS[],2,0)</f>
        <v>#N/A</v>
      </c>
      <c r="K2717" s="10" t="s">
        <v>67</v>
      </c>
      <c r="L2717" s="10"/>
      <c r="M2717" s="10"/>
      <c r="N2717" s="10"/>
    </row>
    <row r="2718" spans="1:14" x14ac:dyDescent="0.25">
      <c r="A2718" s="110">
        <f t="shared" si="114"/>
        <v>2708</v>
      </c>
      <c r="B2718" s="45"/>
      <c r="C2718" s="122"/>
      <c r="D2718" s="122">
        <f>YEAR(REGISTROS[[#This Row],[FECHA]])</f>
        <v>1900</v>
      </c>
      <c r="E2718" s="112">
        <f>MONTH(REGISTROS[[#This Row],[FECHA]])</f>
        <v>1</v>
      </c>
      <c r="F2718" s="10"/>
      <c r="G2718" s="11" t="e">
        <f>VLOOKUP(EXAMENES!F2718,PACIENTE[[APELLIDO / NOMBRE]:[GRUPO ETARIO]],4,0)</f>
        <v>#N/A</v>
      </c>
      <c r="H2718" s="10"/>
      <c r="I2718" s="10"/>
      <c r="J2718" s="46" t="e">
        <f>VLOOKUP(REGISTROS[[#This Row],[TIPO DE EXAMEN ]],SERVICIOS[],2,0)</f>
        <v>#N/A</v>
      </c>
      <c r="K2718" s="10" t="s">
        <v>67</v>
      </c>
      <c r="L2718" s="10"/>
      <c r="M2718" s="10"/>
      <c r="N2718" s="10"/>
    </row>
    <row r="2719" spans="1:14" x14ac:dyDescent="0.25">
      <c r="A2719" s="110">
        <f t="shared" si="114"/>
        <v>2709</v>
      </c>
      <c r="B2719" s="45"/>
      <c r="C2719" s="122"/>
      <c r="D2719" s="122">
        <f>YEAR(REGISTROS[[#This Row],[FECHA]])</f>
        <v>1900</v>
      </c>
      <c r="E2719" s="112">
        <f>MONTH(REGISTROS[[#This Row],[FECHA]])</f>
        <v>1</v>
      </c>
      <c r="F2719" s="10"/>
      <c r="G2719" s="11" t="e">
        <f>VLOOKUP(EXAMENES!F2719,PACIENTE[[APELLIDO / NOMBRE]:[GRUPO ETARIO]],4,0)</f>
        <v>#N/A</v>
      </c>
      <c r="H2719" s="10"/>
      <c r="I2719" s="10"/>
      <c r="J2719" s="46" t="e">
        <f>VLOOKUP(REGISTROS[[#This Row],[TIPO DE EXAMEN ]],SERVICIOS[],2,0)</f>
        <v>#N/A</v>
      </c>
      <c r="K2719" s="10" t="s">
        <v>67</v>
      </c>
      <c r="L2719" s="10"/>
      <c r="M2719" s="10"/>
      <c r="N2719" s="10"/>
    </row>
    <row r="2720" spans="1:14" x14ac:dyDescent="0.25">
      <c r="A2720" s="110">
        <f t="shared" si="114"/>
        <v>2710</v>
      </c>
      <c r="B2720" s="45"/>
      <c r="C2720" s="122"/>
      <c r="D2720" s="122">
        <f>YEAR(REGISTROS[[#This Row],[FECHA]])</f>
        <v>1900</v>
      </c>
      <c r="E2720" s="112">
        <f>MONTH(REGISTROS[[#This Row],[FECHA]])</f>
        <v>1</v>
      </c>
      <c r="F2720" s="10"/>
      <c r="G2720" s="11" t="e">
        <f>VLOOKUP(EXAMENES!F2720,PACIENTE[[APELLIDO / NOMBRE]:[GRUPO ETARIO]],4,0)</f>
        <v>#N/A</v>
      </c>
      <c r="H2720" s="10"/>
      <c r="I2720" s="10"/>
      <c r="J2720" s="46" t="e">
        <f>VLOOKUP(REGISTROS[[#This Row],[TIPO DE EXAMEN ]],SERVICIOS[],2,0)</f>
        <v>#N/A</v>
      </c>
      <c r="K2720" s="10" t="s">
        <v>67</v>
      </c>
      <c r="L2720" s="10"/>
      <c r="M2720" s="10"/>
      <c r="N2720" s="10"/>
    </row>
    <row r="2721" spans="1:14" x14ac:dyDescent="0.25">
      <c r="A2721" s="110">
        <f t="shared" si="114"/>
        <v>2711</v>
      </c>
      <c r="B2721" s="45"/>
      <c r="C2721" s="122"/>
      <c r="D2721" s="122">
        <f>YEAR(REGISTROS[[#This Row],[FECHA]])</f>
        <v>1900</v>
      </c>
      <c r="E2721" s="112">
        <f>MONTH(REGISTROS[[#This Row],[FECHA]])</f>
        <v>1</v>
      </c>
      <c r="F2721" s="10"/>
      <c r="G2721" s="11" t="e">
        <f>VLOOKUP(EXAMENES!F2721,PACIENTE[[APELLIDO / NOMBRE]:[GRUPO ETARIO]],4,0)</f>
        <v>#N/A</v>
      </c>
      <c r="H2721" s="10"/>
      <c r="I2721" s="10"/>
      <c r="J2721" s="46" t="e">
        <f>VLOOKUP(REGISTROS[[#This Row],[TIPO DE EXAMEN ]],SERVICIOS[],2,0)</f>
        <v>#N/A</v>
      </c>
      <c r="K2721" s="10" t="s">
        <v>67</v>
      </c>
      <c r="L2721" s="10"/>
      <c r="M2721" s="10"/>
      <c r="N2721" s="10"/>
    </row>
    <row r="2722" spans="1:14" x14ac:dyDescent="0.25">
      <c r="A2722" s="110">
        <f t="shared" si="114"/>
        <v>2712</v>
      </c>
      <c r="B2722" s="45"/>
      <c r="C2722" s="122"/>
      <c r="D2722" s="122">
        <f>YEAR(REGISTROS[[#This Row],[FECHA]])</f>
        <v>1900</v>
      </c>
      <c r="E2722" s="112">
        <f>MONTH(REGISTROS[[#This Row],[FECHA]])</f>
        <v>1</v>
      </c>
      <c r="F2722" s="10"/>
      <c r="G2722" s="11" t="e">
        <f>VLOOKUP(EXAMENES!F2722,PACIENTE[[APELLIDO / NOMBRE]:[GRUPO ETARIO]],4,0)</f>
        <v>#N/A</v>
      </c>
      <c r="H2722" s="10"/>
      <c r="I2722" s="10"/>
      <c r="J2722" s="46" t="e">
        <f>VLOOKUP(REGISTROS[[#This Row],[TIPO DE EXAMEN ]],SERVICIOS[],2,0)</f>
        <v>#N/A</v>
      </c>
      <c r="K2722" s="10" t="s">
        <v>67</v>
      </c>
      <c r="L2722" s="10"/>
      <c r="M2722" s="10"/>
      <c r="N2722" s="10"/>
    </row>
    <row r="2723" spans="1:14" x14ac:dyDescent="0.25">
      <c r="A2723" s="110">
        <f t="shared" si="114"/>
        <v>2713</v>
      </c>
      <c r="B2723" s="45"/>
      <c r="C2723" s="122"/>
      <c r="D2723" s="122">
        <f>YEAR(REGISTROS[[#This Row],[FECHA]])</f>
        <v>1900</v>
      </c>
      <c r="E2723" s="112">
        <f>MONTH(REGISTROS[[#This Row],[FECHA]])</f>
        <v>1</v>
      </c>
      <c r="F2723" s="10"/>
      <c r="G2723" s="11" t="e">
        <f>VLOOKUP(EXAMENES!F2723,PACIENTE[[APELLIDO / NOMBRE]:[GRUPO ETARIO]],4,0)</f>
        <v>#N/A</v>
      </c>
      <c r="H2723" s="10"/>
      <c r="I2723" s="10"/>
      <c r="J2723" s="46" t="e">
        <f>VLOOKUP(REGISTROS[[#This Row],[TIPO DE EXAMEN ]],SERVICIOS[],2,0)</f>
        <v>#N/A</v>
      </c>
      <c r="K2723" s="10" t="s">
        <v>67</v>
      </c>
      <c r="L2723" s="10"/>
      <c r="M2723" s="10"/>
      <c r="N2723" s="10"/>
    </row>
    <row r="2724" spans="1:14" x14ac:dyDescent="0.25">
      <c r="A2724" s="110">
        <f t="shared" si="114"/>
        <v>2714</v>
      </c>
      <c r="B2724" s="45"/>
      <c r="C2724" s="122"/>
      <c r="D2724" s="122">
        <f>YEAR(REGISTROS[[#This Row],[FECHA]])</f>
        <v>1900</v>
      </c>
      <c r="E2724" s="112">
        <f>MONTH(REGISTROS[[#This Row],[FECHA]])</f>
        <v>1</v>
      </c>
      <c r="F2724" s="10"/>
      <c r="G2724" s="11" t="e">
        <f>VLOOKUP(EXAMENES!F2724,PACIENTE[[APELLIDO / NOMBRE]:[GRUPO ETARIO]],4,0)</f>
        <v>#N/A</v>
      </c>
      <c r="H2724" s="10"/>
      <c r="I2724" s="10"/>
      <c r="J2724" s="46" t="e">
        <f>VLOOKUP(REGISTROS[[#This Row],[TIPO DE EXAMEN ]],SERVICIOS[],2,0)</f>
        <v>#N/A</v>
      </c>
      <c r="K2724" s="10" t="s">
        <v>67</v>
      </c>
      <c r="L2724" s="10"/>
      <c r="M2724" s="10"/>
      <c r="N2724" s="10"/>
    </row>
    <row r="2725" spans="1:14" x14ac:dyDescent="0.25">
      <c r="A2725" s="110">
        <f t="shared" si="114"/>
        <v>2715</v>
      </c>
      <c r="B2725" s="45"/>
      <c r="C2725" s="122"/>
      <c r="D2725" s="122">
        <f>YEAR(REGISTROS[[#This Row],[FECHA]])</f>
        <v>1900</v>
      </c>
      <c r="E2725" s="112">
        <f>MONTH(REGISTROS[[#This Row],[FECHA]])</f>
        <v>1</v>
      </c>
      <c r="F2725" s="10"/>
      <c r="G2725" s="11" t="e">
        <f>VLOOKUP(EXAMENES!F2725,PACIENTE[[APELLIDO / NOMBRE]:[GRUPO ETARIO]],4,0)</f>
        <v>#N/A</v>
      </c>
      <c r="H2725" s="10"/>
      <c r="I2725" s="10"/>
      <c r="J2725" s="46" t="e">
        <f>VLOOKUP(REGISTROS[[#This Row],[TIPO DE EXAMEN ]],SERVICIOS[],2,0)</f>
        <v>#N/A</v>
      </c>
      <c r="K2725" s="10" t="s">
        <v>67</v>
      </c>
      <c r="L2725" s="10"/>
      <c r="M2725" s="10"/>
      <c r="N2725" s="10"/>
    </row>
    <row r="2726" spans="1:14" x14ac:dyDescent="0.25">
      <c r="A2726" s="110">
        <f t="shared" si="114"/>
        <v>2716</v>
      </c>
      <c r="B2726" s="45"/>
      <c r="C2726" s="122"/>
      <c r="D2726" s="122">
        <f>YEAR(REGISTROS[[#This Row],[FECHA]])</f>
        <v>1900</v>
      </c>
      <c r="E2726" s="112">
        <f>MONTH(REGISTROS[[#This Row],[FECHA]])</f>
        <v>1</v>
      </c>
      <c r="F2726" s="10"/>
      <c r="G2726" s="11" t="e">
        <f>VLOOKUP(EXAMENES!F2726,PACIENTE[[APELLIDO / NOMBRE]:[GRUPO ETARIO]],4,0)</f>
        <v>#N/A</v>
      </c>
      <c r="H2726" s="10"/>
      <c r="I2726" s="10"/>
      <c r="J2726" s="46" t="e">
        <f>VLOOKUP(REGISTROS[[#This Row],[TIPO DE EXAMEN ]],SERVICIOS[],2,0)</f>
        <v>#N/A</v>
      </c>
      <c r="K2726" s="10" t="s">
        <v>67</v>
      </c>
      <c r="L2726" s="10"/>
      <c r="M2726" s="10"/>
      <c r="N2726" s="10"/>
    </row>
    <row r="2727" spans="1:14" x14ac:dyDescent="0.25">
      <c r="A2727" s="110">
        <f t="shared" si="114"/>
        <v>2717</v>
      </c>
      <c r="B2727" s="45"/>
      <c r="C2727" s="122"/>
      <c r="D2727" s="122">
        <f>YEAR(REGISTROS[[#This Row],[FECHA]])</f>
        <v>1900</v>
      </c>
      <c r="E2727" s="112">
        <f>MONTH(REGISTROS[[#This Row],[FECHA]])</f>
        <v>1</v>
      </c>
      <c r="F2727" s="10"/>
      <c r="G2727" s="11" t="e">
        <f>VLOOKUP(EXAMENES!F2727,PACIENTE[[APELLIDO / NOMBRE]:[GRUPO ETARIO]],4,0)</f>
        <v>#N/A</v>
      </c>
      <c r="H2727" s="10"/>
      <c r="I2727" s="10"/>
      <c r="J2727" s="46" t="e">
        <f>VLOOKUP(REGISTROS[[#This Row],[TIPO DE EXAMEN ]],SERVICIOS[],2,0)</f>
        <v>#N/A</v>
      </c>
      <c r="K2727" s="10" t="s">
        <v>67</v>
      </c>
      <c r="L2727" s="10"/>
      <c r="M2727" s="10"/>
      <c r="N2727" s="10"/>
    </row>
    <row r="2728" spans="1:14" x14ac:dyDescent="0.25">
      <c r="A2728" s="110">
        <f t="shared" si="114"/>
        <v>2718</v>
      </c>
      <c r="B2728" s="45"/>
      <c r="C2728" s="122"/>
      <c r="D2728" s="122">
        <f>YEAR(REGISTROS[[#This Row],[FECHA]])</f>
        <v>1900</v>
      </c>
      <c r="E2728" s="112">
        <f>MONTH(REGISTROS[[#This Row],[FECHA]])</f>
        <v>1</v>
      </c>
      <c r="F2728" s="10"/>
      <c r="G2728" s="11" t="e">
        <f>VLOOKUP(EXAMENES!F2728,PACIENTE[[APELLIDO / NOMBRE]:[GRUPO ETARIO]],4,0)</f>
        <v>#N/A</v>
      </c>
      <c r="H2728" s="10"/>
      <c r="I2728" s="10"/>
      <c r="J2728" s="46" t="e">
        <f>VLOOKUP(REGISTROS[[#This Row],[TIPO DE EXAMEN ]],SERVICIOS[],2,0)</f>
        <v>#N/A</v>
      </c>
      <c r="K2728" s="10" t="s">
        <v>67</v>
      </c>
      <c r="L2728" s="10"/>
      <c r="M2728" s="10"/>
      <c r="N2728" s="10"/>
    </row>
    <row r="2729" spans="1:14" x14ac:dyDescent="0.25">
      <c r="A2729" s="110">
        <f t="shared" si="114"/>
        <v>2719</v>
      </c>
      <c r="B2729" s="45"/>
      <c r="C2729" s="122"/>
      <c r="D2729" s="122">
        <f>YEAR(REGISTROS[[#This Row],[FECHA]])</f>
        <v>1900</v>
      </c>
      <c r="E2729" s="112">
        <f>MONTH(REGISTROS[[#This Row],[FECHA]])</f>
        <v>1</v>
      </c>
      <c r="F2729" s="10"/>
      <c r="G2729" s="11" t="e">
        <f>VLOOKUP(EXAMENES!F2729,PACIENTE[[APELLIDO / NOMBRE]:[GRUPO ETARIO]],4,0)</f>
        <v>#N/A</v>
      </c>
      <c r="H2729" s="10"/>
      <c r="I2729" s="10"/>
      <c r="J2729" s="46" t="e">
        <f>VLOOKUP(REGISTROS[[#This Row],[TIPO DE EXAMEN ]],SERVICIOS[],2,0)</f>
        <v>#N/A</v>
      </c>
      <c r="K2729" s="10" t="s">
        <v>67</v>
      </c>
      <c r="L2729" s="10"/>
      <c r="M2729" s="10"/>
      <c r="N2729" s="10"/>
    </row>
    <row r="2730" spans="1:14" x14ac:dyDescent="0.25">
      <c r="A2730" s="110">
        <f t="shared" si="114"/>
        <v>2720</v>
      </c>
      <c r="B2730" s="45"/>
      <c r="C2730" s="122"/>
      <c r="D2730" s="122">
        <f>YEAR(REGISTROS[[#This Row],[FECHA]])</f>
        <v>1900</v>
      </c>
      <c r="E2730" s="112">
        <f>MONTH(REGISTROS[[#This Row],[FECHA]])</f>
        <v>1</v>
      </c>
      <c r="F2730" s="10"/>
      <c r="G2730" s="11" t="e">
        <f>VLOOKUP(EXAMENES!F2730,PACIENTE[[APELLIDO / NOMBRE]:[GRUPO ETARIO]],4,0)</f>
        <v>#N/A</v>
      </c>
      <c r="H2730" s="10"/>
      <c r="I2730" s="10"/>
      <c r="J2730" s="46" t="e">
        <f>VLOOKUP(REGISTROS[[#This Row],[TIPO DE EXAMEN ]],SERVICIOS[],2,0)</f>
        <v>#N/A</v>
      </c>
      <c r="K2730" s="10" t="s">
        <v>67</v>
      </c>
      <c r="L2730" s="10"/>
      <c r="M2730" s="10"/>
      <c r="N2730" s="10"/>
    </row>
    <row r="2731" spans="1:14" x14ac:dyDescent="0.25">
      <c r="A2731" s="110">
        <f t="shared" si="114"/>
        <v>2721</v>
      </c>
      <c r="B2731" s="45"/>
      <c r="C2731" s="122"/>
      <c r="D2731" s="122">
        <f>YEAR(REGISTROS[[#This Row],[FECHA]])</f>
        <v>1900</v>
      </c>
      <c r="E2731" s="112">
        <f>MONTH(REGISTROS[[#This Row],[FECHA]])</f>
        <v>1</v>
      </c>
      <c r="F2731" s="10"/>
      <c r="G2731" s="11" t="e">
        <f>VLOOKUP(EXAMENES!F2731,PACIENTE[[APELLIDO / NOMBRE]:[GRUPO ETARIO]],4,0)</f>
        <v>#N/A</v>
      </c>
      <c r="H2731" s="10"/>
      <c r="I2731" s="10"/>
      <c r="J2731" s="46" t="e">
        <f>VLOOKUP(REGISTROS[[#This Row],[TIPO DE EXAMEN ]],SERVICIOS[],2,0)</f>
        <v>#N/A</v>
      </c>
      <c r="K2731" s="10" t="s">
        <v>67</v>
      </c>
      <c r="L2731" s="10"/>
      <c r="M2731" s="10"/>
      <c r="N2731" s="10"/>
    </row>
    <row r="2732" spans="1:14" x14ac:dyDescent="0.25">
      <c r="A2732" s="110">
        <f t="shared" si="114"/>
        <v>2722</v>
      </c>
      <c r="B2732" s="45"/>
      <c r="C2732" s="122"/>
      <c r="D2732" s="122">
        <f>YEAR(REGISTROS[[#This Row],[FECHA]])</f>
        <v>1900</v>
      </c>
      <c r="E2732" s="112">
        <f>MONTH(REGISTROS[[#This Row],[FECHA]])</f>
        <v>1</v>
      </c>
      <c r="F2732" s="10"/>
      <c r="G2732" s="11" t="e">
        <f>VLOOKUP(EXAMENES!F2732,PACIENTE[[APELLIDO / NOMBRE]:[GRUPO ETARIO]],4,0)</f>
        <v>#N/A</v>
      </c>
      <c r="H2732" s="10"/>
      <c r="I2732" s="10"/>
      <c r="J2732" s="46" t="e">
        <f>VLOOKUP(REGISTROS[[#This Row],[TIPO DE EXAMEN ]],SERVICIOS[],2,0)</f>
        <v>#N/A</v>
      </c>
      <c r="K2732" s="10" t="s">
        <v>67</v>
      </c>
      <c r="L2732" s="10"/>
      <c r="M2732" s="10"/>
      <c r="N2732" s="10"/>
    </row>
    <row r="2733" spans="1:14" x14ac:dyDescent="0.25">
      <c r="A2733" s="110">
        <f t="shared" si="114"/>
        <v>2723</v>
      </c>
      <c r="B2733" s="45"/>
      <c r="C2733" s="122"/>
      <c r="D2733" s="122">
        <f>YEAR(REGISTROS[[#This Row],[FECHA]])</f>
        <v>1900</v>
      </c>
      <c r="E2733" s="112">
        <f>MONTH(REGISTROS[[#This Row],[FECHA]])</f>
        <v>1</v>
      </c>
      <c r="F2733" s="10"/>
      <c r="G2733" s="11" t="e">
        <f>VLOOKUP(EXAMENES!F2733,PACIENTE[[APELLIDO / NOMBRE]:[GRUPO ETARIO]],4,0)</f>
        <v>#N/A</v>
      </c>
      <c r="H2733" s="10"/>
      <c r="I2733" s="10"/>
      <c r="J2733" s="46" t="e">
        <f>VLOOKUP(REGISTROS[[#This Row],[TIPO DE EXAMEN ]],SERVICIOS[],2,0)</f>
        <v>#N/A</v>
      </c>
      <c r="K2733" s="10" t="s">
        <v>67</v>
      </c>
      <c r="L2733" s="10"/>
      <c r="M2733" s="10"/>
      <c r="N2733" s="10"/>
    </row>
    <row r="2734" spans="1:14" x14ac:dyDescent="0.25">
      <c r="A2734" s="110">
        <f t="shared" si="114"/>
        <v>2724</v>
      </c>
      <c r="B2734" s="45"/>
      <c r="C2734" s="122"/>
      <c r="D2734" s="122">
        <f>YEAR(REGISTROS[[#This Row],[FECHA]])</f>
        <v>1900</v>
      </c>
      <c r="E2734" s="112">
        <f>MONTH(REGISTROS[[#This Row],[FECHA]])</f>
        <v>1</v>
      </c>
      <c r="F2734" s="10"/>
      <c r="G2734" s="11" t="e">
        <f>VLOOKUP(EXAMENES!F2734,PACIENTE[[APELLIDO / NOMBRE]:[GRUPO ETARIO]],4,0)</f>
        <v>#N/A</v>
      </c>
      <c r="H2734" s="10"/>
      <c r="I2734" s="10"/>
      <c r="J2734" s="46" t="e">
        <f>VLOOKUP(REGISTROS[[#This Row],[TIPO DE EXAMEN ]],SERVICIOS[],2,0)</f>
        <v>#N/A</v>
      </c>
      <c r="K2734" s="10" t="s">
        <v>67</v>
      </c>
      <c r="L2734" s="10"/>
      <c r="M2734" s="10"/>
      <c r="N2734" s="10"/>
    </row>
    <row r="2735" spans="1:14" x14ac:dyDescent="0.25">
      <c r="A2735" s="110">
        <f t="shared" si="114"/>
        <v>2725</v>
      </c>
      <c r="B2735" s="45"/>
      <c r="C2735" s="122"/>
      <c r="D2735" s="122">
        <f>YEAR(REGISTROS[[#This Row],[FECHA]])</f>
        <v>1900</v>
      </c>
      <c r="E2735" s="112">
        <f>MONTH(REGISTROS[[#This Row],[FECHA]])</f>
        <v>1</v>
      </c>
      <c r="F2735" s="10"/>
      <c r="G2735" s="11" t="e">
        <f>VLOOKUP(EXAMENES!F2735,PACIENTE[[APELLIDO / NOMBRE]:[GRUPO ETARIO]],4,0)</f>
        <v>#N/A</v>
      </c>
      <c r="H2735" s="10"/>
      <c r="I2735" s="10"/>
      <c r="J2735" s="46" t="e">
        <f>VLOOKUP(REGISTROS[[#This Row],[TIPO DE EXAMEN ]],SERVICIOS[],2,0)</f>
        <v>#N/A</v>
      </c>
      <c r="K2735" s="10" t="s">
        <v>67</v>
      </c>
      <c r="L2735" s="10"/>
      <c r="M2735" s="10"/>
      <c r="N2735" s="10"/>
    </row>
    <row r="2736" spans="1:14" x14ac:dyDescent="0.25">
      <c r="A2736" s="110">
        <f t="shared" si="114"/>
        <v>2726</v>
      </c>
      <c r="B2736" s="45"/>
      <c r="C2736" s="122"/>
      <c r="D2736" s="122">
        <f>YEAR(REGISTROS[[#This Row],[FECHA]])</f>
        <v>1900</v>
      </c>
      <c r="E2736" s="112">
        <f>MONTH(REGISTROS[[#This Row],[FECHA]])</f>
        <v>1</v>
      </c>
      <c r="F2736" s="10"/>
      <c r="G2736" s="11" t="e">
        <f>VLOOKUP(EXAMENES!F2736,PACIENTE[[APELLIDO / NOMBRE]:[GRUPO ETARIO]],4,0)</f>
        <v>#N/A</v>
      </c>
      <c r="H2736" s="10"/>
      <c r="I2736" s="10"/>
      <c r="J2736" s="46" t="e">
        <f>VLOOKUP(REGISTROS[[#This Row],[TIPO DE EXAMEN ]],SERVICIOS[],2,0)</f>
        <v>#N/A</v>
      </c>
      <c r="K2736" s="10" t="s">
        <v>67</v>
      </c>
      <c r="L2736" s="10"/>
      <c r="M2736" s="10"/>
      <c r="N2736" s="10"/>
    </row>
    <row r="2737" spans="1:14" x14ac:dyDescent="0.25">
      <c r="A2737" s="110">
        <f t="shared" si="114"/>
        <v>2727</v>
      </c>
      <c r="B2737" s="45"/>
      <c r="C2737" s="122"/>
      <c r="D2737" s="122">
        <f>YEAR(REGISTROS[[#This Row],[FECHA]])</f>
        <v>1900</v>
      </c>
      <c r="E2737" s="112">
        <f>MONTH(REGISTROS[[#This Row],[FECHA]])</f>
        <v>1</v>
      </c>
      <c r="F2737" s="10"/>
      <c r="G2737" s="11" t="e">
        <f>VLOOKUP(EXAMENES!F2737,PACIENTE[[APELLIDO / NOMBRE]:[GRUPO ETARIO]],4,0)</f>
        <v>#N/A</v>
      </c>
      <c r="H2737" s="10"/>
      <c r="I2737" s="10"/>
      <c r="J2737" s="46" t="e">
        <f>VLOOKUP(REGISTROS[[#This Row],[TIPO DE EXAMEN ]],SERVICIOS[],2,0)</f>
        <v>#N/A</v>
      </c>
      <c r="K2737" s="10" t="s">
        <v>67</v>
      </c>
      <c r="L2737" s="10"/>
      <c r="M2737" s="10"/>
      <c r="N2737" s="10"/>
    </row>
    <row r="2738" spans="1:14" x14ac:dyDescent="0.25">
      <c r="A2738" s="110">
        <f t="shared" si="114"/>
        <v>2728</v>
      </c>
      <c r="B2738" s="45"/>
      <c r="C2738" s="122"/>
      <c r="D2738" s="122">
        <f>YEAR(REGISTROS[[#This Row],[FECHA]])</f>
        <v>1900</v>
      </c>
      <c r="E2738" s="112">
        <f>MONTH(REGISTROS[[#This Row],[FECHA]])</f>
        <v>1</v>
      </c>
      <c r="F2738" s="10"/>
      <c r="G2738" s="11" t="e">
        <f>VLOOKUP(EXAMENES!F2738,PACIENTE[[APELLIDO / NOMBRE]:[GRUPO ETARIO]],4,0)</f>
        <v>#N/A</v>
      </c>
      <c r="H2738" s="10"/>
      <c r="I2738" s="10"/>
      <c r="J2738" s="46" t="e">
        <f>VLOOKUP(REGISTROS[[#This Row],[TIPO DE EXAMEN ]],SERVICIOS[],2,0)</f>
        <v>#N/A</v>
      </c>
      <c r="K2738" s="10" t="s">
        <v>67</v>
      </c>
      <c r="L2738" s="10"/>
      <c r="M2738" s="10"/>
      <c r="N2738" s="10"/>
    </row>
    <row r="2739" spans="1:14" x14ac:dyDescent="0.25">
      <c r="A2739" s="110">
        <f t="shared" si="114"/>
        <v>2729</v>
      </c>
      <c r="B2739" s="45"/>
      <c r="C2739" s="122"/>
      <c r="D2739" s="122">
        <f>YEAR(REGISTROS[[#This Row],[FECHA]])</f>
        <v>1900</v>
      </c>
      <c r="E2739" s="112">
        <f>MONTH(REGISTROS[[#This Row],[FECHA]])</f>
        <v>1</v>
      </c>
      <c r="F2739" s="10"/>
      <c r="G2739" s="11" t="e">
        <f>VLOOKUP(EXAMENES!F2739,PACIENTE[[APELLIDO / NOMBRE]:[GRUPO ETARIO]],4,0)</f>
        <v>#N/A</v>
      </c>
      <c r="H2739" s="10"/>
      <c r="I2739" s="10"/>
      <c r="J2739" s="46" t="e">
        <f>VLOOKUP(REGISTROS[[#This Row],[TIPO DE EXAMEN ]],SERVICIOS[],2,0)</f>
        <v>#N/A</v>
      </c>
      <c r="K2739" s="10" t="s">
        <v>67</v>
      </c>
      <c r="L2739" s="10"/>
      <c r="M2739" s="10"/>
      <c r="N2739" s="10"/>
    </row>
    <row r="2740" spans="1:14" x14ac:dyDescent="0.25">
      <c r="A2740" s="110">
        <f t="shared" si="114"/>
        <v>2730</v>
      </c>
      <c r="B2740" s="45"/>
      <c r="C2740" s="122"/>
      <c r="D2740" s="122">
        <f>YEAR(REGISTROS[[#This Row],[FECHA]])</f>
        <v>1900</v>
      </c>
      <c r="E2740" s="112">
        <f>MONTH(REGISTROS[[#This Row],[FECHA]])</f>
        <v>1</v>
      </c>
      <c r="F2740" s="10"/>
      <c r="G2740" s="11" t="e">
        <f>VLOOKUP(EXAMENES!F2740,PACIENTE[[APELLIDO / NOMBRE]:[GRUPO ETARIO]],4,0)</f>
        <v>#N/A</v>
      </c>
      <c r="H2740" s="10"/>
      <c r="I2740" s="10"/>
      <c r="J2740" s="46" t="e">
        <f>VLOOKUP(REGISTROS[[#This Row],[TIPO DE EXAMEN ]],SERVICIOS[],2,0)</f>
        <v>#N/A</v>
      </c>
      <c r="K2740" s="10" t="s">
        <v>67</v>
      </c>
      <c r="L2740" s="10"/>
      <c r="M2740" s="10"/>
      <c r="N2740" s="10"/>
    </row>
    <row r="2741" spans="1:14" x14ac:dyDescent="0.25">
      <c r="A2741" s="110">
        <f t="shared" si="114"/>
        <v>2731</v>
      </c>
      <c r="B2741" s="45"/>
      <c r="C2741" s="122"/>
      <c r="D2741" s="122">
        <f>YEAR(REGISTROS[[#This Row],[FECHA]])</f>
        <v>1900</v>
      </c>
      <c r="E2741" s="112">
        <f>MONTH(REGISTROS[[#This Row],[FECHA]])</f>
        <v>1</v>
      </c>
      <c r="F2741" s="10"/>
      <c r="G2741" s="11" t="e">
        <f>VLOOKUP(EXAMENES!F2741,PACIENTE[[APELLIDO / NOMBRE]:[GRUPO ETARIO]],4,0)</f>
        <v>#N/A</v>
      </c>
      <c r="H2741" s="10"/>
      <c r="I2741" s="10"/>
      <c r="J2741" s="46" t="e">
        <f>VLOOKUP(REGISTROS[[#This Row],[TIPO DE EXAMEN ]],SERVICIOS[],2,0)</f>
        <v>#N/A</v>
      </c>
      <c r="K2741" s="10" t="s">
        <v>67</v>
      </c>
      <c r="L2741" s="10"/>
      <c r="M2741" s="10"/>
      <c r="N2741" s="10"/>
    </row>
    <row r="2742" spans="1:14" x14ac:dyDescent="0.25">
      <c r="A2742" s="110">
        <f t="shared" si="114"/>
        <v>2732</v>
      </c>
      <c r="B2742" s="45"/>
      <c r="C2742" s="122"/>
      <c r="D2742" s="122">
        <f>YEAR(REGISTROS[[#This Row],[FECHA]])</f>
        <v>1900</v>
      </c>
      <c r="E2742" s="112">
        <f>MONTH(REGISTROS[[#This Row],[FECHA]])</f>
        <v>1</v>
      </c>
      <c r="F2742" s="10"/>
      <c r="G2742" s="11" t="e">
        <f>VLOOKUP(EXAMENES!F2742,PACIENTE[[APELLIDO / NOMBRE]:[GRUPO ETARIO]],4,0)</f>
        <v>#N/A</v>
      </c>
      <c r="H2742" s="10"/>
      <c r="I2742" s="10"/>
      <c r="J2742" s="46" t="e">
        <f>VLOOKUP(REGISTROS[[#This Row],[TIPO DE EXAMEN ]],SERVICIOS[],2,0)</f>
        <v>#N/A</v>
      </c>
      <c r="K2742" s="10" t="s">
        <v>67</v>
      </c>
      <c r="L2742" s="10"/>
      <c r="M2742" s="10"/>
      <c r="N2742" s="10"/>
    </row>
    <row r="2743" spans="1:14" x14ac:dyDescent="0.25">
      <c r="A2743" s="110">
        <f t="shared" si="114"/>
        <v>2733</v>
      </c>
      <c r="B2743" s="45"/>
      <c r="C2743" s="122"/>
      <c r="D2743" s="122">
        <f>YEAR(REGISTROS[[#This Row],[FECHA]])</f>
        <v>1900</v>
      </c>
      <c r="E2743" s="112">
        <f>MONTH(REGISTROS[[#This Row],[FECHA]])</f>
        <v>1</v>
      </c>
      <c r="F2743" s="10"/>
      <c r="G2743" s="11" t="e">
        <f>VLOOKUP(EXAMENES!F2743,PACIENTE[[APELLIDO / NOMBRE]:[GRUPO ETARIO]],4,0)</f>
        <v>#N/A</v>
      </c>
      <c r="H2743" s="10"/>
      <c r="I2743" s="10"/>
      <c r="J2743" s="46" t="e">
        <f>VLOOKUP(REGISTROS[[#This Row],[TIPO DE EXAMEN ]],SERVICIOS[],2,0)</f>
        <v>#N/A</v>
      </c>
      <c r="K2743" s="10" t="s">
        <v>67</v>
      </c>
      <c r="L2743" s="10"/>
      <c r="M2743" s="10"/>
      <c r="N2743" s="10"/>
    </row>
    <row r="2744" spans="1:14" x14ac:dyDescent="0.25">
      <c r="A2744" s="110">
        <f t="shared" si="114"/>
        <v>2734</v>
      </c>
      <c r="B2744" s="45"/>
      <c r="C2744" s="122"/>
      <c r="D2744" s="122">
        <f>YEAR(REGISTROS[[#This Row],[FECHA]])</f>
        <v>1900</v>
      </c>
      <c r="E2744" s="112">
        <f>MONTH(REGISTROS[[#This Row],[FECHA]])</f>
        <v>1</v>
      </c>
      <c r="F2744" s="10"/>
      <c r="G2744" s="11" t="e">
        <f>VLOOKUP(EXAMENES!F2744,PACIENTE[[APELLIDO / NOMBRE]:[GRUPO ETARIO]],4,0)</f>
        <v>#N/A</v>
      </c>
      <c r="H2744" s="10"/>
      <c r="I2744" s="10"/>
      <c r="J2744" s="46" t="e">
        <f>VLOOKUP(REGISTROS[[#This Row],[TIPO DE EXAMEN ]],SERVICIOS[],2,0)</f>
        <v>#N/A</v>
      </c>
      <c r="K2744" s="10" t="s">
        <v>67</v>
      </c>
      <c r="L2744" s="10"/>
      <c r="M2744" s="10"/>
      <c r="N2744" s="10"/>
    </row>
    <row r="2745" spans="1:14" x14ac:dyDescent="0.25">
      <c r="A2745" s="110">
        <f t="shared" si="114"/>
        <v>2735</v>
      </c>
      <c r="B2745" s="45"/>
      <c r="C2745" s="122"/>
      <c r="D2745" s="122">
        <f>YEAR(REGISTROS[[#This Row],[FECHA]])</f>
        <v>1900</v>
      </c>
      <c r="E2745" s="112">
        <f>MONTH(REGISTROS[[#This Row],[FECHA]])</f>
        <v>1</v>
      </c>
      <c r="F2745" s="10"/>
      <c r="G2745" s="11" t="e">
        <f>VLOOKUP(EXAMENES!F2745,PACIENTE[[APELLIDO / NOMBRE]:[GRUPO ETARIO]],4,0)</f>
        <v>#N/A</v>
      </c>
      <c r="H2745" s="10"/>
      <c r="I2745" s="10"/>
      <c r="J2745" s="46" t="e">
        <f>VLOOKUP(REGISTROS[[#This Row],[TIPO DE EXAMEN ]],SERVICIOS[],2,0)</f>
        <v>#N/A</v>
      </c>
      <c r="K2745" s="10" t="s">
        <v>67</v>
      </c>
      <c r="L2745" s="10"/>
      <c r="M2745" s="10"/>
      <c r="N2745" s="10"/>
    </row>
    <row r="2746" spans="1:14" x14ac:dyDescent="0.25">
      <c r="A2746" s="110">
        <f t="shared" si="114"/>
        <v>2736</v>
      </c>
      <c r="B2746" s="45"/>
      <c r="C2746" s="122"/>
      <c r="D2746" s="122">
        <f>YEAR(REGISTROS[[#This Row],[FECHA]])</f>
        <v>1900</v>
      </c>
      <c r="E2746" s="112">
        <f>MONTH(REGISTROS[[#This Row],[FECHA]])</f>
        <v>1</v>
      </c>
      <c r="F2746" s="10"/>
      <c r="G2746" s="11" t="e">
        <f>VLOOKUP(EXAMENES!F2746,PACIENTE[[APELLIDO / NOMBRE]:[GRUPO ETARIO]],4,0)</f>
        <v>#N/A</v>
      </c>
      <c r="H2746" s="10"/>
      <c r="I2746" s="10"/>
      <c r="J2746" s="46" t="e">
        <f>VLOOKUP(REGISTROS[[#This Row],[TIPO DE EXAMEN ]],SERVICIOS[],2,0)</f>
        <v>#N/A</v>
      </c>
      <c r="K2746" s="10" t="s">
        <v>67</v>
      </c>
      <c r="L2746" s="10"/>
      <c r="M2746" s="10"/>
      <c r="N2746" s="10"/>
    </row>
    <row r="2747" spans="1:14" x14ac:dyDescent="0.25">
      <c r="A2747" s="110">
        <f t="shared" si="114"/>
        <v>2737</v>
      </c>
      <c r="B2747" s="45"/>
      <c r="C2747" s="122"/>
      <c r="D2747" s="122">
        <f>YEAR(REGISTROS[[#This Row],[FECHA]])</f>
        <v>1900</v>
      </c>
      <c r="E2747" s="112">
        <f>MONTH(REGISTROS[[#This Row],[FECHA]])</f>
        <v>1</v>
      </c>
      <c r="F2747" s="10"/>
      <c r="G2747" s="11" t="e">
        <f>VLOOKUP(EXAMENES!F2747,PACIENTE[[APELLIDO / NOMBRE]:[GRUPO ETARIO]],4,0)</f>
        <v>#N/A</v>
      </c>
      <c r="H2747" s="10"/>
      <c r="I2747" s="10"/>
      <c r="J2747" s="46" t="e">
        <f>VLOOKUP(REGISTROS[[#This Row],[TIPO DE EXAMEN ]],SERVICIOS[],2,0)</f>
        <v>#N/A</v>
      </c>
      <c r="K2747" s="10" t="s">
        <v>67</v>
      </c>
      <c r="L2747" s="10"/>
      <c r="M2747" s="10"/>
      <c r="N2747" s="10"/>
    </row>
    <row r="2748" spans="1:14" x14ac:dyDescent="0.25">
      <c r="A2748" s="110">
        <f t="shared" si="114"/>
        <v>2738</v>
      </c>
      <c r="B2748" s="45"/>
      <c r="C2748" s="122"/>
      <c r="D2748" s="122">
        <f>YEAR(REGISTROS[[#This Row],[FECHA]])</f>
        <v>1900</v>
      </c>
      <c r="E2748" s="112">
        <f>MONTH(REGISTROS[[#This Row],[FECHA]])</f>
        <v>1</v>
      </c>
      <c r="F2748" s="10"/>
      <c r="G2748" s="11" t="e">
        <f>VLOOKUP(EXAMENES!F2748,PACIENTE[[APELLIDO / NOMBRE]:[GRUPO ETARIO]],4,0)</f>
        <v>#N/A</v>
      </c>
      <c r="H2748" s="10"/>
      <c r="I2748" s="10"/>
      <c r="J2748" s="46" t="e">
        <f>VLOOKUP(REGISTROS[[#This Row],[TIPO DE EXAMEN ]],SERVICIOS[],2,0)</f>
        <v>#N/A</v>
      </c>
      <c r="K2748" s="10" t="s">
        <v>67</v>
      </c>
      <c r="L2748" s="10"/>
      <c r="M2748" s="10"/>
      <c r="N2748" s="10"/>
    </row>
    <row r="2749" spans="1:14" x14ac:dyDescent="0.25">
      <c r="A2749" s="110">
        <f t="shared" si="114"/>
        <v>2739</v>
      </c>
      <c r="B2749" s="45"/>
      <c r="C2749" s="122"/>
      <c r="D2749" s="122">
        <f>YEAR(REGISTROS[[#This Row],[FECHA]])</f>
        <v>1900</v>
      </c>
      <c r="E2749" s="112">
        <f>MONTH(REGISTROS[[#This Row],[FECHA]])</f>
        <v>1</v>
      </c>
      <c r="F2749" s="10"/>
      <c r="G2749" s="11" t="e">
        <f>VLOOKUP(EXAMENES!F2749,PACIENTE[[APELLIDO / NOMBRE]:[GRUPO ETARIO]],4,0)</f>
        <v>#N/A</v>
      </c>
      <c r="H2749" s="10"/>
      <c r="I2749" s="10"/>
      <c r="J2749" s="46" t="e">
        <f>VLOOKUP(REGISTROS[[#This Row],[TIPO DE EXAMEN ]],SERVICIOS[],2,0)</f>
        <v>#N/A</v>
      </c>
      <c r="K2749" s="10" t="s">
        <v>67</v>
      </c>
      <c r="L2749" s="10"/>
      <c r="M2749" s="10"/>
      <c r="N2749" s="10"/>
    </row>
    <row r="2750" spans="1:14" x14ac:dyDescent="0.25">
      <c r="A2750" s="110">
        <f t="shared" si="114"/>
        <v>2740</v>
      </c>
      <c r="B2750" s="45"/>
      <c r="C2750" s="122"/>
      <c r="D2750" s="122">
        <f>YEAR(REGISTROS[[#This Row],[FECHA]])</f>
        <v>1900</v>
      </c>
      <c r="E2750" s="112">
        <f>MONTH(REGISTROS[[#This Row],[FECHA]])</f>
        <v>1</v>
      </c>
      <c r="F2750" s="10"/>
      <c r="G2750" s="11" t="e">
        <f>VLOOKUP(EXAMENES!F2750,PACIENTE[[APELLIDO / NOMBRE]:[GRUPO ETARIO]],4,0)</f>
        <v>#N/A</v>
      </c>
      <c r="H2750" s="10"/>
      <c r="I2750" s="10"/>
      <c r="J2750" s="46" t="e">
        <f>VLOOKUP(REGISTROS[[#This Row],[TIPO DE EXAMEN ]],SERVICIOS[],2,0)</f>
        <v>#N/A</v>
      </c>
      <c r="K2750" s="10" t="s">
        <v>67</v>
      </c>
      <c r="L2750" s="10"/>
      <c r="M2750" s="10"/>
      <c r="N2750" s="10"/>
    </row>
    <row r="2751" spans="1:14" x14ac:dyDescent="0.25">
      <c r="A2751" s="110">
        <f t="shared" si="114"/>
        <v>2741</v>
      </c>
      <c r="B2751" s="45"/>
      <c r="C2751" s="122"/>
      <c r="D2751" s="122">
        <f>YEAR(REGISTROS[[#This Row],[FECHA]])</f>
        <v>1900</v>
      </c>
      <c r="E2751" s="112">
        <f>MONTH(REGISTROS[[#This Row],[FECHA]])</f>
        <v>1</v>
      </c>
      <c r="F2751" s="10"/>
      <c r="G2751" s="11" t="e">
        <f>VLOOKUP(EXAMENES!F2751,PACIENTE[[APELLIDO / NOMBRE]:[GRUPO ETARIO]],4,0)</f>
        <v>#N/A</v>
      </c>
      <c r="H2751" s="10"/>
      <c r="I2751" s="10"/>
      <c r="J2751" s="46" t="e">
        <f>VLOOKUP(REGISTROS[[#This Row],[TIPO DE EXAMEN ]],SERVICIOS[],2,0)</f>
        <v>#N/A</v>
      </c>
      <c r="K2751" s="10" t="s">
        <v>67</v>
      </c>
      <c r="L2751" s="10"/>
      <c r="M2751" s="10"/>
      <c r="N2751" s="10"/>
    </row>
    <row r="2752" spans="1:14" x14ac:dyDescent="0.25">
      <c r="A2752" s="110">
        <f t="shared" si="114"/>
        <v>2742</v>
      </c>
      <c r="B2752" s="45"/>
      <c r="C2752" s="122"/>
      <c r="D2752" s="122">
        <f>YEAR(REGISTROS[[#This Row],[FECHA]])</f>
        <v>1900</v>
      </c>
      <c r="E2752" s="112">
        <f>MONTH(REGISTROS[[#This Row],[FECHA]])</f>
        <v>1</v>
      </c>
      <c r="F2752" s="10"/>
      <c r="G2752" s="11" t="e">
        <f>VLOOKUP(EXAMENES!F2752,PACIENTE[[APELLIDO / NOMBRE]:[GRUPO ETARIO]],4,0)</f>
        <v>#N/A</v>
      </c>
      <c r="H2752" s="10"/>
      <c r="I2752" s="10"/>
      <c r="J2752" s="46" t="e">
        <f>VLOOKUP(REGISTROS[[#This Row],[TIPO DE EXAMEN ]],SERVICIOS[],2,0)</f>
        <v>#N/A</v>
      </c>
      <c r="K2752" s="10" t="s">
        <v>67</v>
      </c>
      <c r="L2752" s="10"/>
      <c r="M2752" s="10"/>
      <c r="N2752" s="10"/>
    </row>
    <row r="2753" spans="1:14" x14ac:dyDescent="0.25">
      <c r="A2753" s="110">
        <f t="shared" si="114"/>
        <v>2743</v>
      </c>
      <c r="B2753" s="45"/>
      <c r="C2753" s="122"/>
      <c r="D2753" s="122">
        <f>YEAR(REGISTROS[[#This Row],[FECHA]])</f>
        <v>1900</v>
      </c>
      <c r="E2753" s="112">
        <f>MONTH(REGISTROS[[#This Row],[FECHA]])</f>
        <v>1</v>
      </c>
      <c r="F2753" s="10"/>
      <c r="G2753" s="11" t="e">
        <f>VLOOKUP(EXAMENES!F2753,PACIENTE[[APELLIDO / NOMBRE]:[GRUPO ETARIO]],4,0)</f>
        <v>#N/A</v>
      </c>
      <c r="H2753" s="10"/>
      <c r="I2753" s="10"/>
      <c r="J2753" s="46" t="e">
        <f>VLOOKUP(REGISTROS[[#This Row],[TIPO DE EXAMEN ]],SERVICIOS[],2,0)</f>
        <v>#N/A</v>
      </c>
      <c r="K2753" s="10" t="s">
        <v>67</v>
      </c>
      <c r="L2753" s="10"/>
      <c r="M2753" s="10"/>
      <c r="N2753" s="10"/>
    </row>
    <row r="2754" spans="1:14" x14ac:dyDescent="0.25">
      <c r="A2754" s="110">
        <f t="shared" si="114"/>
        <v>2744</v>
      </c>
      <c r="B2754" s="45"/>
      <c r="C2754" s="122"/>
      <c r="D2754" s="122">
        <f>YEAR(REGISTROS[[#This Row],[FECHA]])</f>
        <v>1900</v>
      </c>
      <c r="E2754" s="112">
        <f>MONTH(REGISTROS[[#This Row],[FECHA]])</f>
        <v>1</v>
      </c>
      <c r="F2754" s="10"/>
      <c r="G2754" s="11" t="e">
        <f>VLOOKUP(EXAMENES!F2754,PACIENTE[[APELLIDO / NOMBRE]:[GRUPO ETARIO]],4,0)</f>
        <v>#N/A</v>
      </c>
      <c r="H2754" s="10"/>
      <c r="I2754" s="10"/>
      <c r="J2754" s="46" t="e">
        <f>VLOOKUP(REGISTROS[[#This Row],[TIPO DE EXAMEN ]],SERVICIOS[],2,0)</f>
        <v>#N/A</v>
      </c>
      <c r="K2754" s="10" t="s">
        <v>67</v>
      </c>
      <c r="L2754" s="10"/>
      <c r="M2754" s="10"/>
      <c r="N2754" s="10"/>
    </row>
    <row r="2755" spans="1:14" x14ac:dyDescent="0.25">
      <c r="A2755" s="110">
        <f t="shared" si="114"/>
        <v>2745</v>
      </c>
      <c r="B2755" s="45"/>
      <c r="C2755" s="122"/>
      <c r="D2755" s="122">
        <f>YEAR(REGISTROS[[#This Row],[FECHA]])</f>
        <v>1900</v>
      </c>
      <c r="E2755" s="112">
        <f>MONTH(REGISTROS[[#This Row],[FECHA]])</f>
        <v>1</v>
      </c>
      <c r="F2755" s="10"/>
      <c r="G2755" s="11" t="e">
        <f>VLOOKUP(EXAMENES!F2755,PACIENTE[[APELLIDO / NOMBRE]:[GRUPO ETARIO]],4,0)</f>
        <v>#N/A</v>
      </c>
      <c r="H2755" s="10"/>
      <c r="I2755" s="10"/>
      <c r="J2755" s="46" t="e">
        <f>VLOOKUP(REGISTROS[[#This Row],[TIPO DE EXAMEN ]],SERVICIOS[],2,0)</f>
        <v>#N/A</v>
      </c>
      <c r="K2755" s="10" t="s">
        <v>67</v>
      </c>
      <c r="L2755" s="10"/>
      <c r="M2755" s="10"/>
      <c r="N2755" s="10"/>
    </row>
    <row r="2756" spans="1:14" x14ac:dyDescent="0.25">
      <c r="A2756" s="110">
        <f t="shared" si="114"/>
        <v>2746</v>
      </c>
      <c r="B2756" s="45"/>
      <c r="C2756" s="122"/>
      <c r="D2756" s="122">
        <f>YEAR(REGISTROS[[#This Row],[FECHA]])</f>
        <v>1900</v>
      </c>
      <c r="E2756" s="112">
        <f>MONTH(REGISTROS[[#This Row],[FECHA]])</f>
        <v>1</v>
      </c>
      <c r="F2756" s="10"/>
      <c r="G2756" s="11" t="e">
        <f>VLOOKUP(EXAMENES!F2756,PACIENTE[[APELLIDO / NOMBRE]:[GRUPO ETARIO]],4,0)</f>
        <v>#N/A</v>
      </c>
      <c r="H2756" s="10"/>
      <c r="I2756" s="10"/>
      <c r="J2756" s="46" t="e">
        <f>VLOOKUP(REGISTROS[[#This Row],[TIPO DE EXAMEN ]],SERVICIOS[],2,0)</f>
        <v>#N/A</v>
      </c>
      <c r="K2756" s="10" t="s">
        <v>67</v>
      </c>
      <c r="L2756" s="10"/>
      <c r="M2756" s="10"/>
      <c r="N2756" s="10"/>
    </row>
    <row r="2757" spans="1:14" x14ac:dyDescent="0.25">
      <c r="A2757" s="110">
        <f t="shared" si="114"/>
        <v>2747</v>
      </c>
      <c r="B2757" s="45"/>
      <c r="C2757" s="122"/>
      <c r="D2757" s="122">
        <f>YEAR(REGISTROS[[#This Row],[FECHA]])</f>
        <v>1900</v>
      </c>
      <c r="E2757" s="112">
        <f>MONTH(REGISTROS[[#This Row],[FECHA]])</f>
        <v>1</v>
      </c>
      <c r="F2757" s="10"/>
      <c r="G2757" s="11" t="e">
        <f>VLOOKUP(EXAMENES!F2757,PACIENTE[[APELLIDO / NOMBRE]:[GRUPO ETARIO]],4,0)</f>
        <v>#N/A</v>
      </c>
      <c r="H2757" s="10"/>
      <c r="I2757" s="10"/>
      <c r="J2757" s="46" t="e">
        <f>VLOOKUP(REGISTROS[[#This Row],[TIPO DE EXAMEN ]],SERVICIOS[],2,0)</f>
        <v>#N/A</v>
      </c>
      <c r="K2757" s="10" t="s">
        <v>67</v>
      </c>
      <c r="L2757" s="10"/>
      <c r="M2757" s="10"/>
      <c r="N2757" s="10"/>
    </row>
    <row r="2758" spans="1:14" x14ac:dyDescent="0.25">
      <c r="A2758" s="110">
        <f t="shared" si="114"/>
        <v>2748</v>
      </c>
      <c r="B2758" s="45"/>
      <c r="C2758" s="122"/>
      <c r="D2758" s="122">
        <f>YEAR(REGISTROS[[#This Row],[FECHA]])</f>
        <v>1900</v>
      </c>
      <c r="E2758" s="112">
        <f>MONTH(REGISTROS[[#This Row],[FECHA]])</f>
        <v>1</v>
      </c>
      <c r="F2758" s="10"/>
      <c r="G2758" s="11" t="e">
        <f>VLOOKUP(EXAMENES!F2758,PACIENTE[[APELLIDO / NOMBRE]:[GRUPO ETARIO]],4,0)</f>
        <v>#N/A</v>
      </c>
      <c r="H2758" s="10"/>
      <c r="I2758" s="10"/>
      <c r="J2758" s="46" t="e">
        <f>VLOOKUP(REGISTROS[[#This Row],[TIPO DE EXAMEN ]],SERVICIOS[],2,0)</f>
        <v>#N/A</v>
      </c>
      <c r="K2758" s="10" t="s">
        <v>67</v>
      </c>
      <c r="L2758" s="10"/>
      <c r="M2758" s="10"/>
      <c r="N2758" s="10"/>
    </row>
    <row r="2759" spans="1:14" x14ac:dyDescent="0.25">
      <c r="A2759" s="110">
        <f t="shared" si="114"/>
        <v>2749</v>
      </c>
      <c r="B2759" s="45"/>
      <c r="C2759" s="122"/>
      <c r="D2759" s="122">
        <f>YEAR(REGISTROS[[#This Row],[FECHA]])</f>
        <v>1900</v>
      </c>
      <c r="E2759" s="112">
        <f>MONTH(REGISTROS[[#This Row],[FECHA]])</f>
        <v>1</v>
      </c>
      <c r="F2759" s="10"/>
      <c r="G2759" s="11" t="e">
        <f>VLOOKUP(EXAMENES!F2759,PACIENTE[[APELLIDO / NOMBRE]:[GRUPO ETARIO]],4,0)</f>
        <v>#N/A</v>
      </c>
      <c r="H2759" s="10"/>
      <c r="I2759" s="10"/>
      <c r="J2759" s="46" t="e">
        <f>VLOOKUP(REGISTROS[[#This Row],[TIPO DE EXAMEN ]],SERVICIOS[],2,0)</f>
        <v>#N/A</v>
      </c>
      <c r="K2759" s="10" t="s">
        <v>67</v>
      </c>
      <c r="L2759" s="10"/>
      <c r="M2759" s="10"/>
      <c r="N2759" s="10"/>
    </row>
    <row r="2760" spans="1:14" x14ac:dyDescent="0.25">
      <c r="A2760" s="110">
        <f t="shared" si="114"/>
        <v>2750</v>
      </c>
      <c r="B2760" s="45"/>
      <c r="C2760" s="122"/>
      <c r="D2760" s="122">
        <f>YEAR(REGISTROS[[#This Row],[FECHA]])</f>
        <v>1900</v>
      </c>
      <c r="E2760" s="112">
        <f>MONTH(REGISTROS[[#This Row],[FECHA]])</f>
        <v>1</v>
      </c>
      <c r="F2760" s="10"/>
      <c r="G2760" s="11" t="e">
        <f>VLOOKUP(EXAMENES!F2760,PACIENTE[[APELLIDO / NOMBRE]:[GRUPO ETARIO]],4,0)</f>
        <v>#N/A</v>
      </c>
      <c r="H2760" s="10"/>
      <c r="I2760" s="10"/>
      <c r="J2760" s="46" t="e">
        <f>VLOOKUP(REGISTROS[[#This Row],[TIPO DE EXAMEN ]],SERVICIOS[],2,0)</f>
        <v>#N/A</v>
      </c>
      <c r="K2760" s="10" t="s">
        <v>67</v>
      </c>
      <c r="L2760" s="10"/>
      <c r="M2760" s="10"/>
      <c r="N2760" s="10"/>
    </row>
    <row r="2761" spans="1:14" x14ac:dyDescent="0.25">
      <c r="A2761" s="110">
        <f t="shared" si="114"/>
        <v>2751</v>
      </c>
      <c r="B2761" s="45"/>
      <c r="C2761" s="122"/>
      <c r="D2761" s="122">
        <f>YEAR(REGISTROS[[#This Row],[FECHA]])</f>
        <v>1900</v>
      </c>
      <c r="E2761" s="112">
        <f>MONTH(REGISTROS[[#This Row],[FECHA]])</f>
        <v>1</v>
      </c>
      <c r="F2761" s="10"/>
      <c r="G2761" s="11" t="e">
        <f>VLOOKUP(EXAMENES!F2761,PACIENTE[[APELLIDO / NOMBRE]:[GRUPO ETARIO]],4,0)</f>
        <v>#N/A</v>
      </c>
      <c r="H2761" s="10"/>
      <c r="I2761" s="10"/>
      <c r="J2761" s="46" t="e">
        <f>VLOOKUP(REGISTROS[[#This Row],[TIPO DE EXAMEN ]],SERVICIOS[],2,0)</f>
        <v>#N/A</v>
      </c>
      <c r="K2761" s="10" t="s">
        <v>67</v>
      </c>
      <c r="L2761" s="10"/>
      <c r="M2761" s="10"/>
      <c r="N2761" s="10"/>
    </row>
    <row r="2762" spans="1:14" x14ac:dyDescent="0.25">
      <c r="A2762" s="110">
        <f t="shared" si="114"/>
        <v>2752</v>
      </c>
      <c r="B2762" s="45"/>
      <c r="C2762" s="122"/>
      <c r="D2762" s="122">
        <f>YEAR(REGISTROS[[#This Row],[FECHA]])</f>
        <v>1900</v>
      </c>
      <c r="E2762" s="112">
        <f>MONTH(REGISTROS[[#This Row],[FECHA]])</f>
        <v>1</v>
      </c>
      <c r="F2762" s="10"/>
      <c r="G2762" s="11" t="e">
        <f>VLOOKUP(EXAMENES!F2762,PACIENTE[[APELLIDO / NOMBRE]:[GRUPO ETARIO]],4,0)</f>
        <v>#N/A</v>
      </c>
      <c r="H2762" s="10"/>
      <c r="I2762" s="10"/>
      <c r="J2762" s="46" t="e">
        <f>VLOOKUP(REGISTROS[[#This Row],[TIPO DE EXAMEN ]],SERVICIOS[],2,0)</f>
        <v>#N/A</v>
      </c>
      <c r="K2762" s="10" t="s">
        <v>67</v>
      </c>
      <c r="L2762" s="10"/>
      <c r="M2762" s="10"/>
      <c r="N2762" s="10"/>
    </row>
    <row r="2763" spans="1:14" x14ac:dyDescent="0.25">
      <c r="A2763" s="110">
        <f t="shared" si="114"/>
        <v>2753</v>
      </c>
      <c r="B2763" s="45"/>
      <c r="C2763" s="122"/>
      <c r="D2763" s="122">
        <f>YEAR(REGISTROS[[#This Row],[FECHA]])</f>
        <v>1900</v>
      </c>
      <c r="E2763" s="112">
        <f>MONTH(REGISTROS[[#This Row],[FECHA]])</f>
        <v>1</v>
      </c>
      <c r="F2763" s="10"/>
      <c r="G2763" s="11" t="e">
        <f>VLOOKUP(EXAMENES!F2763,PACIENTE[[APELLIDO / NOMBRE]:[GRUPO ETARIO]],4,0)</f>
        <v>#N/A</v>
      </c>
      <c r="H2763" s="10"/>
      <c r="I2763" s="10"/>
      <c r="J2763" s="46" t="e">
        <f>VLOOKUP(REGISTROS[[#This Row],[TIPO DE EXAMEN ]],SERVICIOS[],2,0)</f>
        <v>#N/A</v>
      </c>
      <c r="K2763" s="10" t="s">
        <v>67</v>
      </c>
      <c r="L2763" s="10"/>
      <c r="M2763" s="10"/>
      <c r="N2763" s="10"/>
    </row>
    <row r="2764" spans="1:14" x14ac:dyDescent="0.25">
      <c r="A2764" s="110">
        <f t="shared" si="114"/>
        <v>2754</v>
      </c>
      <c r="B2764" s="45"/>
      <c r="C2764" s="122"/>
      <c r="D2764" s="122">
        <f>YEAR(REGISTROS[[#This Row],[FECHA]])</f>
        <v>1900</v>
      </c>
      <c r="E2764" s="112">
        <f>MONTH(REGISTROS[[#This Row],[FECHA]])</f>
        <v>1</v>
      </c>
      <c r="F2764" s="10"/>
      <c r="G2764" s="11" t="e">
        <f>VLOOKUP(EXAMENES!F2764,PACIENTE[[APELLIDO / NOMBRE]:[GRUPO ETARIO]],4,0)</f>
        <v>#N/A</v>
      </c>
      <c r="H2764" s="10"/>
      <c r="I2764" s="10"/>
      <c r="J2764" s="46" t="e">
        <f>VLOOKUP(REGISTROS[[#This Row],[TIPO DE EXAMEN ]],SERVICIOS[],2,0)</f>
        <v>#N/A</v>
      </c>
      <c r="K2764" s="10" t="s">
        <v>67</v>
      </c>
      <c r="L2764" s="10"/>
      <c r="M2764" s="10"/>
      <c r="N2764" s="10"/>
    </row>
    <row r="2765" spans="1:14" x14ac:dyDescent="0.25">
      <c r="A2765" s="110">
        <f t="shared" si="114"/>
        <v>2755</v>
      </c>
      <c r="B2765" s="45"/>
      <c r="C2765" s="122"/>
      <c r="D2765" s="122">
        <f>YEAR(REGISTROS[[#This Row],[FECHA]])</f>
        <v>1900</v>
      </c>
      <c r="E2765" s="112">
        <f>MONTH(REGISTROS[[#This Row],[FECHA]])</f>
        <v>1</v>
      </c>
      <c r="F2765" s="10"/>
      <c r="G2765" s="11" t="e">
        <f>VLOOKUP(EXAMENES!F2765,PACIENTE[[APELLIDO / NOMBRE]:[GRUPO ETARIO]],4,0)</f>
        <v>#N/A</v>
      </c>
      <c r="H2765" s="10"/>
      <c r="I2765" s="10"/>
      <c r="J2765" s="46" t="e">
        <f>VLOOKUP(REGISTROS[[#This Row],[TIPO DE EXAMEN ]],SERVICIOS[],2,0)</f>
        <v>#N/A</v>
      </c>
      <c r="K2765" s="10" t="s">
        <v>67</v>
      </c>
      <c r="L2765" s="10"/>
      <c r="M2765" s="10"/>
      <c r="N2765" s="10"/>
    </row>
    <row r="2766" spans="1:14" x14ac:dyDescent="0.25">
      <c r="A2766" s="110">
        <f t="shared" si="114"/>
        <v>2756</v>
      </c>
      <c r="B2766" s="45"/>
      <c r="C2766" s="122"/>
      <c r="D2766" s="122">
        <f>YEAR(REGISTROS[[#This Row],[FECHA]])</f>
        <v>1900</v>
      </c>
      <c r="E2766" s="112">
        <f>MONTH(REGISTROS[[#This Row],[FECHA]])</f>
        <v>1</v>
      </c>
      <c r="F2766" s="10"/>
      <c r="G2766" s="11" t="e">
        <f>VLOOKUP(EXAMENES!F2766,PACIENTE[[APELLIDO / NOMBRE]:[GRUPO ETARIO]],4,0)</f>
        <v>#N/A</v>
      </c>
      <c r="H2766" s="10"/>
      <c r="I2766" s="10"/>
      <c r="J2766" s="46" t="e">
        <f>VLOOKUP(REGISTROS[[#This Row],[TIPO DE EXAMEN ]],SERVICIOS[],2,0)</f>
        <v>#N/A</v>
      </c>
      <c r="K2766" s="10" t="s">
        <v>67</v>
      </c>
      <c r="L2766" s="10"/>
      <c r="M2766" s="10"/>
      <c r="N2766" s="10"/>
    </row>
    <row r="2767" spans="1:14" x14ac:dyDescent="0.25">
      <c r="A2767" s="110">
        <f t="shared" si="114"/>
        <v>2757</v>
      </c>
      <c r="B2767" s="45"/>
      <c r="C2767" s="122"/>
      <c r="D2767" s="122">
        <f>YEAR(REGISTROS[[#This Row],[FECHA]])</f>
        <v>1900</v>
      </c>
      <c r="E2767" s="112">
        <f>MONTH(REGISTROS[[#This Row],[FECHA]])</f>
        <v>1</v>
      </c>
      <c r="F2767" s="10"/>
      <c r="G2767" s="11" t="e">
        <f>VLOOKUP(EXAMENES!F2767,PACIENTE[[APELLIDO / NOMBRE]:[GRUPO ETARIO]],4,0)</f>
        <v>#N/A</v>
      </c>
      <c r="H2767" s="10"/>
      <c r="I2767" s="10"/>
      <c r="J2767" s="46" t="e">
        <f>VLOOKUP(REGISTROS[[#This Row],[TIPO DE EXAMEN ]],SERVICIOS[],2,0)</f>
        <v>#N/A</v>
      </c>
      <c r="K2767" s="10" t="s">
        <v>67</v>
      </c>
      <c r="L2767" s="10"/>
      <c r="M2767" s="10"/>
      <c r="N2767" s="10"/>
    </row>
    <row r="2768" spans="1:14" x14ac:dyDescent="0.25">
      <c r="A2768" s="110">
        <f t="shared" si="114"/>
        <v>2758</v>
      </c>
      <c r="B2768" s="45"/>
      <c r="C2768" s="122"/>
      <c r="D2768" s="122">
        <f>YEAR(REGISTROS[[#This Row],[FECHA]])</f>
        <v>1900</v>
      </c>
      <c r="E2768" s="112">
        <f>MONTH(REGISTROS[[#This Row],[FECHA]])</f>
        <v>1</v>
      </c>
      <c r="F2768" s="10"/>
      <c r="G2768" s="11" t="e">
        <f>VLOOKUP(EXAMENES!F2768,PACIENTE[[APELLIDO / NOMBRE]:[GRUPO ETARIO]],4,0)</f>
        <v>#N/A</v>
      </c>
      <c r="H2768" s="10"/>
      <c r="I2768" s="10"/>
      <c r="J2768" s="46" t="e">
        <f>VLOOKUP(REGISTROS[[#This Row],[TIPO DE EXAMEN ]],SERVICIOS[],2,0)</f>
        <v>#N/A</v>
      </c>
      <c r="K2768" s="10" t="s">
        <v>67</v>
      </c>
      <c r="L2768" s="10"/>
      <c r="M2768" s="10"/>
      <c r="N2768" s="10"/>
    </row>
    <row r="2769" spans="1:14" x14ac:dyDescent="0.25">
      <c r="A2769" s="110">
        <f t="shared" si="114"/>
        <v>2759</v>
      </c>
      <c r="B2769" s="45"/>
      <c r="C2769" s="122"/>
      <c r="D2769" s="122">
        <f>YEAR(REGISTROS[[#This Row],[FECHA]])</f>
        <v>1900</v>
      </c>
      <c r="E2769" s="112">
        <f>MONTH(REGISTROS[[#This Row],[FECHA]])</f>
        <v>1</v>
      </c>
      <c r="F2769" s="10"/>
      <c r="G2769" s="11" t="e">
        <f>VLOOKUP(EXAMENES!F2769,PACIENTE[[APELLIDO / NOMBRE]:[GRUPO ETARIO]],4,0)</f>
        <v>#N/A</v>
      </c>
      <c r="H2769" s="10"/>
      <c r="I2769" s="10"/>
      <c r="J2769" s="46" t="e">
        <f>VLOOKUP(REGISTROS[[#This Row],[TIPO DE EXAMEN ]],SERVICIOS[],2,0)</f>
        <v>#N/A</v>
      </c>
      <c r="K2769" s="10" t="s">
        <v>67</v>
      </c>
      <c r="L2769" s="10"/>
      <c r="M2769" s="10"/>
      <c r="N2769" s="10"/>
    </row>
    <row r="2770" spans="1:14" x14ac:dyDescent="0.25">
      <c r="A2770" s="110">
        <f t="shared" si="114"/>
        <v>2760</v>
      </c>
      <c r="B2770" s="45"/>
      <c r="C2770" s="122"/>
      <c r="D2770" s="122">
        <f>YEAR(REGISTROS[[#This Row],[FECHA]])</f>
        <v>1900</v>
      </c>
      <c r="E2770" s="112">
        <f>MONTH(REGISTROS[[#This Row],[FECHA]])</f>
        <v>1</v>
      </c>
      <c r="F2770" s="10"/>
      <c r="G2770" s="11" t="e">
        <f>VLOOKUP(EXAMENES!F2770,PACIENTE[[APELLIDO / NOMBRE]:[GRUPO ETARIO]],4,0)</f>
        <v>#N/A</v>
      </c>
      <c r="H2770" s="10"/>
      <c r="I2770" s="10"/>
      <c r="J2770" s="46" t="e">
        <f>VLOOKUP(REGISTROS[[#This Row],[TIPO DE EXAMEN ]],SERVICIOS[],2,0)</f>
        <v>#N/A</v>
      </c>
      <c r="K2770" s="10" t="s">
        <v>67</v>
      </c>
      <c r="L2770" s="10"/>
      <c r="M2770" s="10"/>
      <c r="N2770" s="10"/>
    </row>
    <row r="2771" spans="1:14" x14ac:dyDescent="0.25">
      <c r="A2771" s="110">
        <f t="shared" si="114"/>
        <v>2761</v>
      </c>
      <c r="B2771" s="45"/>
      <c r="C2771" s="122"/>
      <c r="D2771" s="122">
        <f>YEAR(REGISTROS[[#This Row],[FECHA]])</f>
        <v>1900</v>
      </c>
      <c r="E2771" s="112">
        <f>MONTH(REGISTROS[[#This Row],[FECHA]])</f>
        <v>1</v>
      </c>
      <c r="F2771" s="10"/>
      <c r="G2771" s="11" t="e">
        <f>VLOOKUP(EXAMENES!F2771,PACIENTE[[APELLIDO / NOMBRE]:[GRUPO ETARIO]],4,0)</f>
        <v>#N/A</v>
      </c>
      <c r="H2771" s="10"/>
      <c r="I2771" s="10"/>
      <c r="J2771" s="46" t="e">
        <f>VLOOKUP(REGISTROS[[#This Row],[TIPO DE EXAMEN ]],SERVICIOS[],2,0)</f>
        <v>#N/A</v>
      </c>
      <c r="K2771" s="10" t="s">
        <v>67</v>
      </c>
      <c r="L2771" s="10"/>
      <c r="M2771" s="10"/>
      <c r="N2771" s="10"/>
    </row>
    <row r="2772" spans="1:14" x14ac:dyDescent="0.25">
      <c r="A2772" s="110">
        <f t="shared" si="114"/>
        <v>2762</v>
      </c>
      <c r="B2772" s="45"/>
      <c r="C2772" s="122"/>
      <c r="D2772" s="122">
        <f>YEAR(REGISTROS[[#This Row],[FECHA]])</f>
        <v>1900</v>
      </c>
      <c r="E2772" s="112">
        <f>MONTH(REGISTROS[[#This Row],[FECHA]])</f>
        <v>1</v>
      </c>
      <c r="F2772" s="10"/>
      <c r="G2772" s="11" t="e">
        <f>VLOOKUP(EXAMENES!F2772,PACIENTE[[APELLIDO / NOMBRE]:[GRUPO ETARIO]],4,0)</f>
        <v>#N/A</v>
      </c>
      <c r="H2772" s="10"/>
      <c r="I2772" s="10"/>
      <c r="J2772" s="46" t="e">
        <f>VLOOKUP(REGISTROS[[#This Row],[TIPO DE EXAMEN ]],SERVICIOS[],2,0)</f>
        <v>#N/A</v>
      </c>
      <c r="K2772" s="10" t="s">
        <v>67</v>
      </c>
      <c r="L2772" s="10"/>
      <c r="M2772" s="10"/>
      <c r="N2772" s="10"/>
    </row>
    <row r="2773" spans="1:14" x14ac:dyDescent="0.25">
      <c r="A2773" s="110">
        <f t="shared" si="114"/>
        <v>2763</v>
      </c>
      <c r="B2773" s="45"/>
      <c r="C2773" s="122"/>
      <c r="D2773" s="122">
        <f>YEAR(REGISTROS[[#This Row],[FECHA]])</f>
        <v>1900</v>
      </c>
      <c r="E2773" s="112">
        <f>MONTH(REGISTROS[[#This Row],[FECHA]])</f>
        <v>1</v>
      </c>
      <c r="F2773" s="10"/>
      <c r="G2773" s="11" t="e">
        <f>VLOOKUP(EXAMENES!F2773,PACIENTE[[APELLIDO / NOMBRE]:[GRUPO ETARIO]],4,0)</f>
        <v>#N/A</v>
      </c>
      <c r="H2773" s="10"/>
      <c r="I2773" s="10"/>
      <c r="J2773" s="46" t="e">
        <f>VLOOKUP(REGISTROS[[#This Row],[TIPO DE EXAMEN ]],SERVICIOS[],2,0)</f>
        <v>#N/A</v>
      </c>
      <c r="K2773" s="10" t="s">
        <v>67</v>
      </c>
      <c r="L2773" s="10"/>
      <c r="M2773" s="10"/>
      <c r="N2773" s="10"/>
    </row>
    <row r="2774" spans="1:14" x14ac:dyDescent="0.25">
      <c r="A2774" s="110">
        <f t="shared" si="114"/>
        <v>2764</v>
      </c>
      <c r="B2774" s="45"/>
      <c r="C2774" s="122"/>
      <c r="D2774" s="122">
        <f>YEAR(REGISTROS[[#This Row],[FECHA]])</f>
        <v>1900</v>
      </c>
      <c r="E2774" s="112">
        <f>MONTH(REGISTROS[[#This Row],[FECHA]])</f>
        <v>1</v>
      </c>
      <c r="F2774" s="10"/>
      <c r="G2774" s="11" t="e">
        <f>VLOOKUP(EXAMENES!F2774,PACIENTE[[APELLIDO / NOMBRE]:[GRUPO ETARIO]],4,0)</f>
        <v>#N/A</v>
      </c>
      <c r="H2774" s="10"/>
      <c r="I2774" s="10"/>
      <c r="J2774" s="46" t="e">
        <f>VLOOKUP(REGISTROS[[#This Row],[TIPO DE EXAMEN ]],SERVICIOS[],2,0)</f>
        <v>#N/A</v>
      </c>
      <c r="K2774" s="10" t="s">
        <v>67</v>
      </c>
      <c r="L2774" s="10"/>
      <c r="M2774" s="10"/>
      <c r="N2774" s="10"/>
    </row>
    <row r="2775" spans="1:14" x14ac:dyDescent="0.25">
      <c r="A2775" s="110">
        <f t="shared" si="114"/>
        <v>2765</v>
      </c>
      <c r="B2775" s="45"/>
      <c r="C2775" s="122"/>
      <c r="D2775" s="122">
        <f>YEAR(REGISTROS[[#This Row],[FECHA]])</f>
        <v>1900</v>
      </c>
      <c r="E2775" s="112">
        <f>MONTH(REGISTROS[[#This Row],[FECHA]])</f>
        <v>1</v>
      </c>
      <c r="F2775" s="10"/>
      <c r="G2775" s="11" t="e">
        <f>VLOOKUP(EXAMENES!F2775,PACIENTE[[APELLIDO / NOMBRE]:[GRUPO ETARIO]],4,0)</f>
        <v>#N/A</v>
      </c>
      <c r="H2775" s="10"/>
      <c r="I2775" s="10"/>
      <c r="J2775" s="46" t="e">
        <f>VLOOKUP(REGISTROS[[#This Row],[TIPO DE EXAMEN ]],SERVICIOS[],2,0)</f>
        <v>#N/A</v>
      </c>
      <c r="K2775" s="10" t="s">
        <v>67</v>
      </c>
      <c r="L2775" s="10"/>
      <c r="M2775" s="10"/>
      <c r="N2775" s="10"/>
    </row>
    <row r="2776" spans="1:14" x14ac:dyDescent="0.25">
      <c r="A2776" s="110">
        <f t="shared" si="114"/>
        <v>2766</v>
      </c>
      <c r="B2776" s="45"/>
      <c r="C2776" s="122"/>
      <c r="D2776" s="122">
        <f>YEAR(REGISTROS[[#This Row],[FECHA]])</f>
        <v>1900</v>
      </c>
      <c r="E2776" s="112">
        <f>MONTH(REGISTROS[[#This Row],[FECHA]])</f>
        <v>1</v>
      </c>
      <c r="F2776" s="10"/>
      <c r="G2776" s="11" t="e">
        <f>VLOOKUP(EXAMENES!F2776,PACIENTE[[APELLIDO / NOMBRE]:[GRUPO ETARIO]],4,0)</f>
        <v>#N/A</v>
      </c>
      <c r="H2776" s="10"/>
      <c r="I2776" s="10"/>
      <c r="J2776" s="46" t="e">
        <f>VLOOKUP(REGISTROS[[#This Row],[TIPO DE EXAMEN ]],SERVICIOS[],2,0)</f>
        <v>#N/A</v>
      </c>
      <c r="K2776" s="10" t="s">
        <v>67</v>
      </c>
      <c r="L2776" s="10"/>
      <c r="M2776" s="10"/>
      <c r="N2776" s="10"/>
    </row>
    <row r="2777" spans="1:14" x14ac:dyDescent="0.25">
      <c r="A2777" s="110">
        <f t="shared" si="114"/>
        <v>2767</v>
      </c>
      <c r="B2777" s="45"/>
      <c r="C2777" s="122"/>
      <c r="D2777" s="122">
        <f>YEAR(REGISTROS[[#This Row],[FECHA]])</f>
        <v>1900</v>
      </c>
      <c r="E2777" s="112">
        <f>MONTH(REGISTROS[[#This Row],[FECHA]])</f>
        <v>1</v>
      </c>
      <c r="F2777" s="10"/>
      <c r="G2777" s="11" t="e">
        <f>VLOOKUP(EXAMENES!F2777,PACIENTE[[APELLIDO / NOMBRE]:[GRUPO ETARIO]],4,0)</f>
        <v>#N/A</v>
      </c>
      <c r="H2777" s="10"/>
      <c r="I2777" s="10"/>
      <c r="J2777" s="46" t="e">
        <f>VLOOKUP(REGISTROS[[#This Row],[TIPO DE EXAMEN ]],SERVICIOS[],2,0)</f>
        <v>#N/A</v>
      </c>
      <c r="K2777" s="10" t="s">
        <v>67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/>
      <c r="C2778" s="122"/>
      <c r="D2778" s="122">
        <f>YEAR(REGISTROS[[#This Row],[FECHA]])</f>
        <v>1900</v>
      </c>
      <c r="E2778" s="112">
        <f>MONTH(REGISTROS[[#This Row],[FECHA]])</f>
        <v>1</v>
      </c>
      <c r="F2778" s="10"/>
      <c r="G2778" s="11" t="e">
        <f>VLOOKUP(EXAMENES!F2778,PACIENTE[[APELLIDO / NOMBRE]:[GRUPO ETARIO]],4,0)</f>
        <v>#N/A</v>
      </c>
      <c r="H2778" s="10"/>
      <c r="I2778" s="10"/>
      <c r="J2778" s="46" t="e">
        <f>VLOOKUP(REGISTROS[[#This Row],[TIPO DE EXAMEN ]],SERVICIOS[],2,0)</f>
        <v>#N/A</v>
      </c>
      <c r="K2778" s="10" t="s">
        <v>67</v>
      </c>
      <c r="L2778" s="10"/>
      <c r="M2778" s="10"/>
      <c r="N2778" s="10"/>
    </row>
    <row r="2779" spans="1:14" x14ac:dyDescent="0.25">
      <c r="A2779" s="110">
        <f t="shared" ref="A2779:A2842" si="115">IF(E2779&lt;&gt;"",1+A2778,"")</f>
        <v>2769</v>
      </c>
      <c r="B2779" s="45"/>
      <c r="C2779" s="122"/>
      <c r="D2779" s="122">
        <f>YEAR(REGISTROS[[#This Row],[FECHA]])</f>
        <v>1900</v>
      </c>
      <c r="E2779" s="112">
        <f>MONTH(REGISTROS[[#This Row],[FECHA]])</f>
        <v>1</v>
      </c>
      <c r="F2779" s="10"/>
      <c r="G2779" s="11" t="e">
        <f>VLOOKUP(EXAMENES!F2779,PACIENTE[[APELLIDO / NOMBRE]:[GRUPO ETARIO]],4,0)</f>
        <v>#N/A</v>
      </c>
      <c r="H2779" s="10"/>
      <c r="I2779" s="10"/>
      <c r="J2779" s="46" t="e">
        <f>VLOOKUP(REGISTROS[[#This Row],[TIPO DE EXAMEN ]],SERVICIOS[],2,0)</f>
        <v>#N/A</v>
      </c>
      <c r="K2779" s="10" t="s">
        <v>67</v>
      </c>
      <c r="L2779" s="10"/>
      <c r="M2779" s="10"/>
      <c r="N2779" s="10"/>
    </row>
    <row r="2780" spans="1:14" x14ac:dyDescent="0.25">
      <c r="A2780" s="110">
        <f t="shared" si="115"/>
        <v>2770</v>
      </c>
      <c r="B2780" s="45"/>
      <c r="C2780" s="122"/>
      <c r="D2780" s="122">
        <f>YEAR(REGISTROS[[#This Row],[FECHA]])</f>
        <v>1900</v>
      </c>
      <c r="E2780" s="112">
        <f>MONTH(REGISTROS[[#This Row],[FECHA]])</f>
        <v>1</v>
      </c>
      <c r="F2780" s="10"/>
      <c r="G2780" s="11" t="e">
        <f>VLOOKUP(EXAMENES!F2780,PACIENTE[[APELLIDO / NOMBRE]:[GRUPO ETARIO]],4,0)</f>
        <v>#N/A</v>
      </c>
      <c r="H2780" s="10"/>
      <c r="I2780" s="10"/>
      <c r="J2780" s="46" t="e">
        <f>VLOOKUP(REGISTROS[[#This Row],[TIPO DE EXAMEN ]],SERVICIOS[],2,0)</f>
        <v>#N/A</v>
      </c>
      <c r="K2780" s="10" t="s">
        <v>67</v>
      </c>
      <c r="L2780" s="10"/>
      <c r="M2780" s="10"/>
      <c r="N2780" s="10"/>
    </row>
    <row r="2781" spans="1:14" x14ac:dyDescent="0.25">
      <c r="A2781" s="110">
        <f t="shared" si="115"/>
        <v>2771</v>
      </c>
      <c r="B2781" s="45"/>
      <c r="C2781" s="122"/>
      <c r="D2781" s="122">
        <f>YEAR(REGISTROS[[#This Row],[FECHA]])</f>
        <v>1900</v>
      </c>
      <c r="E2781" s="112">
        <f>MONTH(REGISTROS[[#This Row],[FECHA]])</f>
        <v>1</v>
      </c>
      <c r="F2781" s="10"/>
      <c r="G2781" s="11" t="e">
        <f>VLOOKUP(EXAMENES!F2781,PACIENTE[[APELLIDO / NOMBRE]:[GRUPO ETARIO]],4,0)</f>
        <v>#N/A</v>
      </c>
      <c r="H2781" s="10"/>
      <c r="I2781" s="10"/>
      <c r="J2781" s="46" t="e">
        <f>VLOOKUP(REGISTROS[[#This Row],[TIPO DE EXAMEN ]],SERVICIOS[],2,0)</f>
        <v>#N/A</v>
      </c>
      <c r="K2781" s="10" t="s">
        <v>67</v>
      </c>
      <c r="L2781" s="10"/>
      <c r="M2781" s="10"/>
      <c r="N2781" s="10"/>
    </row>
    <row r="2782" spans="1:14" x14ac:dyDescent="0.25">
      <c r="A2782" s="110">
        <f t="shared" si="115"/>
        <v>2772</v>
      </c>
      <c r="B2782" s="45"/>
      <c r="C2782" s="122"/>
      <c r="D2782" s="122">
        <f>YEAR(REGISTROS[[#This Row],[FECHA]])</f>
        <v>1900</v>
      </c>
      <c r="E2782" s="112">
        <f>MONTH(REGISTROS[[#This Row],[FECHA]])</f>
        <v>1</v>
      </c>
      <c r="F2782" s="10"/>
      <c r="G2782" s="11" t="e">
        <f>VLOOKUP(EXAMENES!F2782,PACIENTE[[APELLIDO / NOMBRE]:[GRUPO ETARIO]],4,0)</f>
        <v>#N/A</v>
      </c>
      <c r="H2782" s="10"/>
      <c r="I2782" s="10"/>
      <c r="J2782" s="46" t="e">
        <f>VLOOKUP(REGISTROS[[#This Row],[TIPO DE EXAMEN ]],SERVICIOS[],2,0)</f>
        <v>#N/A</v>
      </c>
      <c r="K2782" s="10" t="s">
        <v>67</v>
      </c>
      <c r="L2782" s="10"/>
      <c r="M2782" s="10"/>
      <c r="N2782" s="10"/>
    </row>
    <row r="2783" spans="1:14" x14ac:dyDescent="0.25">
      <c r="A2783" s="110">
        <f t="shared" si="115"/>
        <v>2773</v>
      </c>
      <c r="B2783" s="45"/>
      <c r="C2783" s="122"/>
      <c r="D2783" s="122">
        <f>YEAR(REGISTROS[[#This Row],[FECHA]])</f>
        <v>1900</v>
      </c>
      <c r="E2783" s="112">
        <f>MONTH(REGISTROS[[#This Row],[FECHA]])</f>
        <v>1</v>
      </c>
      <c r="F2783" s="10"/>
      <c r="G2783" s="11" t="e">
        <f>VLOOKUP(EXAMENES!F2783,PACIENTE[[APELLIDO / NOMBRE]:[GRUPO ETARIO]],4,0)</f>
        <v>#N/A</v>
      </c>
      <c r="H2783" s="10"/>
      <c r="I2783" s="10"/>
      <c r="J2783" s="46" t="e">
        <f>VLOOKUP(REGISTROS[[#This Row],[TIPO DE EXAMEN ]],SERVICIOS[],2,0)</f>
        <v>#N/A</v>
      </c>
      <c r="K2783" s="10" t="s">
        <v>67</v>
      </c>
      <c r="L2783" s="10"/>
      <c r="M2783" s="10"/>
      <c r="N2783" s="10"/>
    </row>
    <row r="2784" spans="1:14" x14ac:dyDescent="0.25">
      <c r="A2784" s="110">
        <f t="shared" si="115"/>
        <v>2774</v>
      </c>
      <c r="B2784" s="45"/>
      <c r="C2784" s="122"/>
      <c r="D2784" s="122">
        <f>YEAR(REGISTROS[[#This Row],[FECHA]])</f>
        <v>1900</v>
      </c>
      <c r="E2784" s="112">
        <f>MONTH(REGISTROS[[#This Row],[FECHA]])</f>
        <v>1</v>
      </c>
      <c r="F2784" s="10"/>
      <c r="G2784" s="11" t="e">
        <f>VLOOKUP(EXAMENES!F2784,PACIENTE[[APELLIDO / NOMBRE]:[GRUPO ETARIO]],4,0)</f>
        <v>#N/A</v>
      </c>
      <c r="H2784" s="10"/>
      <c r="I2784" s="10"/>
      <c r="J2784" s="46" t="e">
        <f>VLOOKUP(REGISTROS[[#This Row],[TIPO DE EXAMEN ]],SERVICIOS[],2,0)</f>
        <v>#N/A</v>
      </c>
      <c r="K2784" s="10" t="s">
        <v>67</v>
      </c>
      <c r="L2784" s="10"/>
      <c r="M2784" s="10"/>
      <c r="N2784" s="10"/>
    </row>
    <row r="2785" spans="1:14" x14ac:dyDescent="0.25">
      <c r="A2785" s="110">
        <f t="shared" si="115"/>
        <v>2775</v>
      </c>
      <c r="B2785" s="45"/>
      <c r="C2785" s="122"/>
      <c r="D2785" s="122">
        <f>YEAR(REGISTROS[[#This Row],[FECHA]])</f>
        <v>1900</v>
      </c>
      <c r="E2785" s="112">
        <f>MONTH(REGISTROS[[#This Row],[FECHA]])</f>
        <v>1</v>
      </c>
      <c r="F2785" s="10"/>
      <c r="G2785" s="11" t="e">
        <f>VLOOKUP(EXAMENES!F2785,PACIENTE[[APELLIDO / NOMBRE]:[GRUPO ETARIO]],4,0)</f>
        <v>#N/A</v>
      </c>
      <c r="H2785" s="10"/>
      <c r="I2785" s="10"/>
      <c r="J2785" s="46" t="e">
        <f>VLOOKUP(REGISTROS[[#This Row],[TIPO DE EXAMEN ]],SERVICIOS[],2,0)</f>
        <v>#N/A</v>
      </c>
      <c r="K2785" s="10" t="s">
        <v>67</v>
      </c>
      <c r="L2785" s="10"/>
      <c r="M2785" s="10"/>
      <c r="N2785" s="10"/>
    </row>
    <row r="2786" spans="1:14" x14ac:dyDescent="0.25">
      <c r="A2786" s="110">
        <f t="shared" si="115"/>
        <v>2776</v>
      </c>
      <c r="B2786" s="45"/>
      <c r="C2786" s="122"/>
      <c r="D2786" s="122">
        <f>YEAR(REGISTROS[[#This Row],[FECHA]])</f>
        <v>1900</v>
      </c>
      <c r="E2786" s="112">
        <f>MONTH(REGISTROS[[#This Row],[FECHA]])</f>
        <v>1</v>
      </c>
      <c r="F2786" s="10"/>
      <c r="G2786" s="11" t="e">
        <f>VLOOKUP(EXAMENES!F2786,PACIENTE[[APELLIDO / NOMBRE]:[GRUPO ETARIO]],4,0)</f>
        <v>#N/A</v>
      </c>
      <c r="H2786" s="10"/>
      <c r="I2786" s="10"/>
      <c r="J2786" s="46" t="e">
        <f>VLOOKUP(REGISTROS[[#This Row],[TIPO DE EXAMEN ]],SERVICIOS[],2,0)</f>
        <v>#N/A</v>
      </c>
      <c r="K2786" s="10" t="s">
        <v>67</v>
      </c>
      <c r="L2786" s="10"/>
      <c r="M2786" s="10"/>
      <c r="N2786" s="10"/>
    </row>
    <row r="2787" spans="1:14" x14ac:dyDescent="0.25">
      <c r="A2787" s="110">
        <f t="shared" si="115"/>
        <v>2777</v>
      </c>
      <c r="B2787" s="45"/>
      <c r="C2787" s="122"/>
      <c r="D2787" s="122">
        <f>YEAR(REGISTROS[[#This Row],[FECHA]])</f>
        <v>1900</v>
      </c>
      <c r="E2787" s="112">
        <f>MONTH(REGISTROS[[#This Row],[FECHA]])</f>
        <v>1</v>
      </c>
      <c r="F2787" s="10"/>
      <c r="G2787" s="11" t="e">
        <f>VLOOKUP(EXAMENES!F2787,PACIENTE[[APELLIDO / NOMBRE]:[GRUPO ETARIO]],4,0)</f>
        <v>#N/A</v>
      </c>
      <c r="H2787" s="10"/>
      <c r="I2787" s="10"/>
      <c r="J2787" s="46" t="e">
        <f>VLOOKUP(REGISTROS[[#This Row],[TIPO DE EXAMEN ]],SERVICIOS[],2,0)</f>
        <v>#N/A</v>
      </c>
      <c r="K2787" s="10" t="s">
        <v>67</v>
      </c>
      <c r="L2787" s="10"/>
      <c r="M2787" s="10"/>
      <c r="N2787" s="10"/>
    </row>
    <row r="2788" spans="1:14" x14ac:dyDescent="0.25">
      <c r="A2788" s="110">
        <f t="shared" si="115"/>
        <v>2778</v>
      </c>
      <c r="B2788" s="45"/>
      <c r="C2788" s="122"/>
      <c r="D2788" s="122">
        <f>YEAR(REGISTROS[[#This Row],[FECHA]])</f>
        <v>1900</v>
      </c>
      <c r="E2788" s="112">
        <f>MONTH(REGISTROS[[#This Row],[FECHA]])</f>
        <v>1</v>
      </c>
      <c r="F2788" s="10"/>
      <c r="G2788" s="11" t="e">
        <f>VLOOKUP(EXAMENES!F2788,PACIENTE[[APELLIDO / NOMBRE]:[GRUPO ETARIO]],4,0)</f>
        <v>#N/A</v>
      </c>
      <c r="H2788" s="10"/>
      <c r="I2788" s="10"/>
      <c r="J2788" s="46" t="e">
        <f>VLOOKUP(REGISTROS[[#This Row],[TIPO DE EXAMEN ]],SERVICIOS[],2,0)</f>
        <v>#N/A</v>
      </c>
      <c r="K2788" s="10" t="s">
        <v>67</v>
      </c>
      <c r="L2788" s="10"/>
      <c r="M2788" s="10"/>
      <c r="N2788" s="10"/>
    </row>
    <row r="2789" spans="1:14" x14ac:dyDescent="0.25">
      <c r="A2789" s="110">
        <f t="shared" si="115"/>
        <v>2779</v>
      </c>
      <c r="B2789" s="45"/>
      <c r="C2789" s="122"/>
      <c r="D2789" s="122">
        <f>YEAR(REGISTROS[[#This Row],[FECHA]])</f>
        <v>1900</v>
      </c>
      <c r="E2789" s="112">
        <f>MONTH(REGISTROS[[#This Row],[FECHA]])</f>
        <v>1</v>
      </c>
      <c r="F2789" s="10"/>
      <c r="G2789" s="11" t="e">
        <f>VLOOKUP(EXAMENES!F2789,PACIENTE[[APELLIDO / NOMBRE]:[GRUPO ETARIO]],4,0)</f>
        <v>#N/A</v>
      </c>
      <c r="H2789" s="10"/>
      <c r="I2789" s="10"/>
      <c r="J2789" s="46" t="e">
        <f>VLOOKUP(REGISTROS[[#This Row],[TIPO DE EXAMEN ]],SERVICIOS[],2,0)</f>
        <v>#N/A</v>
      </c>
      <c r="K2789" s="10" t="s">
        <v>67</v>
      </c>
      <c r="L2789" s="10"/>
      <c r="M2789" s="10"/>
      <c r="N2789" s="10"/>
    </row>
    <row r="2790" spans="1:14" x14ac:dyDescent="0.25">
      <c r="A2790" s="110">
        <f t="shared" si="115"/>
        <v>2780</v>
      </c>
      <c r="B2790" s="45"/>
      <c r="C2790" s="122"/>
      <c r="D2790" s="122">
        <f>YEAR(REGISTROS[[#This Row],[FECHA]])</f>
        <v>1900</v>
      </c>
      <c r="E2790" s="112">
        <f>MONTH(REGISTROS[[#This Row],[FECHA]])</f>
        <v>1</v>
      </c>
      <c r="F2790" s="10"/>
      <c r="G2790" s="11" t="e">
        <f>VLOOKUP(EXAMENES!F2790,PACIENTE[[APELLIDO / NOMBRE]:[GRUPO ETARIO]],4,0)</f>
        <v>#N/A</v>
      </c>
      <c r="H2790" s="10"/>
      <c r="I2790" s="10"/>
      <c r="J2790" s="46" t="e">
        <f>VLOOKUP(REGISTROS[[#This Row],[TIPO DE EXAMEN ]],SERVICIOS[],2,0)</f>
        <v>#N/A</v>
      </c>
      <c r="K2790" s="10" t="s">
        <v>67</v>
      </c>
      <c r="L2790" s="10"/>
      <c r="M2790" s="10"/>
      <c r="N2790" s="10"/>
    </row>
    <row r="2791" spans="1:14" x14ac:dyDescent="0.25">
      <c r="A2791" s="110">
        <f t="shared" si="115"/>
        <v>2781</v>
      </c>
      <c r="B2791" s="45"/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/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/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/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/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/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/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/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/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/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/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/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/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/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/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/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/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/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/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/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/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/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/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/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/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/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/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/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/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/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/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/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/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/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/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/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/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/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/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/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/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/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/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/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/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/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/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/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/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/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/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/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A2906" si="116">IF(E2843&lt;&gt;"",1+A2842,"")</f>
        <v>2833</v>
      </c>
      <c r="B2843" s="45"/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/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/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/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/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/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/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/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/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/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/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/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/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/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/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/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/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/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/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/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/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/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/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/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/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/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/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/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/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/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12 F2514:F2515 F2590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pageMargins left="0.7" right="0.7" top="0.75" bottom="0.75" header="0.3" footer="0.3"/>
  <pageSetup paperSize="9" orientation="portrait" horizontalDpi="0" verticalDpi="0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45962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11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35100</v>
      </c>
      <c r="D11" s="15"/>
      <c r="E11" s="73">
        <v>1</v>
      </c>
      <c r="F11" s="73">
        <f>COUNTIFS(REGISTROS[[TIPO DE EXAMEN ]],"RX PANORAMICA",REGISTROS[N° MES],$L$9,REGISTROS[N° ANO],M9)</f>
        <v>91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1820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7275</v>
      </c>
      <c r="D12" s="15"/>
      <c r="E12" s="73">
        <v>2</v>
      </c>
      <c r="F12" s="73">
        <f>COUNTIFS(REGISTROS[[TIPO DE EXAMEN ]],"RX PERIAPICAL",REGISTROS[N° MES],$L$9,REGISTROS[N° ANO],M9)</f>
        <v>34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340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970</v>
      </c>
      <c r="D13" s="15"/>
      <c r="E13" s="73">
        <v>3</v>
      </c>
      <c r="F13" s="73">
        <f>COUNTIFS(REGISTROS[[TIPO DE EXAMEN ]],"RX PARCIAL",REGISTROS[N° MES],$L$9,REGISTROS[N° ANO],M9)</f>
        <v>4</v>
      </c>
      <c r="G13" s="74" t="str">
        <f>SERVICIOS!B11</f>
        <v>RX PARCIAL</v>
      </c>
      <c r="H13" s="75">
        <f>SUMIFS(REGISTROS[PRECIO],REGISTROS[[TIPO DE EXAMEN ]],"RX PARCIAL",REGISTROS[N° MES],L9,REGISTROS[N° ANO],M9)</f>
        <v>40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3050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700</v>
      </c>
      <c r="P16" s="93"/>
      <c r="Q16" s="15"/>
      <c r="R16" s="91"/>
      <c r="S16" s="91"/>
      <c r="T16" s="89"/>
      <c r="U16" s="15"/>
      <c r="V16" s="15"/>
      <c r="W16" s="102">
        <f>O14-O16</f>
        <v>-700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3750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43345</v>
      </c>
      <c r="D19" s="15"/>
      <c r="E19" s="15"/>
      <c r="F19" s="15"/>
      <c r="G19" s="169" t="s">
        <v>19</v>
      </c>
      <c r="H19" s="162">
        <f>SUM(H11:H18)</f>
        <v>2200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147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70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11</v>
      </c>
      <c r="P24" s="15"/>
      <c r="Q24" s="15"/>
      <c r="R24" s="15"/>
      <c r="S24" s="15"/>
      <c r="T24" s="89"/>
      <c r="U24" s="15"/>
      <c r="V24" s="15"/>
      <c r="W24" s="89">
        <f>W16-W22</f>
        <v>-1559.5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topLeftCell="A19" zoomScale="70" zoomScaleNormal="7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92" t="s">
        <v>60</v>
      </c>
      <c r="C7" s="192"/>
      <c r="D7" s="192"/>
      <c r="E7" s="51"/>
      <c r="N7" s="207" t="s">
        <v>43</v>
      </c>
      <c r="O7" s="207"/>
      <c r="P7" s="207"/>
      <c r="Q7" s="207"/>
    </row>
    <row r="8" spans="2:17" ht="18.75" x14ac:dyDescent="0.25">
      <c r="B8" s="193" t="s">
        <v>45</v>
      </c>
      <c r="C8" s="194">
        <v>45931</v>
      </c>
      <c r="D8" s="194"/>
      <c r="E8" s="33"/>
      <c r="N8" s="15"/>
      <c r="O8" s="15"/>
      <c r="P8" s="15"/>
      <c r="Q8" s="15"/>
    </row>
    <row r="9" spans="2:17" ht="18.75" x14ac:dyDescent="0.25">
      <c r="B9" s="193"/>
      <c r="C9" s="194"/>
      <c r="D9" s="194"/>
      <c r="E9" s="33"/>
      <c r="I9" s="201" t="s">
        <v>47</v>
      </c>
      <c r="J9" s="201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212" t="s">
        <v>41</v>
      </c>
      <c r="O10" s="213"/>
      <c r="P10" s="208" t="s">
        <v>85</v>
      </c>
      <c r="Q10" s="209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18</v>
      </c>
      <c r="D11" s="39">
        <f>COMISIONES[[#This Row],[CANTIDAD]]*2</f>
        <v>36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10</v>
      </c>
      <c r="L11">
        <f>YEAR(C8)</f>
        <v>2025</v>
      </c>
      <c r="M11" s="1" t="s">
        <v>51</v>
      </c>
      <c r="N11" s="214"/>
      <c r="O11" s="215"/>
      <c r="P11" s="210"/>
      <c r="Q11" s="211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1</v>
      </c>
      <c r="D12" s="38">
        <f>COMISIONES[[#This Row],[CANTIDAD]]*2</f>
        <v>2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97" t="s">
        <v>33</v>
      </c>
      <c r="O12" s="198"/>
      <c r="P12" s="216">
        <v>45292</v>
      </c>
      <c r="Q12" s="217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0</v>
      </c>
      <c r="D13" s="38">
        <f>COMISIONES[[#This Row],[CANTIDAD]]*2</f>
        <v>0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99"/>
      <c r="O13" s="200"/>
      <c r="P13" s="218"/>
      <c r="Q13" s="219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6</v>
      </c>
      <c r="D14" s="38">
        <f>COMISIONES[[#This Row],[CANTIDAD]]*2</f>
        <v>12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97" t="s">
        <v>32</v>
      </c>
      <c r="O14" s="198"/>
      <c r="P14" s="185">
        <v>2</v>
      </c>
      <c r="Q14" s="186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99"/>
      <c r="O15" s="200"/>
      <c r="P15" s="187"/>
      <c r="Q15" s="188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5</v>
      </c>
      <c r="D16" s="38">
        <f>COMISIONES[[#This Row],[CANTIDAD]]*2</f>
        <v>10</v>
      </c>
      <c r="E16" s="42"/>
      <c r="F16" s="96">
        <v>5359553600</v>
      </c>
      <c r="G16" s="96" t="s">
        <v>178</v>
      </c>
      <c r="I16" s="25">
        <v>45444</v>
      </c>
      <c r="N16" s="220" t="s">
        <v>34</v>
      </c>
      <c r="O16" s="220"/>
      <c r="P16" s="170">
        <f>P14*2</f>
        <v>4</v>
      </c>
      <c r="Q16" s="170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11</v>
      </c>
      <c r="D17" s="38">
        <f>COMISIONES[[#This Row],[CANTIDAD]]*2</f>
        <v>22</v>
      </c>
      <c r="E17" s="42" t="s">
        <v>55</v>
      </c>
      <c r="F17" s="96">
        <v>2201298391</v>
      </c>
      <c r="G17" s="96" t="s">
        <v>189</v>
      </c>
      <c r="I17" s="25">
        <v>45474</v>
      </c>
      <c r="N17" s="220"/>
      <c r="O17" s="220"/>
      <c r="P17" s="170"/>
      <c r="Q17" s="170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0</v>
      </c>
      <c r="D20" s="38">
        <f>COMISIONES[[#This Row],[CANTIDAD]]*2</f>
        <v>0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0</v>
      </c>
      <c r="D22" s="38">
        <f>COMISIONES[[#This Row],[CANTIDAD]]*2</f>
        <v>0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6</v>
      </c>
      <c r="D23" s="38">
        <f>COMISIONES[[#This Row],[CANTIDAD]]*2</f>
        <v>12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1</v>
      </c>
      <c r="D25" s="38">
        <f>COMISIONES[[#This Row],[CANTIDAD]]*2</f>
        <v>2</v>
      </c>
      <c r="E25" s="42"/>
      <c r="F25" s="96">
        <v>2206241941</v>
      </c>
      <c r="G25" s="96" t="s">
        <v>174</v>
      </c>
      <c r="I25" s="25">
        <v>45717</v>
      </c>
      <c r="N25" s="180" t="s">
        <v>41</v>
      </c>
      <c r="O25" s="180"/>
      <c r="P25" s="181" t="s">
        <v>81</v>
      </c>
      <c r="Q25" s="181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0</v>
      </c>
      <c r="D26" s="38">
        <f>COMISIONES[[#This Row],[CANTIDAD]]*2</f>
        <v>0</v>
      </c>
      <c r="E26" s="42"/>
      <c r="F26" s="96">
        <v>2204847264</v>
      </c>
      <c r="G26" s="96" t="s">
        <v>174</v>
      </c>
      <c r="I26" s="25">
        <v>45748</v>
      </c>
      <c r="N26" s="180"/>
      <c r="O26" s="180"/>
      <c r="P26" s="181"/>
      <c r="Q26" s="181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171" t="s">
        <v>33</v>
      </c>
      <c r="O27" s="172"/>
      <c r="P27" s="175" t="s">
        <v>57</v>
      </c>
      <c r="Q27" s="176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3</v>
      </c>
      <c r="D28" s="38">
        <f>COMISIONES[[#This Row],[CANTIDAD]]*2</f>
        <v>6</v>
      </c>
      <c r="E28" s="42"/>
      <c r="F28" s="96">
        <v>2207975417</v>
      </c>
      <c r="G28" s="96" t="s">
        <v>174</v>
      </c>
      <c r="I28" s="25">
        <v>45809</v>
      </c>
      <c r="N28" s="173"/>
      <c r="O28" s="174"/>
      <c r="P28" s="177"/>
      <c r="Q28" s="178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171" t="s">
        <v>44</v>
      </c>
      <c r="O29" s="172"/>
      <c r="P29" s="185">
        <f>COUNTIFS(REGISTROS[DR. SOLICITANTE],P25,REGISTROS[[TIPO DE EXAMEN ]],"RX PANORAMICA")</f>
        <v>14</v>
      </c>
      <c r="Q29" s="186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173"/>
      <c r="O30" s="174"/>
      <c r="P30" s="187"/>
      <c r="Q30" s="188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2</v>
      </c>
      <c r="D31" s="38">
        <f>COMISIONES[[#This Row],[CANTIDAD]]*2</f>
        <v>4</v>
      </c>
      <c r="E31" s="42"/>
      <c r="F31" s="96">
        <v>2207797668</v>
      </c>
      <c r="G31" s="96" t="s">
        <v>174</v>
      </c>
      <c r="I31" s="25">
        <v>45901</v>
      </c>
      <c r="N31" s="206" t="s">
        <v>34</v>
      </c>
      <c r="O31" s="206"/>
      <c r="P31" s="170">
        <f>P29*2</f>
        <v>28</v>
      </c>
      <c r="Q31" s="170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206"/>
      <c r="O32" s="206"/>
      <c r="P32" s="170"/>
      <c r="Q32" s="170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0</v>
      </c>
      <c r="D33" s="38">
        <f>COMISIONES[[#This Row],[CANTIDAD]]*2</f>
        <v>0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1</v>
      </c>
      <c r="D34" s="38">
        <f>COMISIONES[[#This Row],[CANTIDAD]]*2</f>
        <v>2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171" t="s">
        <v>1677</v>
      </c>
      <c r="O35" s="190"/>
      <c r="P35" s="170">
        <f>SUM(COMISIONES[VALOR A PAGAR])-(D11+D17+D21)</f>
        <v>102</v>
      </c>
      <c r="Q35" s="170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1</v>
      </c>
      <c r="D36" s="38">
        <f>COMISIONES[[#This Row],[CANTIDAD]]*2</f>
        <v>2</v>
      </c>
      <c r="E36" s="42"/>
      <c r="F36" s="96">
        <v>2203461772</v>
      </c>
      <c r="G36" s="96" t="s">
        <v>174</v>
      </c>
      <c r="I36" s="23"/>
      <c r="N36" s="173"/>
      <c r="O36" s="191"/>
      <c r="P36" s="170"/>
      <c r="Q36" s="170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102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1698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18</v>
      </c>
      <c r="D41" s="38">
        <f>COMISIONES[[#This Row],[CANTIDAD]]*2</f>
        <v>36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0</v>
      </c>
      <c r="D43" s="38">
        <f>COMISIONES[[#This Row],[CANTIDAD]]*2</f>
        <v>0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1</v>
      </c>
      <c r="D47" s="38">
        <f>COMISIONES[[#This Row],[CANTIDAD]]*2</f>
        <v>2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1</v>
      </c>
      <c r="D50" s="38">
        <f>COMISIONES[[#This Row],[CANTIDAD]]*2</f>
        <v>2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1</v>
      </c>
      <c r="D54" s="38">
        <f>COMISIONES[[#This Row],[CANTIDAD]]*2</f>
        <v>2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0</v>
      </c>
      <c r="D55" s="38">
        <f>COMISIONES[[#This Row],[CANTIDAD]]*2</f>
        <v>0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1</v>
      </c>
      <c r="D56" s="38">
        <f>COMISIONES[[#This Row],[CANTIDAD]]*2</f>
        <v>2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3</v>
      </c>
      <c r="D60" s="38">
        <f>COMISIONES[[#This Row],[CANTIDAD]]*2</f>
        <v>6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0</v>
      </c>
      <c r="D62" s="38">
        <f>COMISIONES[[#This Row],[CANTIDAD]]*2</f>
        <v>0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202" t="s">
        <v>64</v>
      </c>
      <c r="C100" s="195">
        <f>SUM(C11:C98)</f>
        <v>80</v>
      </c>
      <c r="D100" s="204">
        <f>C100*2</f>
        <v>160</v>
      </c>
      <c r="E100" s="34"/>
    </row>
    <row r="101" spans="2:7" ht="15.75" x14ac:dyDescent="0.25">
      <c r="B101" s="203"/>
      <c r="C101" s="196"/>
      <c r="D101" s="205"/>
      <c r="E101" s="35"/>
    </row>
    <row r="103" spans="2:7" x14ac:dyDescent="0.25">
      <c r="C103" s="179" t="s">
        <v>62</v>
      </c>
      <c r="D103" s="189">
        <f>SUMIFS(COMISIONES[VALOR A PAGAR],COMISIONES[ESTADO],M11)</f>
        <v>0</v>
      </c>
    </row>
    <row r="104" spans="2:7" x14ac:dyDescent="0.25">
      <c r="C104" s="179"/>
      <c r="D104" s="189"/>
    </row>
    <row r="105" spans="2:7" x14ac:dyDescent="0.25">
      <c r="C105" s="182" t="s">
        <v>63</v>
      </c>
      <c r="D105" s="183">
        <f>D100-D103</f>
        <v>160</v>
      </c>
    </row>
    <row r="106" spans="2:7" x14ac:dyDescent="0.25">
      <c r="C106" s="182"/>
      <c r="D106" s="184"/>
    </row>
  </sheetData>
  <autoFilter ref="B7:E9">
    <filterColumn colId="0" showButton="0"/>
    <filterColumn colId="1" showButton="0"/>
  </autoFilter>
  <mergeCells count="30"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  <mergeCell ref="C105:C106"/>
    <mergeCell ref="D105:D106"/>
    <mergeCell ref="N29:O30"/>
    <mergeCell ref="P29:Q30"/>
    <mergeCell ref="D103:D104"/>
    <mergeCell ref="P31:Q32"/>
    <mergeCell ref="N35:O36"/>
    <mergeCell ref="P35:Q36"/>
    <mergeCell ref="P16:Q17"/>
    <mergeCell ref="N27:O28"/>
    <mergeCell ref="P27:Q28"/>
    <mergeCell ref="C103:C104"/>
    <mergeCell ref="N25:O26"/>
    <mergeCell ref="P25:Q26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48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323</v>
      </c>
      <c r="C11" s="17">
        <f>COUNTIFS(REGISTROS[DR. SOLICITANTE],ESTADISTICA[[#This Row],[MEDICO ]],REGISTROS[[TIPO DE EXAMEN ]],"RX PERIAPICAL")</f>
        <v>109</v>
      </c>
      <c r="D11" s="17">
        <f>COUNTIFS(REGISTROS[DR. SOLICITANTE],ESTADISTICA[[#This Row],[MEDICO ]],REGISTROS[[TIPO DE EXAMEN ]],"RX PARCIAL")</f>
        <v>17</v>
      </c>
      <c r="E11" s="85">
        <f>ESTADISTICA[[#This Row],[RX PANORAMICA]]+ESTADISTICA[[#This Row],[RX PERIAPICAL ]]+ESTADISTICA[[#This Row],[RX PARCIAL]]</f>
        <v>449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19</v>
      </c>
      <c r="C12" s="17">
        <f>COUNTIFS(REGISTROS[DR. SOLICITANTE],ESTADISTICA[[#This Row],[MEDICO ]],REGISTROS[[TIPO DE EXAMEN ]],"RX PERIAPICAL")</f>
        <v>13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33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2</v>
      </c>
      <c r="C13" s="17">
        <f>COUNTIFS(REGISTROS[DR. SOLICITANTE],ESTADISTICA[[#This Row],[MEDICO ]],REGISTROS[[TIPO DE EXAMEN ]],"RX PERIAPICAL")</f>
        <v>1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3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43</v>
      </c>
      <c r="C14" s="17">
        <f>COUNTIFS(REGISTROS[DR. SOLICITANTE],ESTADISTICA[[#This Row],[MEDICO ]],REGISTROS[[TIPO DE EXAMEN ]],"RX PERIAPICAL")</f>
        <v>10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53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3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6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126</v>
      </c>
      <c r="C16" s="17">
        <f>COUNTIFS(REGISTROS[DR. SOLICITANTE],ESTADISTICA[[#This Row],[MEDICO ]],REGISTROS[[TIPO DE EXAMEN ]],"RX PERIAPICAL")</f>
        <v>67</v>
      </c>
      <c r="D16" s="17">
        <f>COUNTIFS(REGISTROS[DR. SOLICITANTE],ESTADISTICA[[#This Row],[MEDICO ]],REGISTROS[[TIPO DE EXAMEN ]],"RX PARCIAL")</f>
        <v>9</v>
      </c>
      <c r="E16" s="85">
        <f>ESTADISTICA[[#This Row],[RX PANORAMICA]]+ESTADISTICA[[#This Row],[RX PERIAPICAL ]]+ESTADISTICA[[#This Row],[RX PARCIAL]]</f>
        <v>202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227</v>
      </c>
      <c r="C17" s="17">
        <f>COUNTIFS(REGISTROS[DR. SOLICITANTE],ESTADISTICA[[#This Row],[MEDICO ]],REGISTROS[[TIPO DE EXAMEN ]],"RX PERIAPICAL")</f>
        <v>199</v>
      </c>
      <c r="D17" s="17">
        <f>COUNTIFS(REGISTROS[DR. SOLICITANTE],ESTADISTICA[[#This Row],[MEDICO ]],REGISTROS[[TIPO DE EXAMEN ]],"RX PARCIAL")</f>
        <v>13</v>
      </c>
      <c r="E17" s="85">
        <f>ESTADISTICA[[#This Row],[RX PANORAMICA]]+ESTADISTICA[[#This Row],[RX PERIAPICAL ]]+ESTADISTICA[[#This Row],[RX PARCIAL]]</f>
        <v>439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39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39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1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2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84</v>
      </c>
      <c r="C23" s="17">
        <f>COUNTIFS(REGISTROS[DR. SOLICITANTE],ESTADISTICA[[#This Row],[MEDICO ]],REGISTROS[[TIPO DE EXAMEN ]],"RX PERIAPICAL")</f>
        <v>14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99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34</v>
      </c>
      <c r="C25" s="17">
        <f>COUNTIFS(REGISTROS[DR. SOLICITANTE],ESTADISTICA[[#This Row],[MEDICO ]],REGISTROS[[TIPO DE EXAMEN ]],"RX PERIAPICAL")</f>
        <v>24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58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9</v>
      </c>
      <c r="C31" s="17">
        <f>COUNTIFS(REGISTROS[DR. SOLICITANTE],ESTADISTICA[[#This Row],[MEDICO ]],REGISTROS[[TIPO DE EXAMEN ]],"RX PERIAPICAL")</f>
        <v>3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12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7</v>
      </c>
      <c r="C33" s="17">
        <f>COUNTIFS(REGISTROS[DR. SOLICITANTE],ESTADISTICA[[#This Row],[MEDICO ]],REGISTROS[[TIPO DE EXAMEN ]],"RX PERIAPICAL")</f>
        <v>11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18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34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36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1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2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402</v>
      </c>
      <c r="C41" s="17">
        <f>COUNTIFS(REGISTROS[DR. SOLICITANTE],ESTADISTICA[[#This Row],[MEDICO ]],REGISTROS[[TIPO DE EXAMEN ]],"RX PERIAPICAL")</f>
        <v>141</v>
      </c>
      <c r="D41" s="17">
        <f>COUNTIFS(REGISTROS[DR. SOLICITANTE],ESTADISTICA[[#This Row],[MEDICO ]],REGISTROS[[TIPO DE EXAMEN ]],"RX PARCIAL")</f>
        <v>46</v>
      </c>
      <c r="E41" s="85">
        <f>ESTADISTICA[[#This Row],[RX PANORAMICA]]+ESTADISTICA[[#This Row],[RX PERIAPICAL ]]+ESTADISTICA[[#This Row],[RX PARCIAL]]</f>
        <v>589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13</v>
      </c>
      <c r="C43" s="17">
        <f>COUNTIFS(REGISTROS[DR. SOLICITANTE],ESTADISTICA[[#This Row],[MEDICO ]],REGISTROS[[TIPO DE EXAMEN ]],"RX PERIAPICAL")</f>
        <v>12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26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15</v>
      </c>
      <c r="C46" s="17">
        <f>COUNTIFS(REGISTROS[DR. SOLICITANTE],ESTADISTICA[[#This Row],[MEDICO ]],REGISTROS[[TIPO DE EXAMEN ]],"RX PERIAPICAL")</f>
        <v>5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20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5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9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29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29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11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14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24</v>
      </c>
      <c r="C60" s="17">
        <f>COUNTIFS(REGISTROS[DR. SOLICITANTE],ESTADISTICA[[#This Row],[MEDICO ]],REGISTROS[[TIPO DE EXAMEN ]],"RX PERIAPICAL")</f>
        <v>11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35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17</v>
      </c>
      <c r="C62" s="148">
        <f>COUNTIFS(REGISTROS[DR. SOLICITANTE],ESTADISTICA[[#This Row],[MEDICO ]],REGISTROS[[TIPO DE EXAMEN ]],"RX PERIAPICAL")</f>
        <v>7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24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1556</v>
      </c>
      <c r="C103" s="224">
        <f>SUM(ESTADISTICA[[RX PERIAPICAL ]])</f>
        <v>677</v>
      </c>
      <c r="D103" s="225">
        <f>SUM(ESTADISTICA[RX PARCIAL])</f>
        <v>93</v>
      </c>
      <c r="E103" s="226">
        <f>SUM(ESTADISTICA[TOTAL])</f>
        <v>2326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2025-12-04T20:28:22Z</dcterms:modified>
</cp:coreProperties>
</file>