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670" i="1" l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D2607" i="3" l="1"/>
  <c r="A2670" i="3" l="1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E75" i="7" s="1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2" i="7" l="1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G2622" i="1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G2634" i="1" s="1"/>
  <c r="D2635" i="3"/>
  <c r="E2635" i="3" s="1"/>
  <c r="G2635" i="1" s="1"/>
  <c r="D2636" i="3"/>
  <c r="E2636" i="3" s="1"/>
  <c r="G2636" i="1" s="1"/>
  <c r="D2637" i="3"/>
  <c r="E2637" i="3" s="1"/>
  <c r="G2637" i="1" s="1"/>
  <c r="D2638" i="3"/>
  <c r="E2638" i="3" s="1"/>
  <c r="G2638" i="1" s="1"/>
  <c r="D2639" i="3"/>
  <c r="E2639" i="3" s="1"/>
  <c r="G2639" i="1" s="1"/>
  <c r="D2640" i="3"/>
  <c r="E2640" i="3" s="1"/>
  <c r="G2640" i="1" s="1"/>
  <c r="D2641" i="3"/>
  <c r="E2641" i="3" s="1"/>
  <c r="G2641" i="1" s="1"/>
  <c r="D2642" i="3"/>
  <c r="E2642" i="3" s="1"/>
  <c r="D2643" i="3"/>
  <c r="E2643" i="3" s="1"/>
  <c r="G2643" i="1" s="1"/>
  <c r="D2644" i="3"/>
  <c r="E2644" i="3" s="1"/>
  <c r="D2645" i="3"/>
  <c r="E2645" i="3" s="1"/>
  <c r="G2645" i="1" s="1"/>
  <c r="D2646" i="3"/>
  <c r="E2646" i="3" s="1"/>
  <c r="G2646" i="1" s="1"/>
  <c r="D2647" i="3"/>
  <c r="E2647" i="3" s="1"/>
  <c r="G2647" i="1" s="1"/>
  <c r="D2648" i="3"/>
  <c r="E2648" i="3" s="1"/>
  <c r="G2648" i="1" s="1"/>
  <c r="D2649" i="3"/>
  <c r="E2649" i="3" s="1"/>
  <c r="G2649" i="1" s="1"/>
  <c r="D2650" i="3"/>
  <c r="E2650" i="3" s="1"/>
  <c r="G2650" i="1" s="1"/>
  <c r="D2651" i="3"/>
  <c r="E2651" i="3" s="1"/>
  <c r="G2651" i="1" s="1"/>
  <c r="D2652" i="3"/>
  <c r="E2652" i="3" s="1"/>
  <c r="G2652" i="1" s="1"/>
  <c r="D2653" i="3"/>
  <c r="E2653" i="3" s="1"/>
  <c r="G2653" i="1" s="1"/>
  <c r="D2654" i="3"/>
  <c r="E2654" i="3" s="1"/>
  <c r="G2654" i="1" s="1"/>
  <c r="D2655" i="3"/>
  <c r="E2655" i="3" s="1"/>
  <c r="G2655" i="1" s="1"/>
  <c r="D2656" i="3"/>
  <c r="E2656" i="3" s="1"/>
  <c r="G2656" i="1" s="1"/>
  <c r="D2657" i="3"/>
  <c r="E2657" i="3" s="1"/>
  <c r="G2657" i="1" s="1"/>
  <c r="D2658" i="3"/>
  <c r="E2658" i="3" s="1"/>
  <c r="G2658" i="1" s="1"/>
  <c r="D2659" i="3"/>
  <c r="E2659" i="3" s="1"/>
  <c r="G2659" i="1" s="1"/>
  <c r="D2660" i="3"/>
  <c r="E2660" i="3" s="1"/>
  <c r="D2661" i="3"/>
  <c r="E2661" i="3" s="1"/>
  <c r="G2661" i="1" s="1"/>
  <c r="D2662" i="3"/>
  <c r="E2662" i="3" s="1"/>
  <c r="G2662" i="1" s="1"/>
  <c r="D2663" i="3"/>
  <c r="E2663" i="3" s="1"/>
  <c r="G2663" i="1" s="1"/>
  <c r="D2664" i="3"/>
  <c r="E2664" i="3" s="1"/>
  <c r="G2664" i="1" s="1"/>
  <c r="D2665" i="3"/>
  <c r="E2665" i="3" s="1"/>
  <c r="G2665" i="1" s="1"/>
  <c r="D2666" i="3"/>
  <c r="E2666" i="3" s="1"/>
  <c r="G2666" i="1" s="1"/>
  <c r="D2667" i="3"/>
  <c r="E2667" i="3" s="1"/>
  <c r="D2668" i="3"/>
  <c r="E2668" i="3" s="1"/>
  <c r="G2668" i="1" s="1"/>
  <c r="D2669" i="3"/>
  <c r="E2669" i="3" s="1"/>
  <c r="G2669" i="1" s="1"/>
  <c r="D2670" i="3"/>
  <c r="E2670" i="3" s="1"/>
  <c r="D2671" i="3"/>
  <c r="E2671" i="3" s="1"/>
  <c r="G2671" i="1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J2634" i="1"/>
  <c r="E2635" i="1"/>
  <c r="J2635" i="1"/>
  <c r="E2636" i="1"/>
  <c r="J2636" i="1"/>
  <c r="E2637" i="1"/>
  <c r="J2637" i="1"/>
  <c r="E2638" i="1"/>
  <c r="J2638" i="1"/>
  <c r="E2639" i="1"/>
  <c r="J2639" i="1"/>
  <c r="E2640" i="1"/>
  <c r="J2640" i="1"/>
  <c r="E2641" i="1"/>
  <c r="J2641" i="1"/>
  <c r="E2642" i="1"/>
  <c r="J2642" i="1"/>
  <c r="E2643" i="1"/>
  <c r="J2643" i="1"/>
  <c r="E2644" i="1"/>
  <c r="G2644" i="1"/>
  <c r="J2644" i="1"/>
  <c r="E2645" i="1"/>
  <c r="J2645" i="1"/>
  <c r="E2646" i="1"/>
  <c r="J2646" i="1"/>
  <c r="E2647" i="1"/>
  <c r="J2647" i="1"/>
  <c r="E2648" i="1"/>
  <c r="J2648" i="1"/>
  <c r="E2649" i="1"/>
  <c r="J2649" i="1"/>
  <c r="E2650" i="1"/>
  <c r="J2650" i="1"/>
  <c r="E2651" i="1"/>
  <c r="J2651" i="1"/>
  <c r="E2652" i="1"/>
  <c r="J2652" i="1"/>
  <c r="E2653" i="1"/>
  <c r="J2653" i="1"/>
  <c r="E2654" i="1"/>
  <c r="J2654" i="1"/>
  <c r="E2655" i="1"/>
  <c r="J2655" i="1"/>
  <c r="E2656" i="1"/>
  <c r="J2656" i="1"/>
  <c r="E2657" i="1"/>
  <c r="J2657" i="1"/>
  <c r="E2658" i="1"/>
  <c r="J2658" i="1"/>
  <c r="E2659" i="1"/>
  <c r="J2659" i="1"/>
  <c r="E2660" i="1"/>
  <c r="G2660" i="1"/>
  <c r="J2660" i="1"/>
  <c r="E2661" i="1"/>
  <c r="J2661" i="1"/>
  <c r="E2662" i="1"/>
  <c r="J2662" i="1"/>
  <c r="E2663" i="1"/>
  <c r="J2663" i="1"/>
  <c r="E2664" i="1"/>
  <c r="J2664" i="1"/>
  <c r="E2665" i="1"/>
  <c r="J2665" i="1"/>
  <c r="E2666" i="1"/>
  <c r="J2666" i="1"/>
  <c r="E2667" i="1"/>
  <c r="G2667" i="1"/>
  <c r="J2667" i="1"/>
  <c r="E2668" i="1"/>
  <c r="J2668" i="1"/>
  <c r="E2669" i="1"/>
  <c r="J2669" i="1"/>
  <c r="E2670" i="1"/>
  <c r="G2670" i="1"/>
  <c r="J2670" i="1"/>
  <c r="E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642" i="1" l="1"/>
  <c r="G2614" i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<sst xmlns="http://schemas.openxmlformats.org/spreadsheetml/2006/main" count="29842" uniqueCount="5257">
  <si>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</si>
  <si>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</si>
  <si>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</si>
  <si>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</si>
  <si>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</si>
  <si>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</si>
  <si>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</si>
  <si>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</si>
  <si>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</si>
  <si>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</si>
  <si>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</si>
  <si>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</si>
  <si>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</si>
  <si>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</si>
  <si>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</si>
  <si>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</si>
  <si>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</si>
  <si>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</si>
  <si>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</si>
  <si>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</si>
  <si>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</si>
  <si>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</si>
  <si>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</si>
  <si>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</si>
  <si>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</si>
  <si>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</si>
  <si>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</si>
  <si>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</si>
  <si>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</si>
  <si>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</si>
  <si>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</si>
  <si>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</si>
  <si>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</si>
  <si>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</si>
  <si>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</si>
  <si>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</si>
  <si>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</si>
  <si>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</si>
  <si>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</si>
  <si>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</si>
  <si>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</si>
  <si>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</si>
  <si>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</si>
  <si>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</si>
  <si>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</si>
  <si>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</si>
  <si>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</si>
  <si>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</si>
  <si>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</si>
  <si>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</si>
  <si>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</si>
  <si>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</si>
  <si>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</si>
  <si>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</si>
  <si>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</si>
  <si>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</si>
  <si>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</si>
  <si>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</si>
  <si>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</si>
  <si>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</si>
  <si>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</si>
  <si>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</si>
  <si>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</si>
  <si>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</si>
  <si>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</si>
  <si>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</si>
  <si>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</si>
  <si>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</si>
  <si>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</si>
  <si>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</si>
  <si>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</si>
  <si>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</si>
  <si>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</si>
  <si>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</si>
  <si>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</si>
  <si>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</si>
  <si>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</si>
  <si>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</si>
  <si>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</si>
  <si>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</si>
  <si>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</si>
  <si>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</si>
  <si>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</si>
  <si>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</si>
  <si>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</si>
  <si>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</si>
  <si>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</si>
  <si>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</si>
  <si>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</si>
  <si>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</si>
  <si>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</si>
  <si>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</si>
  <si>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</si>
  <si>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</si>
  <si>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</si>
  <si>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</si>
  <si>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</si>
  <si>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</si>
  <si>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</si>
  <si>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</si>
  <si>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</si>
  <si>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</si>
  <si>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</si>
  <si>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</si>
  <si>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</si>
  <si>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</si>
  <si>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</si>
  <si>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</si>
  <si>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</si>
  <si>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</si>
  <si>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</si>
  <si>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</si>
  <si>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</si>
  <si>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</si>
  <si>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</si>
  <si>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</si>
  <si>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</si>
  <si>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</si>
  <si>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</si>
  <si>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</si>
  <si>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</si>
  <si>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</si>
  <si>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</si>
  <si>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</si>
  <si>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</si>
  <si>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</si>
  <si>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</si>
  <si>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</si>
  <si>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</si>
  <si>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</si>
  <si>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</si>
  <si>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</si>
  <si>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</si>
  <si>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</si>
  <si>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</si>
  <si>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</si>
  <si>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</si>
  <si>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</si>
  <si>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</si>
  <si>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</si>
  <si>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</si>
  <si>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</si>
  <si>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</si>
  <si>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</si>
  <si>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</si>
  <si>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</si>
  <si>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</si>
  <si>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</si>
  <si>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</si>
  <si>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</si>
  <si>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</si>
  <si>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</si>
  <si>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</si>
  <si>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</si>
  <si>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</si>
  <si>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</si>
  <si>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</si>
  <si>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</si>
  <si>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</si>
  <si>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</si>
  <si>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</si>
  <si>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</si>
  <si>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</si>
  <si>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</si>
  <si>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</si>
  <si>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</si>
  <si>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</si>
  <si>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</si>
  <si>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</si>
  <si>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</si>
  <si>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</si>
  <si>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</si>
  <si>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</si>
  <si>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</si>
  <si>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</si>
  <si>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</si>
  <si>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</si>
  <si>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</si>
  <si>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</si>
  <si>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</si>
  <si>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</si>
  <si>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</si>
  <si>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</si>
  <si>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</si>
  <si>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</si>
  <si>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</si>
  <si>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</si>
  <si>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</si>
  <si>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</si>
  <si>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</si>
  <si>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</si>
  <si>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</si>
  <si>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</si>
  <si>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</si>
  <si>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</si>
  <si>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</si>
  <si>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</si>
  <si>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</si>
  <si>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</si>
  <si>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</si>
  <si>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</si>
  <si>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</si>
  <si>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</si>
  <si>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</si>
  <si>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</si>
  <si>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</si>
  <si>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</si>
  <si>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</si>
  <si>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</si>
  <si>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</si>
  <si>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</si>
  <si>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</si>
  <si>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</si>
  <si>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</si>
  <si>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</si>
  <si>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</si>
  <si>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</si>
  <si>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</si>
  <si>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</si>
  <si>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</si>
  <si>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</si>
  <si>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</si>
  <si>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</si>
  <si>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</si>
  <si>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</si>
  <si>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</si>
  <si>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</si>
  <si>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</si>
  <si>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</si>
  <si>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</si>
  <si>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</si>
  <si>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</si>
  <si>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</si>
  <si>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</si>
  <si>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</si>
  <si>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</si>
  <si>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</si>
  <si>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</si>
  <si>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</si>
  <si>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</si>
  <si>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</si>
  <si>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</si>
  <si>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</si>
  <si>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</si>
  <si>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</si>
  <si>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</si>
  <si>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</si>
  <si>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</si>
  <si>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</si>
  <si>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</si>
  <si>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</si>
  <si>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</si>
  <si>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</si>
  <si>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</si>
  <si>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</si>
  <si>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</si>
  <si>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</si>
  <si>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</si>
  <si>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</si>
  <si>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</si>
  <si>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</si>
  <si>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</si>
  <si>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</si>
  <si>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</si>
  <si>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</si>
  <si>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</si>
  <si>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</si>
  <si>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</si>
  <si>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</si>
  <si>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</si>
  <si>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</si>
  <si>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</si>
  <si>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</si>
  <si>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</si>
  <si>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</si>
  <si>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</si>
  <si>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</si>
  <si>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</si>
  <si>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</si>
  <si>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</si>
  <si>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</si>
  <si>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</si>
  <si>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</si>
  <si>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</si>
  <si>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</si>
  <si>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</si>
  <si>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</si>
  <si>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</si>
  <si>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</si>
  <si>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</si>
  <si>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</si>
  <si>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</si>
  <si>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</si>
  <si>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</si>
  <si>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</si>
  <si>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</si>
  <si>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</si>
  <si>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</si>
  <si>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</si>
  <si>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</si>
  <si>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</si>
  <si>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</si>
  <si>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</si>
  <si>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</si>
  <si>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</si>
  <si>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</si>
  <si>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</si>
  <si>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</si>
  <si>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</si>
  <si>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</si>
  <si>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</si>
  <si>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</si>
  <si>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</si>
  <si>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</si>
  <si>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</si>
  <si>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</si>
  <si>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</si>
  <si>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</si>
  <si>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</si>
  <si>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</si>
  <si>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</si>
  <si>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</si>
  <si>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</si>
  <si>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</si>
  <si>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</si>
  <si>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</si>
  <si>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</si>
  <si>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</si>
  <si>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</si>
  <si>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</si>
  <si>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</si>
  <si>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</si>
  <si>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</si>
  <si>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</si>
  <si>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</si>
  <si>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</si>
  <si>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</si>
  <si>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</si>
  <si>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</si>
  <si>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</si>
  <si>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</si>
  <si>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</si>
  <si>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</si>
  <si>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</si>
  <si>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</si>
  <si>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</si>
  <si>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</si>
  <si>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</si>
  <si>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</si>
  <si>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</si>
  <si>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</si>
  <si>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</si>
  <si>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</si>
  <si>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</si>
  <si>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</si>
  <si>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</si>
  <si>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</si>
  <si>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</si>
  <si>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</si>
  <si>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</si>
  <si>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</si>
  <si>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</si>
  <si>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</si>
  <si>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</si>
  <si>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</si>
  <si>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</si>
  <si>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</si>
  <si>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</si>
  <si>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</si>
  <si>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</si>
  <si>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</si>
  <si>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</si>
  <si>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</si>
  <si>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</si>
  <si>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</si>
  <si>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</si>
  <si>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</si>
  <si>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</si>
  <si>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</si>
  <si>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</si>
  <si>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</si>
  <si>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</si>
  <si>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</si>
  <si>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</si>
  <si>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</si>
  <si>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</si>
  <si>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</si>
  <si>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</si>
  <si>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</si>
  <si>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</si>
  <si>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</si>
  <si>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</si>
  <si>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</si>
  <si>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</si>
  <si>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</si>
  <si>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</si>
  <si>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</si>
  <si>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</si>
  <si>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</si>
  <si>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</si>
  <si>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</si>
  <si>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</si>
  <si>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</si>
  <si>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</si>
  <si>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</si>
  <si>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</si>
  <si>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</si>
  <si>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</si>
  <si>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</si>
  <si>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</si>
  <si>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</si>
  <si>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</si>
  <si>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</si>
  <si>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</si>
  <si>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</si>
  <si>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</si>
  <si>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</si>
  <si>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</si>
  <si>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</si>
  <si>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</si>
  <si>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</si>
  <si>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</si>
  <si>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</si>
  <si>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</si>
  <si>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</si>
  <si>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</si>
  <si>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</si>
  <si>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</si>
  <si>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</si>
  <si>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</si>
  <si>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</si>
  <si>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</si>
  <si>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</si>
  <si>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</si>
  <si>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</si>
  <si>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</si>
  <si>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</si>
  <si>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</si>
  <si>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</si>
  <si>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</si>
  <si>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</si>
  <si>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</si>
  <si>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</si>
  <si>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</si>
  <si>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</si>
  <si>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</si>
  <si>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</si>
  <si>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</si>
  <si>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</si>
  <si>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</si>
  <si>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</si>
  <si>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</si>
  <si>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</si>
  <si>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</si>
  <si>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</si>
  <si>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</si>
  <si>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</si>
  <si>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</si>
  <si>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</si>
  <si>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</si>
  <si>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</si>
  <si>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</si>
  <si>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</si>
  <si>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</si>
  <si>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</si>
  <si>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</si>
  <si>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</si>
  <si>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</si>
  <si>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</si>
  <si>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</si>
  <si>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</si>
  <si>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</si>
  <si>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</si>
  <si>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</si>
  <si>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</si>
  <si>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</si>
  <si>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</si>
  <si>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</si>
  <si>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</si>
  <si>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</si>
  <si>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</si>
  <si>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</si>
  <si>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</si>
  <si>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</si>
  <si>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</si>
  <si>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</si>
  <si>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</si>
  <si>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</si>
  <si>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</si>
  <si>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</si>
  <si>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</si>
  <si>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</si>
  <si>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</si>
  <si>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</si>
  <si>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</si>
  <si>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</si>
  <si>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</si>
  <si>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</si>
  <si>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</si>
  <si>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</si>
  <si>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</si>
  <si>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</si>
  <si>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</si>
  <si>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</si>
  <si>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</si>
  <si>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</si>
  <si>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</si>
  <si>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</si>
  <si>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</si>
  <si>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</si>
  <si>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</si>
  <si>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</si>
  <si>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</si>
  <si>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</si>
  <si>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</si>
  <si>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</si>
  <si>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</si>
  <si>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</si>
  <si>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</si>
  <si>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</si>
  <si>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</si>
  <si>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</si>
  <si>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</si>
  <si>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</si>
  <si>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</si>
  <si>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</si>
  <si>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</si>
  <si>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</si>
  <si>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</si>
  <si>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</si>
  <si>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</si>
  <si>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</si>
  <si>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</si>
  <si>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</si>
  <si>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</si>
  <si>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</si>
  <si>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</si>
  <si>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</si>
  <si>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</si>
  <si>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</si>
  <si>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</si>
  <si>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</si>
  <si>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</si>
  <si>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</si>
  <si>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</si>
  <si>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</si>
  <si>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</si>
  <si>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</si>
  <si>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</si>
  <si>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</si>
  <si>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</si>
  <si>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</si>
  <si>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</si>
  <si>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</si>
  <si>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</si>
  <si>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</si>
  <si>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</si>
  <si>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</si>
  <si>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</si>
  <si>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</si>
  <si>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</si>
  <si>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</si>
  <si>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</si>
  <si>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</si>
  <si>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</si>
  <si>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</si>
  <si>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</si>
  <si>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</si>
  <si>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</si>
  <si>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</si>
  <si>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</si>
  <si>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</si>
  <si>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</si>
  <si>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</si>
  <si>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</si>
  <si>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</si>
  <si>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</si>
  <si>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</si>
  <si>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</si>
  <si>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</si>
  <si>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</si>
  <si>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</si>
  <si>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</si>
  <si>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</si>
  <si>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</si>
  <si>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</si>
  <si>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</si>
  <si>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</si>
  <si>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</si>
  <si>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</si>
  <si>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</si>
  <si>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</si>
  <si>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</si>
  <si>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</si>
  <si>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</si>
  <si>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</si>
  <si>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</si>
  <si>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</si>
  <si>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</si>
  <si>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</si>
  <si>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</si>
  <si>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</si>
  <si>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</si>
  <si>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</si>
  <si>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</si>
  <si>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</si>
  <si>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</si>
  <si>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</si>
  <si>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</si>
  <si>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</si>
  <si>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</si>
  <si>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</si>
  <si>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</si>
  <si>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</si>
  <si>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</si>
  <si>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</si>
  <si>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</si>
  <si>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</si>
  <si>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</si>
  <si>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</si>
  <si>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</si>
  <si>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</si>
  <si>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</si>
  <si>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</si>
  <si>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</si>
  <si>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</si>
  <si>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</si>
  <si>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</si>
  <si>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</si>
  <si>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</si>
  <si>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</si>
  <si>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</si>
  <si>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</si>
  <si>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</si>
  <si>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</si>
  <si>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</si>
  <si>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</si>
  <si>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</si>
  <si>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</si>
  <si>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</si>
  <si>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</si>
  <si>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</si>
  <si>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</si>
  <si>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</si>
  <si>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</si>
  <si>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</si>
  <si>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</si>
  <si>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</si>
  <si>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</si>
  <si>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</si>
  <si>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</si>
  <si>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</si>
  <si>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</si>
  <si>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</si>
  <si>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</si>
  <si>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</si>
  <si>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</si>
  <si>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</si>
  <si>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</si>
  <si>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</si>
  <si>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</si>
  <si>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</si>
  <si>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</si>
  <si>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</si>
  <si>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</si>
  <si>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</si>
  <si>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</si>
  <si>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</si>
  <si>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</si>
  <si>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</si>
  <si>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</si>
  <si>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</si>
  <si>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</si>
  <si>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</si>
  <si>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</si>
  <si>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</si>
  <si>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</si>
  <si>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</si>
  <si>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</si>
  <si>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</si>
  <si>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</si>
  <si>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</si>
  <si>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</si>
  <si>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</si>
  <si>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</si>
  <si>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</si>
  <si>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</si>
  <si>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</si>
  <si>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</si>
  <si>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</si>
  <si>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</si>
  <si>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</si>
  <si>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</si>
  <si>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</si>
  <si>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</si>
  <si>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</si>
  <si>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</si>
  <si>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</si>
  <si>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</si>
  <si>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</si>
  <si>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</si>
  <si>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</si>
  <si>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</si>
  <si>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</si>
  <si>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</si>
  <si>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</si>
  <si>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</si>
  <si>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</si>
  <si>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</si>
  <si>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</si>
  <si>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</si>
  <si>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</si>
  <si>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</si>
  <si>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</si>
  <si>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</si>
  <si>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</si>
  <si>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</si>
  <si>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</si>
  <si>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</si>
  <si>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</si>
  <si>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</si>
  <si>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</si>
  <si>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</si>
  <si>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</si>
  <si>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</si>
  <si>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</si>
  <si>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</si>
  <si>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</si>
  <si>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</si>
  <si>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</si>
  <si>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</si>
  <si>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</si>
  <si>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</si>
  <si>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</si>
  <si>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</si>
  <si>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</si>
  <si>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</si>
  <si>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</si>
  <si>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</si>
  <si>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</si>
  <si>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</si>
  <si>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</si>
  <si>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</si>
  <si>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</si>
  <si>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</si>
  <si>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</si>
  <si>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</si>
  <si>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</si>
  <si>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</si>
  <si>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</si>
  <si>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</si>
  <si>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</si>
  <si>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</si>
  <si>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</si>
  <si>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</si>
  <si>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</si>
  <si>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</si>
  <si>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</si>
  <si>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</si>
  <si>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</si>
  <si>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</si>
  <si>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</si>
  <si>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</si>
  <si>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</si>
  <si>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</si>
  <si>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</si>
  <si>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</si>
  <si>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</si>
  <si>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</si>
  <si>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</si>
  <si>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</si>
  <si>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</si>
  <si>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</si>
  <si>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</si>
  <si>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</si>
  <si>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</si>
  <si>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</si>
  <si>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</si>
  <si>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</si>
  <si>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</si>
  <si>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</si>
  <si>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</si>
  <si>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</si>
  <si>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</si>
  <si>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</si>
  <si>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</si>
  <si>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</si>
  <si>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</si>
  <si>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</si>
  <si>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</si>
  <si>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</si>
  <si>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</si>
  <si>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</si>
  <si>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</si>
  <si>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</si>
  <si>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</si>
  <si>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</si>
  <si>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</si>
  <si>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</si>
  <si>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</si>
  <si>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</si>
  <si>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</si>
  <si>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</si>
  <si>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</si>
  <si>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</si>
  <si>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</si>
  <si>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</si>
  <si>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</si>
  <si>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</si>
  <si>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</si>
  <si>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</si>
  <si>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</si>
  <si>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</si>
  <si>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</si>
  <si>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</si>
  <si>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</si>
  <si>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</si>
  <si>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</si>
  <si>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</si>
  <si>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</si>
  <si>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</si>
  <si>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</si>
  <si>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</si>
  <si>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</si>
  <si>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</si>
  <si>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</si>
  <si>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</si>
  <si>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</si>
  <si>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</si>
  <si>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</si>
  <si>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</si>
  <si>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</si>
  <si>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</si>
  <si>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</si>
  <si>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</si>
  <si>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</si>
  <si>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</si>
  <si>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</si>
  <si>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</si>
  <si>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</si>
  <si>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</si>
  <si>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</si>
  <si>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</si>
  <si>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</si>
  <si>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</si>
  <si>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</si>
  <si>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</si>
  <si>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</si>
  <si>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</si>
  <si>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</si>
  <si>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</si>
  <si>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</si>
  <si>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</si>
  <si>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</si>
  <si>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</si>
  <si>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</si>
  <si>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</si>
  <si>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</si>
  <si>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</si>
  <si>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</si>
  <si>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</si>
  <si>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</si>
  <si>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</si>
  <si>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</si>
  <si>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</si>
  <si>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</si>
  <si>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</si>
  <si>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</si>
  <si>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</si>
  <si>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</si>
  <si>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</si>
  <si>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</si>
  <si>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</si>
  <si>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</si>
  <si>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</si>
  <si>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</si>
  <si>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</si>
  <si>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</si>
  <si>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</si>
  <si>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</si>
  <si>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</si>
  <si>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</si>
  <si>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</si>
  <si>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</si>
  <si>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</si>
  <si>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</si>
  <si>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</si>
  <si>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</si>
  <si>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</si>
  <si>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</si>
  <si>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</si>
  <si>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</si>
  <si>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</si>
  <si>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</si>
  <si>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</si>
  <si>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</si>
  <si>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</si>
  <si>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</si>
  <si>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</si>
  <si>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</si>
  <si>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</si>
  <si>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</si>
  <si>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</si>
  <si>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</si>
  <si>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</si>
  <si>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</si>
  <si>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</si>
  <si>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</si>
  <si>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</si>
  <si>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</si>
  <si>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</si>
  <si>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</si>
  <si>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</si>
  <si>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</si>
  <si>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</si>
  <si>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</si>
  <si>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</si>
  <si>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</si>
  <si>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</si>
  <si>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</si>
  <si>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</si>
  <si>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</si>
  <si>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</si>
  <si>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</si>
  <si>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</si>
  <si>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</si>
  <si>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</si>
  <si>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</si>
  <si>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</si>
  <si>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</si>
  <si>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</si>
  <si>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</si>
  <si>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</si>
  <si>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</si>
  <si>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</si>
  <si>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</si>
  <si>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</si>
  <si>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</si>
  <si>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</si>
  <si>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</si>
  <si>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</si>
  <si>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</si>
  <si>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</si>
  <si>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</si>
  <si>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</si>
  <si>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</si>
  <si>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</si>
  <si>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</si>
  <si>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</si>
  <si>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</si>
  <si>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</si>
  <si>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</si>
  <si>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</si>
  <si>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</si>
  <si>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</si>
  <si>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</si>
  <si>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</si>
  <si>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</si>
  <si>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</si>
  <si>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</si>
  <si>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</si>
  <si>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</si>
  <si>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</si>
  <si>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</si>
  <si>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</si>
  <si>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</si>
  <si>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</si>
  <si>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</si>
  <si>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</si>
  <si>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</si>
  <si>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</si>
  <si>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</si>
  <si>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</si>
  <si>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</si>
  <si>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</si>
  <si>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</si>
  <si>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</si>
  <si>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</si>
  <si>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</si>
  <si>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</si>
  <si>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</si>
  <si>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</si>
  <si>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</si>
  <si>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</si>
  <si>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</si>
  <si>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</si>
  <si>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</si>
  <si>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</si>
  <si>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</si>
  <si>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</si>
  <si>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</si>
  <si>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</si>
  <si>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</si>
  <si>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</si>
  <si>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</si>
  <si>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</si>
  <si>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</si>
  <si>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</si>
  <si>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</si>
  <si>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</si>
  <si>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</si>
  <si>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</si>
  <si>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</si>
  <si>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</si>
  <si>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</si>
  <si>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</si>
  <si>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</si>
  <si>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</si>
  <si>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</si>
  <si>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</si>
  <si>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</si>
  <si>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</si>
  <si>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</si>
  <si>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</si>
  <si>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</si>
  <si>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</si>
  <si>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</si>
  <si>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</si>
  <si>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</si>
  <si>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</si>
  <si>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</si>
  <si>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</si>
  <si>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</si>
  <si>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</si>
  <si>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</si>
  <si>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</si>
  <si>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</si>
  <si>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</si>
  <si>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</si>
  <si>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</si>
  <si>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</si>
  <si>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</si>
  <si>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</si>
  <si>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</si>
  <si>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</si>
  <si>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</si>
  <si>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</si>
  <si>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</si>
  <si>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</si>
  <si>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</si>
  <si>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</si>
  <si>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</si>
  <si>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</si>
  <si>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</si>
  <si>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</si>
  <si>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</si>
  <si>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</si>
  <si>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</si>
  <si>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</si>
  <si>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</si>
  <si>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</si>
  <si>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</si>
  <si>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</si>
  <si>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</si>
  <si>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</si>
  <si>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</si>
  <si>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</si>
  <si>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</si>
  <si>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</si>
  <si>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</si>
  <si>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</si>
  <si>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</si>
  <si>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</si>
  <si>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</si>
  <si>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</si>
  <si>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</si>
  <si>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</si>
  <si>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</si>
  <si>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</si>
  <si>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</si>
  <si>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</si>
  <si>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</si>
  <si>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</si>
  <si>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</si>
  <si>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</si>
  <si>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</si>
  <si>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</si>
  <si>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</si>
  <si>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</si>
  <si>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</si>
  <si>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</si>
  <si>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</si>
  <si>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</si>
  <si>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</si>
  <si>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</si>
  <si>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</si>
  <si>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</si>
  <si>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</si>
  <si>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</si>
  <si>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</si>
  <si>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</si>
  <si>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</si>
  <si>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</si>
  <si>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</si>
  <si>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</si>
  <si>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</si>
  <si>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</si>
  <si>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</si>
  <si>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</si>
  <si>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</si>
  <si>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</si>
  <si>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</si>
  <si>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</si>
  <si>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</si>
  <si>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</si>
  <si>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</si>
  <si>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</si>
  <si>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</si>
  <si>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</si>
  <si>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</si>
  <si>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</si>
  <si>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</si>
  <si>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</si>
  <si>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</si>
  <si>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</si>
  <si>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</si>
  <si>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</si>
  <si>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</si>
  <si>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</si>
  <si>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</si>
  <si>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</si>
  <si>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</si>
  <si>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</si>
  <si>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</si>
  <si>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</si>
  <si>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</si>
  <si>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</si>
  <si>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</si>
  <si>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</si>
  <si>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</si>
  <si>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</si>
  <si>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</si>
  <si>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</si>
  <si>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</si>
  <si>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</si>
  <si>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</si>
  <si>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</si>
  <si>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</si>
  <si>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</si>
  <si>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</si>
  <si>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</si>
  <si>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</si>
  <si>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</si>
  <si>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</si>
  <si>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</si>
  <si>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</si>
  <si>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</si>
  <si>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</si>
  <si>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</si>
  <si>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</si>
  <si>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</si>
  <si>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</si>
  <si>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</si>
  <si>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</si>
  <si>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</si>
  <si>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</si>
  <si>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</si>
  <si>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</si>
  <si>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</si>
  <si>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</si>
  <si>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</si>
  <si>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</si>
  <si>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</si>
  <si>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</si>
  <si>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</si>
  <si>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</si>
  <si>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</si>
  <si>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</si>
  <si>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</si>
  <si>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</si>
  <si>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</si>
  <si>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</si>
  <si>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</si>
  <si>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</si>
  <si>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</si>
  <si>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</si>
  <si>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</si>
  <si>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</si>
  <si>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</si>
  <si>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</si>
  <si>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</si>
  <si>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</si>
  <si>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</si>
  <si>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</si>
  <si>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</si>
  <si>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</si>
  <si>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</si>
  <si>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</si>
  <si>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</si>
  <si>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</si>
  <si>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</si>
  <si>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</si>
  <si>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</si>
  <si>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</si>
  <si>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</si>
  <si>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</si>
  <si>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</si>
  <si>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</si>
  <si>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</si>
  <si>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</si>
  <si>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</si>
  <si>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</si>
  <si>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</si>
  <si>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</si>
  <si>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</si>
  <si>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</si>
  <si>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</si>
  <si>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</si>
  <si>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</si>
  <si>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</si>
  <si>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</si>
  <si>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</si>
  <si>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</si>
  <si>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</si>
  <si>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</si>
  <si>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</si>
  <si>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</si>
  <si>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</si>
  <si>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</si>
  <si>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</si>
  <si>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</si>
  <si>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</si>
  <si>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</si>
  <si>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</si>
  <si>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</si>
  <si>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</si>
  <si>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</si>
  <si>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</si>
  <si>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</si>
  <si>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</si>
  <si>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</si>
  <si>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</si>
  <si>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</si>
  <si>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</si>
  <si>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</si>
  <si>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</si>
  <si>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</si>
  <si>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</si>
  <si>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</si>
  <si>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</si>
  <si>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</si>
  <si>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</si>
  <si>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</si>
  <si>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</si>
  <si>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</si>
  <si>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</si>
  <si>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</si>
  <si>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</si>
  <si>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</si>
  <si>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</si>
  <si>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</si>
  <si>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</si>
  <si>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</si>
  <si>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</si>
  <si>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</si>
  <si>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</si>
  <si>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</si>
  <si>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</si>
  <si>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</si>
  <si>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</si>
  <si>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</si>
  <si>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</si>
  <si>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</si>
  <si>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</si>
  <si>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</si>
  <si>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</si>
  <si>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</si>
  <si>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</si>
  <si>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</si>
  <si>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</si>
  <si>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</si>
  <si>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</si>
  <si>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</si>
  <si>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</si>
  <si>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</si>
  <si>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</si>
  <si>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</si>
  <si>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</si>
  <si>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</si>
  <si>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</si>
  <si>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</si>
  <si>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</si>
  <si>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</si>
  <si>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</si>
  <si>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</si>
  <si>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</si>
  <si>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</si>
  <si>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</si>
  <si>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</si>
  <si>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</si>
  <si>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</si>
  <si>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</si>
  <si>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</si>
  <si>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</si>
  <si>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</si>
  <si>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</si>
  <si>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</si>
  <si>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</si>
  <si>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</si>
  <si>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</si>
  <si>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</si>
  <si>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</si>
  <si>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</si>
  <si>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</si>
  <si>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</si>
  <si>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</si>
  <si>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</si>
  <si>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</si>
  <si>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</si>
  <si>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</si>
  <si>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</si>
  <si>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</si>
  <si>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</si>
  <si>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</si>
  <si>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</si>
  <si>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</si>
  <si>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</si>
  <si>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</si>
  <si>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</si>
  <si>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</si>
  <si>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</si>
  <si>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</si>
  <si>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</si>
  <si>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</si>
  <si>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</si>
  <si>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</si>
  <si>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</si>
  <si>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</si>
  <si>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</si>
  <si>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</si>
  <si>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</si>
  <si>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</si>
  <si>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</si>
  <si>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</si>
  <si>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</si>
  <si>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</si>
  <si>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</si>
  <si>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</si>
  <si>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</si>
  <si>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</si>
  <si>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</si>
  <si>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</si>
  <si>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</si>
  <si>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</si>
  <si>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</si>
  <si>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</si>
  <si>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</si>
  <si>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</si>
  <si>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</si>
  <si>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</si>
  <si>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</si>
  <si>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</si>
  <si>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</si>
  <si>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</si>
  <si>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</si>
  <si>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</si>
  <si>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</si>
  <si>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</si>
  <si>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</si>
  <si>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</si>
  <si>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</si>
  <si>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</si>
  <si>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</si>
  <si>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</si>
  <si>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</si>
  <si>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</si>
  <si>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</si>
  <si>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</si>
  <si>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</si>
  <si>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</si>
  <si>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</si>
  <si>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</si>
  <si>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</si>
  <si>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</si>
  <si>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</si>
  <si>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</si>
  <si>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</si>
  <si>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</si>
  <si>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</si>
  <si>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</si>
  <si>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</si>
  <si>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</si>
  <si>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</si>
  <si>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</si>
  <si>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</si>
  <si>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</si>
  <si>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</si>
  <si>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</si>
  <si>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</si>
  <si>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</si>
  <si>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</si>
  <si>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</si>
  <si>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</si>
  <si>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</si>
  <si>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</si>
  <si>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</si>
  <si>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</si>
  <si>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</si>
  <si>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</si>
  <si>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</si>
  <si>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</si>
  <si>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</si>
  <si>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</si>
  <si>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</si>
  <si>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</si>
  <si>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</si>
  <si>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</si>
  <si>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</si>
  <si>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</si>
  <si>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</si>
  <si>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</si>
  <si>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</si>
  <si>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</si>
  <si>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</si>
  <si>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</si>
  <si>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</si>
  <si>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</si>
  <si>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</si>
  <si>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</si>
  <si>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</si>
  <si>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</si>
  <si>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</si>
  <si>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</si>
  <si>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</si>
  <si>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</si>
  <si>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</si>
  <si>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</si>
  <si>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</si>
  <si>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</si>
  <si>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</si>
  <si>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</si>
  <si>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</si>
  <si>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</si>
  <si>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</si>
  <si>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</si>
  <si>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</si>
  <si>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</si>
  <si>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</si>
  <si>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</si>
  <si>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</si>
  <si>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</si>
  <si>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</si>
  <si>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</si>
  <si>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</si>
  <si>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</si>
  <si>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</si>
  <si>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</si>
  <si>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</si>
  <si>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</si>
  <si>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</si>
  <si>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</si>
  <si>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</si>
  <si>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</si>
  <si>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</si>
  <si>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</si>
  <si>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</si>
  <si>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</si>
  <si>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</si>
  <si>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</si>
  <si>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</si>
  <si>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</si>
  <si>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</si>
  <si>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</si>
  <si>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</si>
  <si>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</si>
  <si>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</si>
  <si>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</si>
  <si>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</si>
  <si>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</si>
  <si>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</si>
  <si>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</si>
  <si>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</si>
  <si>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</si>
  <si>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</si>
  <si>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</si>
  <si>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</si>
  <si>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</si>
  <si>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</si>
  <si>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</si>
  <si>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</si>
  <si>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</si>
  <si>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</si>
  <si>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</si>
  <si>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</si>
  <si>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</si>
  <si>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</si>
  <si>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</si>
  <si>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</si>
  <si>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</si>
  <si>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</si>
  <si>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</si>
  <si>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</si>
  <si>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</si>
  <si>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</si>
  <si>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</si>
  <si>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</si>
  <si>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</si>
  <si>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</si>
  <si>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</si>
  <si>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</si>
  <si>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</si>
  <si>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</si>
  <si>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</si>
  <si>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</si>
  <si>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</si>
  <si>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</si>
  <si>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</si>
  <si>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</si>
  <si>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</si>
  <si>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</si>
  <si>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</si>
  <si>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</si>
  <si>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</si>
  <si>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</si>
  <si>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</si>
  <si>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</si>
  <si>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</si>
  <si>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</si>
  <si>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</si>
  <si>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</si>
  <si>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</si>
  <si>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</si>
  <si>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</si>
  <si>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</si>
  <si>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</si>
  <si>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</si>
  <si>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</si>
  <si>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</si>
  <si>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</si>
  <si>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</si>
  <si>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</si>
  <si>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</si>
  <si>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</si>
  <si>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</si>
  <si>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</si>
  <si>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</si>
  <si>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</si>
  <si>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</si>
  <si>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</si>
  <si>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</si>
  <si>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</si>
  <si>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</si>
  <si>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</si>
  <si>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</si>
  <si>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</si>
  <si>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</si>
  <si>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</si>
  <si>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</si>
  <si>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</si>
  <si>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</si>
  <si>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</si>
  <si>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</si>
  <si>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</si>
  <si>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</si>
  <si>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</si>
  <si>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</si>
  <si>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</si>
  <si>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</si>
  <si>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</si>
  <si>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</si>
  <si>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</si>
  <si>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</si>
  <si>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</si>
  <si>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</si>
  <si>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</si>
  <si>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</si>
  <si>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</si>
  <si>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</si>
  <si>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</si>
  <si>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</si>
  <si>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</si>
  <si>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</si>
  <si>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</si>
  <si>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</si>
  <si>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</si>
  <si>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</si>
  <si>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</si>
  <si>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</si>
  <si>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</si>
  <si>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</si>
  <si>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</si>
  <si>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</si>
  <si>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</si>
  <si>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</si>
  <si>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</si>
  <si>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</si>
  <si>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</si>
  <si>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</si>
  <si>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</si>
  <si>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</si>
  <si>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</si>
  <si>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</si>
  <si>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</si>
  <si>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</si>
  <si>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</si>
  <si>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</si>
  <si>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</si>
  <si>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</si>
  <si>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</si>
  <si>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</si>
  <si>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</si>
  <si>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</si>
  <si>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</si>
  <si>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</si>
  <si>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</si>
  <si>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</si>
  <si>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</si>
  <si>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</si>
  <si>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</si>
  <si>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</si>
  <si>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</si>
  <si>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</si>
  <si>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</si>
  <si>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</si>
  <si>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</si>
  <si>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</si>
  <si>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</si>
  <si>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</si>
  <si>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</si>
  <si>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</si>
  <si>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</si>
  <si>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</si>
  <si>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</si>
  <si>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</si>
  <si>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</si>
  <si>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</si>
  <si>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</si>
  <si>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</si>
  <si>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</si>
  <si>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</si>
  <si>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</si>
  <si>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</si>
  <si>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</si>
  <si>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</si>
  <si>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</si>
  <si>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</si>
  <si>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</si>
  <si>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</si>
  <si>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</si>
  <si>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</si>
  <si>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</si>
  <si>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</si>
  <si>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</si>
  <si>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</si>
  <si>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</si>
  <si>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</si>
  <si>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</si>
  <si>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</si>
  <si>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</si>
  <si>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</si>
  <si>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</si>
  <si>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</si>
  <si>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</si>
  <si>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</si>
  <si>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</si>
  <si>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</si>
  <si>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</si>
  <si>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</si>
  <si>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</si>
  <si>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</si>
  <si>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</si>
  <si>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</si>
  <si>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</si>
  <si>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</si>
  <si>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</si>
  <si>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</si>
  <si>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</si>
  <si>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</si>
  <si>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</si>
  <si>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</si>
  <si>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</si>
  <si>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</si>
  <si>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</si>
  <si>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</si>
  <si>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</si>
  <si>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</si>
  <si>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</si>
  <si>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</si>
  <si>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</si>
  <si>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</si>
  <si>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</si>
  <si>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</si>
  <si>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</si>
  <si>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</si>
  <si>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</si>
  <si>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</si>
  <si>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</si>
  <si>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</si>
  <si>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</si>
  <si>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</si>
  <si>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</si>
  <si>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</si>
  <si>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</si>
  <si>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</si>
  <si>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</si>
  <si>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</si>
  <si>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</si>
  <si>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</si>
  <si>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</si>
  <si>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</si>
  <si>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</si>
  <si>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</si>
  <si>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</si>
  <si>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</si>
  <si>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</si>
  <si>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</si>
  <si>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</si>
  <si>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</si>
  <si>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</si>
  <si>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</si>
  <si>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</si>
  <si>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</si>
  <si>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</si>
  <si>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</si>
  <si>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</si>
  <si>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</si>
  <si>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</si>
  <si>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</si>
  <si>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</si>
  <si>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</si>
  <si>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</si>
  <si>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</si>
  <si>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</si>
  <si>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</si>
  <si>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</si>
  <si>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</si>
  <si>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</si>
  <si>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</si>
  <si>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</si>
  <si>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</si>
  <si>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</si>
  <si>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</si>
  <si>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</si>
  <si>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</si>
  <si>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</si>
  <si>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</si>
  <si>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</si>
  <si>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</si>
  <si>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</si>
  <si>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</si>
  <si>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</si>
  <si>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</si>
  <si>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</si>
  <si>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</si>
  <si>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</si>
  <si>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</si>
  <si>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</si>
  <si>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</si>
  <si>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</si>
  <si>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</si>
  <si>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</si>
  <si>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</si>
  <si>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</si>
  <si>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</si>
  <si>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</si>
  <si>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</si>
  <si>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</si>
  <si>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</si>
  <si>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</si>
  <si>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</si>
  <si>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</si>
  <si>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</si>
  <si>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</si>
  <si>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</si>
  <si>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</si>
  <si>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</si>
  <si>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</si>
  <si>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</si>
  <si>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</si>
  <si>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</si>
  <si>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</si>
  <si>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</si>
  <si>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</si>
  <si>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</si>
  <si>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</si>
  <si>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</si>
  <si>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</si>
  <si>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</si>
  <si>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</si>
  <si>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</si>
  <si>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</si>
  <si>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</si>
  <si>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</si>
  <si>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</si>
  <si>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</si>
  <si>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</si>
  <si>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</si>
  <si>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</si>
  <si>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</si>
  <si>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</si>
  <si>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</si>
  <si>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</si>
  <si>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</si>
  <si>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</si>
  <si>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</si>
  <si>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</si>
  <si>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</si>
  <si>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</si>
  <si>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</si>
  <si>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</si>
  <si>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</si>
  <si>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</si>
  <si>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</si>
  <si>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</si>
  <si>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</si>
  <si>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</si>
  <si>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</si>
  <si>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</si>
  <si>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</si>
  <si>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</si>
  <si>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</si>
  <si>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</si>
  <si>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</si>
  <si>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</si>
  <si>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</si>
  <si>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</si>
  <si>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</si>
  <si>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</si>
  <si>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</si>
  <si>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</si>
  <si>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</si>
  <si>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</si>
  <si>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</si>
  <si>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</si>
  <si>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</si>
  <si>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</si>
  <si>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</si>
  <si>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</si>
  <si>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</si>
  <si>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</si>
  <si>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</si>
  <si>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</si>
  <si>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</si>
  <si>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</si>
  <si>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</si>
  <si>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</si>
  <si>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</si>
  <si>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</si>
  <si>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</si>
  <si>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</si>
  <si>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</si>
  <si>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</si>
  <si>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</si>
  <si>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</si>
  <si>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</si>
  <si>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</si>
  <si>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</si>
  <si>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</si>
  <si>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</si>
  <si>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</si>
  <si>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</si>
  <si>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</si>
  <si>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</si>
  <si>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</si>
  <si>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</si>
  <si>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</si>
  <si>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</si>
  <si>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</si>
  <si>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</si>
  <si>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</si>
  <si>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</si>
  <si>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</si>
  <si>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</si>
  <si>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</si>
  <si>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</si>
  <si>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</si>
  <si>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</si>
  <si>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</si>
  <si>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</si>
  <si>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</si>
  <si>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</si>
  <si>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</si>
  <si>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</si>
  <si>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</si>
  <si>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</si>
  <si>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</si>
  <si>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</si>
  <si>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</si>
  <si>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</si>
  <si>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</si>
  <si>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</si>
  <si>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</si>
  <si>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</si>
  <si>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</si>
  <si>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</si>
  <si>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</si>
  <si>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</si>
  <si>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</si>
  <si>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</si>
  <si>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</si>
  <si>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</si>
  <si>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</si>
  <si>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</si>
  <si>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</si>
  <si>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</si>
  <si>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</si>
  <si>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</si>
  <si>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</si>
  <si>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</si>
  <si>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</si>
  <si>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</si>
  <si>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</si>
  <si>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</si>
  <si>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</si>
  <si>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</si>
  <si>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</si>
  <si>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</si>
  <si>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</si>
  <si>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</si>
  <si>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</si>
  <si>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</si>
  <si>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</si>
  <si>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</si>
  <si>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</si>
  <si>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</si>
  <si>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</si>
  <si>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</si>
  <si>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</si>
  <si>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</si>
  <si>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</si>
  <si>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</si>
  <si>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</si>
  <si>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</si>
  <si>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</si>
  <si>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</si>
  <si>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</si>
  <si>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</si>
  <si>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</si>
  <si>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</si>
  <si>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</si>
  <si>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</si>
  <si>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</si>
  <si>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</si>
  <si>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</si>
  <si>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</si>
  <si>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</si>
  <si>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</si>
  <si>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</si>
  <si>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</si>
  <si>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</si>
  <si>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</si>
  <si>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</si>
  <si>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</si>
  <si>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</si>
  <si>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</si>
  <si>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</si>
  <si>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</si>
  <si>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</si>
  <si>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</si>
  <si>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</si>
  <si>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</si>
  <si>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</si>
  <si>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</si>
  <si>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</si>
  <si>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</si>
  <si>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</si>
  <si>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</si>
  <si>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</si>
  <si>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</si>
  <si>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</si>
  <si>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</si>
  <si>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</si>
  <si>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</si>
  <si>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</si>
  <si>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</si>
  <si>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</si>
  <si>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</si>
  <si>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</si>
  <si>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</si>
  <si>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</si>
  <si>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</si>
  <si>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</si>
  <si>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</si>
  <si>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</si>
  <si>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</si>
  <si>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</si>
  <si>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</si>
  <si>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</si>
  <si>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</si>
  <si>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</si>
  <si>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</si>
  <si>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</si>
  <si>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</si>
  <si>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</si>
  <si>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</si>
  <si>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</si>
  <si>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</si>
  <si>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</si>
  <si>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</si>
  <si>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</si>
  <si>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</si>
  <si>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</si>
  <si>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</si>
  <si>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</si>
  <si>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</si>
  <si>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</si>
  <si>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</si>
  <si>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</si>
  <si>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</si>
  <si>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</si>
  <si>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</si>
  <si>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</si>
  <si>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</si>
  <si>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</si>
  <si>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</si>
  <si>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</si>
  <si>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</si>
  <si>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</si>
  <si>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</si>
  <si>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</si>
  <si>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</si>
  <si>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</si>
  <si>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</si>
  <si>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</si>
  <si>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</si>
  <si>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</si>
  <si>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</si>
  <si>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</si>
  <si>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</si>
  <si>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</si>
  <si>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</si>
  <si>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</si>
  <si>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</si>
  <si>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</si>
  <si>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</si>
  <si>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</si>
  <si>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</si>
  <si>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</si>
  <si>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</si>
  <si>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</si>
  <si>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</si>
  <si>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</si>
  <si>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</si>
  <si>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</si>
  <si>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</si>
  <si>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</si>
  <si>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</si>
  <si>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</si>
  <si>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</si>
  <si>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</si>
  <si>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</si>
  <si>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</si>
  <si>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</si>
  <si>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</si>
  <si>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</si>
  <si>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</si>
  <si>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</si>
  <si>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</si>
  <si>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</si>
  <si>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</si>
  <si>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</si>
  <si>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</si>
  <si>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</si>
  <si>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</si>
  <si>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</si>
  <si>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</si>
  <si>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</si>
  <si>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</si>
  <si>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</si>
  <si>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</si>
  <si>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</si>
  <si>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</si>
  <si>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</si>
  <si>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</si>
  <si>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</si>
  <si>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</si>
  <si>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</si>
  <si>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</si>
  <si>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</si>
  <si>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</si>
  <si>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</si>
  <si>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</si>
  <si>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</si>
  <si>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</si>
  <si>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</si>
  <si>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</si>
  <si>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</si>
  <si>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</si>
  <si>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</si>
  <si>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</si>
  <si>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</si>
  <si>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</si>
  <si>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</si>
  <si>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</si>
  <si>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</si>
  <si>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</si>
  <si>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</si>
  <si>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</si>
  <si>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</si>
  <si>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</si>
  <si>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</si>
  <si>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</si>
  <si>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</si>
  <si>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</si>
  <si>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</si>
  <si>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</si>
  <si>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</si>
  <si>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</si>
  <si>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</si>
  <si>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</si>
  <si>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</si>
  <si>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</si>
  <si>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</si>
  <si>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</si>
  <si>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</si>
  <si>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</si>
  <si>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</si>
  <si>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</si>
  <si>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</si>
  <si>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</si>
  <si>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</si>
  <si>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</si>
  <si>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</si>
  <si>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</si>
  <si>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</si>
  <si>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</si>
  <si>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</si>
  <si>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</si>
  <si>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</si>
  <si>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</si>
  <si>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</si>
  <si>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</si>
  <si>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</si>
  <si>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</si>
  <si>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</si>
  <si>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</si>
  <si>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</si>
  <si>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</si>
  <si>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</si>
  <si>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</si>
  <si>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</si>
  <si>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</si>
  <si>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</si>
  <si>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</si>
  <si>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</si>
  <si>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</si>
  <si>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</si>
  <si>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</si>
  <si>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</si>
  <si>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</si>
  <si>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</si>
  <si>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</si>
  <si>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</si>
  <si>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</si>
  <si>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</si>
  <si>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</si>
  <si>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</si>
  <si>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</si>
  <si>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</si>
  <si>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</si>
  <si>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</si>
  <si>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</si>
  <si>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</si>
  <si>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</si>
  <si>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</si>
  <si>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</si>
  <si>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</si>
  <si>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</si>
  <si>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</si>
  <si>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</si>
  <si>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</si>
  <si>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</si>
  <si>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</si>
  <si>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</si>
  <si>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</si>
  <si>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</si>
  <si>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</si>
  <si>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</si>
  <si>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</si>
  <si>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</si>
  <si>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</si>
  <si>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</si>
  <si>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</si>
  <si>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</si>
  <si>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</si>
  <si>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</si>
  <si>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</si>
  <si>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</si>
  <si>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</si>
  <si>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</si>
  <si>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</si>
  <si>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</si>
  <si>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</si>
  <si>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</si>
  <si>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</si>
  <si>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</si>
  <si>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</si>
  <si>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</si>
  <si>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</si>
  <si>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</si>
  <si>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</si>
  <si>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</si>
  <si>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</si>
  <si>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</si>
  <si>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</si>
  <si>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</si>
  <si>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</si>
  <si>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</si>
  <si>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</si>
  <si>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</si>
  <si>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</si>
  <si>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</si>
  <si>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</si>
  <si>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</si>
  <si>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</si>
  <si>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</si>
  <si>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</si>
  <si>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</si>
  <si>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</si>
  <si>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</si>
  <si>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</si>
  <si>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</si>
  <si>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</si>
  <si>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</si>
  <si>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</si>
  <si>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</si>
  <si>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</si>
  <si>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</si>
  <si>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</si>
  <si>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</si>
  <si>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</si>
  <si>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</si>
  <si>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</si>
  <si>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</si>
  <si>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</si>
  <si>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</si>
  <si>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</si>
  <si>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</si>
  <si>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</si>
  <si>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</si>
  <si>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</si>
  <si>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</si>
  <si>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</si>
  <si>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</si>
  <si>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</si>
  <si>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</si>
  <si>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</si>
  <si>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</si>
  <si>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</si>
  <si>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</si>
  <si>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</si>
  <si>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</si>
  <si>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</si>
  <si>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</si>
  <si>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</si>
  <si>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</si>
  <si>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</si>
  <si>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</si>
  <si>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</si>
  <si>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</si>
  <si>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</si>
  <si>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</si>
  <si>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</si>
  <si>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</si>
  <si>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</si>
  <si>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</si>
  <si>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</si>
  <si>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</si>
  <si>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</si>
  <si>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</si>
  <si>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</si>
  <si>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</si>
  <si>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</si>
  <si>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</si>
  <si>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</si>
  <si>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</si>
  <si>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</si>
  <si>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</si>
  <si>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</si>
  <si>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</si>
  <si>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</si>
  <si>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</si>
  <si>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</si>
  <si>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</si>
  <si>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</si>
  <si>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</si>
  <si>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</si>
  <si>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</si>
  <si>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</si>
  <si>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</si>
  <si>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</si>
  <si>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</si>
  <si>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</si>
  <si>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</si>
  <si>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</si>
  <si>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</si>
  <si>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</si>
  <si>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</si>
  <si>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</si>
  <si>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</si>
  <si>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</si>
  <si>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</si>
  <si>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</si>
  <si>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</si>
  <si>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</si>
  <si>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</si>
  <si>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</si>
  <si>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</si>
  <si>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</si>
  <si>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</si>
  <si>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</si>
  <si>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</si>
  <si>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</si>
  <si>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</si>
  <si>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</si>
  <si>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</si>
  <si>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</si>
  <si>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</si>
  <si>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</si>
  <si>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</si>
  <si>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</si>
  <si>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</si>
  <si>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</si>
  <si>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</si>
  <si>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</si>
  <si>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</si>
  <si>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</si>
  <si>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</si>
  <si>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</si>
  <si>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</si>
  <si>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</si>
  <si>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</si>
  <si>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</si>
  <si>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</si>
  <si>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</si>
  <si>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</si>
  <si>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</si>
  <si>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</si>
  <si>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</si>
  <si>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</si>
  <si>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</si>
  <si>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</si>
  <si>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</si>
  <si>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</si>
  <si>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</si>
  <si>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</si>
  <si>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</si>
  <si>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</si>
  <si>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</si>
  <si>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</si>
  <si>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</si>
  <si>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</si>
  <si>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</si>
  <si>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</si>
  <si>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</si>
  <si>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</si>
  <si>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</si>
  <si>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</si>
  <si>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</si>
  <si>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</si>
  <si>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</si>
  <si>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</si>
  <si>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</si>
  <si>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</si>
  <si>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</si>
  <si>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</si>
  <si>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</si>
  <si>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</si>
  <si>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</si>
  <si>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</si>
  <si>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</si>
  <si>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</si>
  <si>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</si>
  <si>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</si>
  <si>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</si>
  <si>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</si>
  <si>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</si>
  <si>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</si>
  <si>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</si>
  <si>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</si>
  <si>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</si>
  <si>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</si>
  <si>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</si>
  <si>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</si>
  <si>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</si>
  <si>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</si>
  <si>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</si>
  <si>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</si>
  <si>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</si>
  <si>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</si>
  <si>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</si>
  <si>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</si>
  <si>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</si>
  <si>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</si>
  <si>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</si>
  <si>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</si>
  <si>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</si>
  <si>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</si>
  <si>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</si>
  <si>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</si>
  <si>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</si>
  <si>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</si>
  <si>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</si>
  <si>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</si>
  <si>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</si>
  <si>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</si>
  <si>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</si>
  <si>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</si>
  <si>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</si>
  <si>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</si>
  <si>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</si>
  <si>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</si>
  <si>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</si>
  <si>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</si>
  <si>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</si>
  <si>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</si>
  <si>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</si>
  <si>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</si>
  <si>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</si>
  <si>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</si>
  <si>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</si>
  <si>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</si>
  <si>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</si>
  <si>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</si>
  <si>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</si>
  <si>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</si>
  <si>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</si>
  <si>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</si>
  <si>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</si>
  <si>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</si>
  <si>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</si>
  <si>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</si>
  <si>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</si>
  <si>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</si>
  <si>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</si>
  <si>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</si>
  <si>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</si>
  <si>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</si>
  <si>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</si>
  <si>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</si>
  <si>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</si>
  <si>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</si>
  <si>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</si>
  <si>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</si>
  <si>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</si>
  <si>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</si>
  <si>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</si>
  <si>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</si>
  <si>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</si>
  <si>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</si>
  <si>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</si>
  <si>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</si>
  <si>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</si>
  <si>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</si>
  <si>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</si>
  <si>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</si>
  <si>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</si>
  <si>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</si>
  <si>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</si>
  <si>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</si>
  <si>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</si>
  <si>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</si>
  <si>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</si>
  <si>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</si>
  <si>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</si>
  <si>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</si>
  <si>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</si>
  <si>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</si>
  <si>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</si>
  <si>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</si>
  <si>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</si>
  <si>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</si>
  <si>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</si>
  <si>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</si>
  <si>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</si>
  <si>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</si>
  <si>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</si>
  <si>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</si>
  <si>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</si>
  <si>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</si>
  <si>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</si>
  <si>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</si>
  <si>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</si>
  <si>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</si>
  <si>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</si>
  <si>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</si>
  <si>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</si>
  <si>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</si>
  <si>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</si>
  <si>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</si>
  <si>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</si>
  <si>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</si>
  <si>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</si>
  <si>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</si>
  <si>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</si>
  <si>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</si>
  <si>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</si>
  <si>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</si>
  <si>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</si>
  <si>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</si>
  <si>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</si>
  <si>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</si>
  <si>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</si>
  <si>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</si>
  <si>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</si>
  <si>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</si>
  <si>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</si>
  <si>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</si>
  <si>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</si>
  <si>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</si>
  <si>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</si>
  <si>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</si>
  <si>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</si>
  <si>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</si>
  <si>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</si>
  <si>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</si>
  <si>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</si>
  <si>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</si>
  <si>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</si>
  <si>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</si>
  <si>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</si>
  <si>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</si>
  <si>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</si>
  <si>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</si>
  <si>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</si>
  <si>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</si>
  <si>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</si>
  <si>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</si>
  <si>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</si>
  <si>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</si>
  <si>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</si>
  <si>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</si>
  <si>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</si>
  <si>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</si>
  <si>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</si>
  <si>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</si>
  <si>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</si>
  <si>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</si>
  <si>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</si>
  <si>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</si>
  <si>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</si>
  <si>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</si>
  <si>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</si>
  <si>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</si>
  <si>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</si>
  <si>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</si>
  <si>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</si>
  <si>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</si>
  <si>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</si>
  <si>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</si>
  <si>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</si>
  <si>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</si>
  <si>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</si>
  <si>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</si>
  <si>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</si>
  <si>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</si>
  <si>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</si>
  <si>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</si>
  <si>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</si>
  <si>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</si>
  <si>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</si>
  <si>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</si>
  <si>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</si>
  <si>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</si>
  <si>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</si>
  <si>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</si>
  <si>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</si>
  <si>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</si>
  <si>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</si>
  <si>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</si>
  <si>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</si>
  <si>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</si>
  <si>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</si>
  <si>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</si>
  <si>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</si>
  <si>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</si>
  <si>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</si>
  <si>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</si>
  <si>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</si>
  <si>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</si>
  <si>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</si>
  <si>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</si>
  <si>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</si>
  <si>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</si>
  <si>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</si>
  <si>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</si>
  <si>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</si>
  <si>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</si>
  <si>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</si>
  <si>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</si>
  <si>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</si>
  <si>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</si>
  <si>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</si>
  <si>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</si>
  <si>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</si>
  <si>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</si>
  <si>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</si>
  <si>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</si>
  <si>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</si>
  <si>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</si>
  <si>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</si>
  <si>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</si>
  <si>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</si>
  <si>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</si>
  <si>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</si>
  <si>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</si>
  <si>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</si>
  <si>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</si>
  <si>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</si>
  <si>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</si>
  <si>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</si>
  <si>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</si>
  <si>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</si>
  <si>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</si>
  <si>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</si>
  <si>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</si>
  <si>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</si>
  <si>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</si>
  <si>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</si>
  <si>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</si>
  <si>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</si>
  <si>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</si>
  <si>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</si>
  <si>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</si>
  <si>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</si>
  <si>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</si>
  <si>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</si>
  <si>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</si>
  <si>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</si>
  <si>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</si>
  <si>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</si>
  <si>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</si>
  <si>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</si>
  <si>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</si>
  <si>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</si>
  <si>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</si>
  <si>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</si>
  <si>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</si>
  <si>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</si>
  <si>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</si>
  <si>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</si>
  <si>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</si>
  <si>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</si>
  <si>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</si>
  <si>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</si>
  <si>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</si>
  <si>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</si>
  <si>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</si>
  <si>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</si>
  <si>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</si>
  <si>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</si>
  <si>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</si>
  <si>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</si>
  <si>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</si>
  <si>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</si>
  <si>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</si>
  <si>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</si>
  <si>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</si>
  <si>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</si>
  <si>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</si>
  <si>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</si>
  <si>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</si>
  <si>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</si>
  <si>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</si>
  <si>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</si>
  <si>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</si>
  <si>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</si>
  <si>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</si>
  <si>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</si>
  <si>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</si>
  <si>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</si>
  <si>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</si>
  <si>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</si>
  <si>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</si>
  <si>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</si>
  <si>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</si>
  <si>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</si>
  <si>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</si>
  <si>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</si>
  <si>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</si>
  <si>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</si>
  <si>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</si>
  <si>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</si>
  <si>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</si>
  <si>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</si>
  <si>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</si>
  <si>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</si>
  <si>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</si>
  <si>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</si>
  <si>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</si>
  <si>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</si>
  <si>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</si>
  <si>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</si>
  <si>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</si>
  <si>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</si>
  <si>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</si>
  <si>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</si>
  <si>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</si>
  <si>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</si>
  <si>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</si>
  <si>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</si>
  <si>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</si>
  <si>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</si>
  <si>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</si>
  <si>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</si>
  <si>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</si>
  <si>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</si>
  <si>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</si>
  <si>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</si>
  <si>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</si>
  <si>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</si>
  <si>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</si>
  <si>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</si>
  <si>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</si>
  <si>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</si>
  <si>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</si>
  <si>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</si>
  <si>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</si>
  <si>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</si>
  <si>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</si>
  <si>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</si>
  <si>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</si>
  <si>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</si>
  <si>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</si>
  <si>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</si>
  <si>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</si>
  <si>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</si>
  <si>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</si>
  <si>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</si>
  <si>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</si>
  <si>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</si>
  <si>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</si>
  <si>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</si>
  <si>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</si>
  <si>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</si>
  <si>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</si>
  <si>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</si>
  <si>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</si>
  <si>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</si>
  <si>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</si>
  <si>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</si>
  <si>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</si>
  <si>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</si>
  <si>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</si>
  <si>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</si>
  <si>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</si>
  <si>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</si>
  <si>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</si>
  <si>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</si>
  <si>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</si>
  <si>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</si>
  <si>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</si>
  <si>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</si>
  <si>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</si>
  <si>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</si>
  <si>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</si>
  <si>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</si>
  <si>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</si>
  <si>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</si>
  <si>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</si>
  <si>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</si>
  <si>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</si>
  <si>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</si>
  <si>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</si>
  <si>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</si>
  <si>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</si>
  <si>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</si>
  <si>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</si>
  <si>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</si>
  <si>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</si>
  <si>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</si>
  <si>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</si>
  <si>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</si>
  <si>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</si>
  <si>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</si>
  <si>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</si>
  <si>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</si>
  <si>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</si>
  <si>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</si>
  <si>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</si>
  <si>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</si>
  <si>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</si>
  <si>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</si>
  <si>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</si>
  <si>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</si>
  <si>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</si>
  <si>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</si>
  <si>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</si>
  <si>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</si>
  <si>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</si>
  <si>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</si>
  <si>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</si>
  <si>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</si>
  <si>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</si>
  <si>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</si>
  <si>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</si>
  <si>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</si>
  <si>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</si>
  <si>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</si>
  <si>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</si>
  <si>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</si>
  <si>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</si>
  <si>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</si>
  <si>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</si>
  <si>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</si>
  <si>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</si>
  <si>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</si>
  <si>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</si>
  <si>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</si>
  <si>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</si>
  <si>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</si>
  <si>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</si>
  <si>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</si>
  <si>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</si>
  <si>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</si>
  <si>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</si>
  <si>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</si>
  <si>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</si>
  <si>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</si>
  <si>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</si>
  <si>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</si>
  <si>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</si>
  <si>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</si>
  <si>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</si>
  <si>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</si>
  <si>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</si>
  <si>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</si>
  <si>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</si>
  <si>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</si>
  <si>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</si>
  <si>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</si>
  <si>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</si>
  <si>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</si>
  <si>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</si>
  <si>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</si>
  <si>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</si>
  <si>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</si>
  <si>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</si>
  <si>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</si>
  <si>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</si>
  <si>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</si>
  <si>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</si>
  <si>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</si>
  <si>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</si>
  <si>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</si>
  <si>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</si>
  <si>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</si>
  <si>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</si>
  <si>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</si>
  <si>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</si>
  <si>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</si>
  <si>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</si>
  <si>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</si>
  <si>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</si>
  <si>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</si>
  <si>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</si>
  <si>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</si>
  <si>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</si>
  <si>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</si>
  <si>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</si>
  <si>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</si>
  <si>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</si>
  <si>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</si>
  <si>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</si>
  <si>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</si>
  <si>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</si>
  <si>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</si>
  <si>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</si>
  <si>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</si>
  <si>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</si>
  <si>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</si>
  <si>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</si>
  <si>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</si>
  <si>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</si>
  <si>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</si>
  <si>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</si>
  <si>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</si>
  <si>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</si>
  <si>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</si>
  <si>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</si>
  <si>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</si>
  <si>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</si>
  <si>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</si>
  <si>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</si>
  <si>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</si>
  <si>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</si>
  <si>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</si>
  <si>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</si>
  <si>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</si>
  <si>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</si>
  <si>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</si>
  <si>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</si>
  <si>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</si>
  <si>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</si>
  <si>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</si>
  <si>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</si>
  <si>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</si>
  <si>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</si>
  <si>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</si>
  <si>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</si>
  <si>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</si>
  <si>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</si>
  <si>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</si>
  <si>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</si>
  <si>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</si>
  <si>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</si>
  <si>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</si>
  <si>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</si>
  <si>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</si>
  <si>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</si>
  <si>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</si>
  <si>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</si>
  <si>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</si>
  <si>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</si>
  <si>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</si>
  <si>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</si>
  <si>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</si>
  <si>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</si>
  <si>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</si>
  <si>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</si>
  <si>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</si>
  <si>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</si>
  <si>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</si>
  <si>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</si>
  <si>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</si>
  <si>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</si>
  <si>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</si>
  <si>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</si>
  <si>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</si>
  <si>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</si>
  <si>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</si>
  <si>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</si>
  <si>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</si>
  <si>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</si>
  <si>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</si>
  <si>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</si>
  <si>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</si>
  <si>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</si>
  <si>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</si>
  <si>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</si>
  <si>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</si>
  <si>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</si>
  <si>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</si>
  <si>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</si>
  <si>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</si>
  <si>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</si>
  <si>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</si>
  <si>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</si>
  <si>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</si>
  <si>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</si>
  <si>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</si>
  <si>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</si>
  <si>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</si>
  <si>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</si>
  <si>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</si>
  <si>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</si>
  <si>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</si>
  <si>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</si>
  <si>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</si>
  <si>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</si>
  <si>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</si>
  <si>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</si>
  <si>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</si>
  <si>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</si>
  <si>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</si>
  <si>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</si>
  <si>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</si>
  <si>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</si>
  <si>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</si>
  <si>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</si>
  <si>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</si>
  <si>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</si>
  <si>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</si>
  <si>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</si>
  <si>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</si>
  <si>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</si>
  <si>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</si>
  <si>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</si>
  <si>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</si>
  <si>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</si>
  <si>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</si>
  <si>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</si>
  <si>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</si>
  <si>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</si>
  <si>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</si>
  <si>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</si>
  <si>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</si>
  <si>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</si>
  <si>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</si>
  <si>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</si>
  <si>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</si>
  <si>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</si>
  <si>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</si>
  <si>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</si>
  <si>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</si>
  <si>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</si>
  <si>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</si>
  <si>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</si>
  <si>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</si>
  <si>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</si>
  <si>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</si>
  <si>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</si>
  <si>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</si>
  <si>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</si>
  <si>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</si>
  <si>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</si>
  <si>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</si>
  <si>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</si>
  <si>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</si>
  <si>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</si>
  <si>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</si>
  <si>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</si>
  <si>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</si>
  <si>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</si>
  <si>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</si>
  <si>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</si>
  <si>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</si>
  <si>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</si>
  <si>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</si>
  <si>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</si>
  <si>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</si>
  <si>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</si>
  <si>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</si>
  <si>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</si>
  <si>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</si>
  <si>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</si>
  <si>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</si>
  <si>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</si>
  <si>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</si>
  <si>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</si>
  <si>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</si>
  <si>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</si>
  <si>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</si>
  <si>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</si>
  <si>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</si>
  <si>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</si>
  <si>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</si>
  <si>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</si>
  <si>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</si>
  <si>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</si>
  <si>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</si>
  <si>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</si>
  <si>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</si>
  <si>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</si>
  <si>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</si>
  <si>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</si>
  <si>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</si>
  <si>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</si>
  <si>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</si>
  <si>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</si>
  <si>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</si>
  <si>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</si>
  <si>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</si>
  <si>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</si>
  <si>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</si>
  <si>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</si>
  <si>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</si>
  <si>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</si>
  <si>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</si>
  <si>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</si>
  <si>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</si>
  <si>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</si>
  <si>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</si>
  <si>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</si>
  <si>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</si>
  <si>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</si>
  <si>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</si>
  <si>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</si>
  <si>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</si>
  <si>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</si>
  <si>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</si>
  <si>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</si>
  <si>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</si>
  <si>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</si>
  <si>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</si>
  <si>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</si>
  <si>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</si>
  <si>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</si>
  <si>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</si>
  <si>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</si>
  <si>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</si>
  <si>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</si>
  <si>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</si>
  <si>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</si>
  <si>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</si>
  <si>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</si>
  <si>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</si>
  <si>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</si>
  <si>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</si>
  <si>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</si>
  <si>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</si>
  <si>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</si>
  <si>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</si>
  <si>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</si>
  <si>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</si>
  <si>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</si>
  <si>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</si>
  <si>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</si>
  <si>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</si>
  <si>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</si>
  <si>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</si>
  <si>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</si>
  <si>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</si>
  <si>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</si>
  <si>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</si>
  <si>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</si>
  <si>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</si>
  <si>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</si>
  <si>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</si>
  <si>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</si>
  <si>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</si>
  <si>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</si>
  <si>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</si>
  <si>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</si>
  <si>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</si>
  <si>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</si>
  <si>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</si>
  <si>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</si>
  <si>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</si>
  <si>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</si>
  <si>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</si>
  <si>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</si>
  <si>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</si>
  <si>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</si>
  <si>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</si>
  <si>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</si>
  <si>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</si>
  <si>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</si>
  <si>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</si>
  <si>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</si>
  <si>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</si>
  <si>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</si>
  <si>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</si>
  <si>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</si>
  <si>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</si>
  <si>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</si>
  <si>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</si>
  <si>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</si>
  <si>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</si>
  <si>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</si>
  <si>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</si>
  <si>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</si>
  <si>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</si>
  <si>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</si>
  <si>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</si>
  <si>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</si>
  <si>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</si>
  <si>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</si>
  <si>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</si>
  <si>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</si>
  <si>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</si>
  <si>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</si>
  <si>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</si>
  <si>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</si>
  <si>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</si>
  <si>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</si>
  <si>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</si>
  <si>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</si>
  <si>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</si>
  <si>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</si>
  <si>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</si>
  <si>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</si>
  <si>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</si>
  <si>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</si>
  <si>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</si>
  <si>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</si>
  <si>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</si>
  <si>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</si>
  <si>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</si>
  <si>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</si>
  <si>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</si>
  <si>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</si>
  <si>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</si>
  <si>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</si>
  <si>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</si>
  <si>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</si>
  <si>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</si>
  <si>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</si>
  <si>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</si>
  <si>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</si>
  <si>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</si>
  <si>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</si>
  <si>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</si>
  <si>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</si>
  <si>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</si>
  <si>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</si>
  <si>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</si>
  <si>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</si>
  <si>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</si>
  <si>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</si>
  <si>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</si>
  <si>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</si>
  <si>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</si>
  <si>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</si>
  <si>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</si>
  <si>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</si>
  <si>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</si>
  <si>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</si>
  <si>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</si>
  <si>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</si>
  <si>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</si>
  <si>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</si>
  <si>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</si>
  <si>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</si>
  <si>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</si>
  <si>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</si>
  <si>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</si>
  <si>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</si>
  <si>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</si>
  <si>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</si>
  <si>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</si>
  <si>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</si>
  <si>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</si>
  <si>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</si>
  <si>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</si>
  <si>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</si>
  <si>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</si>
  <si>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</si>
  <si>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</si>
  <si>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</si>
  <si>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</si>
  <si>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</si>
  <si>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</si>
  <si>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</si>
  <si>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</si>
  <si>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</si>
  <si>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</si>
  <si>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</si>
  <si>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</si>
  <si>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</si>
  <si>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</si>
  <si>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</si>
  <si>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</si>
  <si>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</si>
  <si>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</si>
  <si>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</si>
  <si>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</si>
  <si>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</si>
  <si>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</si>
  <si>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</si>
  <si>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</si>
  <si>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</si>
  <si>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</si>
  <si>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</si>
  <si>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</si>
  <si>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</si>
  <si>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</si>
  <si>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</si>
  <si>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</si>
  <si>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</si>
  <si>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</si>
  <si>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</si>
  <si>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</si>
  <si>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</si>
  <si>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</si>
  <si>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</si>
  <si>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</si>
  <si>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</si>
  <si>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</si>
  <si>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</si>
  <si>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</si>
  <si>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</si>
  <si>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</si>
  <si>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</si>
  <si>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</si>
  <si>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</si>
  <si>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</si>
  <si>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</si>
  <si>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</si>
  <si>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</si>
  <si>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</si>
  <si>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</si>
  <si>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</si>
  <si>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</si>
  <si>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</si>
  <si>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</si>
  <si>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</si>
  <si>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</si>
  <si>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</si>
  <si>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</si>
  <si>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</si>
  <si>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</si>
  <si>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</si>
  <si>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</si>
  <si>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</si>
  <si>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</si>
  <si>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</si>
  <si>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</si>
  <si>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</si>
  <si>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</si>
  <si>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</si>
  <si>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</si>
  <si>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</si>
  <si>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</si>
  <si>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</si>
  <si>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</si>
  <si>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</si>
  <si>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</si>
  <si>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</si>
  <si>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</si>
  <si>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</si>
  <si>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</si>
  <si>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</si>
  <si>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</si>
  <si>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</si>
  <si>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</si>
  <si>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</si>
  <si>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</si>
  <si>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</si>
  <si>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</si>
  <si>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</si>
  <si>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</si>
  <si>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</si>
  <si>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</si>
  <si>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</si>
  <si>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</si>
  <si>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</si>
  <si>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</si>
  <si>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</si>
  <si>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</si>
  <si>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</si>
  <si>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</si>
  <si>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</si>
  <si>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</si>
  <si>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</si>
  <si>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</si>
  <si>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</si>
  <si>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</si>
  <si>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</si>
  <si>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</si>
  <si>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</si>
  <si>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</si>
  <si>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</si>
  <si>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</si>
  <si>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</si>
  <si>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</si>
  <si>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</si>
  <si>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</si>
  <si>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</si>
  <si>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</si>
  <si>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</si>
  <si>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</si>
  <si>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</si>
  <si>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</si>
  <si>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</si>
  <si>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</si>
  <si>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</si>
  <si>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</si>
  <si>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</si>
  <si>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</si>
  <si>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</si>
  <si>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</si>
  <si>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</si>
  <si>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</si>
  <si>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</si>
  <si>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</si>
  <si>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</si>
  <si>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</si>
  <si>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</si>
  <si>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</si>
  <si>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</si>
  <si>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</si>
  <si>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</si>
  <si>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</si>
  <si>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</si>
  <si>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</si>
  <si>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</si>
  <si>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</si>
  <si>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</si>
  <si>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</si>
  <si>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</si>
  <si>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</si>
  <si>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</si>
  <si>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</si>
  <si>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</si>
  <si>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</si>
  <si>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</si>
  <si>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</si>
  <si>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</si>
  <si>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</si>
  <si>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</si>
  <si>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</si>
  <si>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</si>
  <si>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</si>
  <si>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</si>
  <si>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</si>
  <si>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</si>
  <si>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</si>
  <si>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</si>
  <si>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</si>
  <si>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</si>
  <si>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</si>
  <si>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</si>
  <si>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</si>
  <si>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</si>
  <si>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</si>
  <si>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</si>
  <si>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</si>
  <si>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</si>
  <si>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</si>
  <si>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</si>
  <si>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</si>
  <si>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</si>
  <si>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</si>
  <si>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</si>
  <si>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</si>
  <si>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</si>
  <si>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</si>
  <si>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</si>
  <si>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</si>
  <si>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</si>
  <si>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</si>
  <si>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</si>
  <si>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</si>
  <si>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</si>
  <si>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</si>
  <si>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</si>
  <si>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</si>
  <si>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</si>
  <si>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</si>
  <si>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</si>
  <si>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</si>
  <si>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</si>
  <si>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</si>
  <si>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</si>
  <si>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</si>
  <si>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</si>
  <si>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</si>
  <si>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</si>
  <si>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</si>
  <si>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</si>
  <si>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</si>
  <si>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</si>
  <si>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</si>
  <si>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</si>
  <si>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</si>
  <si>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</si>
  <si>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</si>
  <si>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</si>
  <si>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</si>
  <si>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</si>
  <si>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</si>
  <si>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</si>
  <si>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</si>
  <si>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</si>
  <si>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</si>
  <si>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</si>
  <si>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</si>
  <si>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</si>
  <si>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</si>
  <si>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</si>
  <si>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</si>
  <si>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</si>
  <si>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</si>
  <si>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</si>
  <si>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</si>
  <si>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</si>
  <si>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</si>
  <si>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</si>
  <si>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</si>
  <si>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</si>
  <si>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</si>
  <si>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</si>
  <si>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</si>
  <si>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</si>
  <si>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</si>
  <si>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</si>
  <si>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</si>
  <si>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</si>
  <si>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</si>
  <si>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</si>
  <si>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</si>
  <si>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</si>
  <si>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</si>
  <si>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</si>
  <si>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</si>
  <si>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</si>
  <si>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</si>
  <si>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</si>
  <si>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</si>
  <si>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</si>
  <si>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</si>
  <si>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</si>
  <si>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</si>
  <si>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</si>
  <si>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</si>
  <si>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</si>
  <si>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</si>
  <si>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</si>
  <si>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</si>
  <si>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</si>
  <si>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</si>
  <si>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</si>
  <si>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</si>
  <si>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</si>
  <si>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</si>
  <si>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</si>
  <si>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</si>
  <si>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</si>
  <si>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</si>
  <si>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</si>
  <si>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</si>
  <si>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</si>
  <si>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</si>
  <si>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</si>
  <si>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</si>
  <si>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</si>
  <si>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</si>
  <si>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</si>
  <si>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</si>
  <si>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</si>
  <si>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</si>
  <si>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</si>
  <si>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</si>
  <si>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</si>
  <si>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</si>
  <si>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</si>
  <si>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</si>
  <si>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</si>
  <si>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</si>
  <si>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</si>
  <si>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</si>
  <si>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</si>
  <si>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</si>
  <si>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</si>
  <si>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</si>
  <si>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</si>
  <si>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</si>
  <si>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</si>
  <si>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</si>
  <si>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</si>
  <si>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</si>
  <si>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</si>
  <si>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</si>
  <si>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</si>
  <si>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</si>
  <si>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</si>
  <si>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</si>
  <si>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</si>
  <si>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</si>
  <si>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</si>
  <si>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</si>
  <si>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</si>
  <si>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</si>
  <si>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</si>
  <si>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</si>
  <si>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</si>
  <si>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</si>
  <si>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</si>
  <si>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</si>
  <si>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</si>
  <si>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</si>
  <si>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</si>
  <si>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</si>
  <si>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</si>
  <si>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</si>
  <si>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</si>
  <si>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</si>
  <si>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</si>
  <si>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</si>
  <si>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</si>
  <si>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</si>
  <si>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</si>
  <si>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</si>
  <si>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</si>
  <si>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</si>
  <si>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</si>
  <si>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</si>
  <si>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</si>
  <si>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</si>
  <si>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</si>
  <si>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</si>
  <si>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</si>
  <si>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</si>
  <si>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</si>
  <si>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</si>
  <si>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</si>
  <si>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</si>
  <si>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</si>
  <si>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</si>
  <si>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</si>
  <si>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</si>
  <si>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</si>
  <si>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</si>
  <si>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</si>
  <si>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</si>
  <si>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</si>
  <si>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</si>
  <si>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</si>
  <si>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</si>
  <si>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</si>
  <si>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</si>
  <si>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</si>
  <si>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</si>
  <si>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</si>
  <si>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</si>
  <si>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</si>
  <si>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</si>
  <si>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</si>
  <si>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</si>
  <si>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</si>
  <si>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</si>
  <si>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</si>
  <si>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</si>
  <si>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</si>
  <si>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</si>
  <si>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</si>
  <si>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</si>
  <si>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</si>
  <si>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</si>
  <si>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</si>
  <si>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</si>
  <si>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</si>
  <si>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</si>
  <si>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</si>
  <si>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</si>
  <si>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</si>
  <si>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</si>
  <si>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</si>
  <si>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</si>
  <si>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</si>
  <si>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</si>
  <si>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</si>
  <si>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</si>
  <si>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</si>
  <si>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</si>
  <si>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</si>
  <si>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</si>
  <si>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</si>
  <si>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</si>
  <si>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</si>
  <si>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</si>
  <si>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</si>
  <si>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</si>
  <si>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</si>
  <si>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</si>
  <si>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</si>
  <si>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</si>
  <si>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</si>
  <si>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</si>
  <si>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</si>
  <si>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</si>
  <si>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</si>
  <si>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</si>
  <si>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</si>
  <si>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</si>
  <si>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</si>
  <si>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</si>
  <si>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</si>
  <si>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</si>
  <si>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</si>
  <si>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</si>
  <si>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</si>
  <si>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</si>
  <si>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</si>
  <si>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</si>
  <si>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</si>
  <si>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</si>
  <si>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</si>
  <si>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</si>
  <si>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</si>
  <si>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</si>
  <si>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</si>
  <si>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</si>
  <si>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</si>
  <si>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</si>
  <si>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</si>
  <si>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</si>
  <si>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</si>
  <si>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</si>
  <si>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</si>
  <si>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</si>
  <si>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</si>
  <si>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</si>
  <si>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</si>
  <si>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</si>
  <si>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</si>
  <si>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</si>
  <si>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</si>
  <si>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</si>
  <si>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</si>
  <si>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</si>
  <si>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</si>
  <si>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</si>
  <si>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</si>
  <si>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</si>
  <si>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</si>
  <si>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</si>
  <si>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</si>
  <si>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</si>
  <si>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</si>
  <si>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</si>
  <si>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</si>
  <si>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</si>
  <si>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</si>
  <si>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</si>
  <si>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</si>
  <si>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</si>
  <si>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</si>
  <si>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</si>
  <si>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</si>
  <si>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</si>
  <si>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</si>
  <si>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</si>
  <si>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</si>
  <si>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</si>
  <si>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</si>
  <si>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</si>
  <si>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</si>
  <si>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</si>
  <si>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</si>
  <si>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</si>
  <si>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</si>
  <si>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</si>
  <si>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</si>
  <si>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</si>
  <si>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</si>
  <si>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</si>
  <si>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</si>
  <si>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</si>
  <si>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</si>
  <si>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</si>
  <si>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</si>
  <si>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</si>
  <si>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</si>
  <si>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</si>
  <si>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</si>
  <si>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</si>
  <si>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</si>
  <si>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</si>
  <si>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</si>
  <si>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</si>
  <si>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</si>
  <si>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</si>
  <si>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</si>
  <si>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</si>
  <si>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</si>
  <si>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</si>
  <si>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</si>
  <si>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</si>
  <si>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</si>
  <si>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</si>
  <si>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</si>
  <si>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</si>
  <si>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</si>
  <si>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</si>
  <si>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</si>
  <si>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</si>
  <si>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</si>
  <si>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</si>
  <si>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</si>
  <si>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</si>
  <si>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</si>
  <si>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</si>
  <si>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</si>
  <si>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</si>
  <si>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</si>
  <si>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</si>
  <si>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</si>
  <si>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</si>
  <si>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</si>
  <si>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</si>
  <si>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</si>
  <si>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</si>
  <si>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</si>
  <si>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</si>
  <si>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</si>
  <si>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</si>
  <si>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</si>
  <si>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</si>
  <si>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</si>
  <si>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</si>
  <si>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</si>
  <si>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</si>
  <si>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</si>
  <si>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</si>
  <si>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</si>
  <si>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</si>
  <si>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</si>
  <si>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</si>
  <si>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</si>
  <si>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</si>
  <si>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</si>
  <si>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</si>
  <si>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</si>
  <si>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</si>
  <si>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</si>
  <si>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</si>
  <si>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</si>
  <si>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</si>
  <si>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</si>
  <si>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</si>
  <si>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</si>
  <si>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</si>
  <si>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</si>
  <si>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</si>
  <si>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</si>
  <si>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</si>
  <si>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</si>
  <si>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</si>
  <si>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</si>
  <si>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</si>
  <si>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</si>
  <si>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</si>
  <si>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</si>
  <si>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</si>
  <si>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</si>
  <si>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</si>
  <si>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</si>
  <si>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</si>
  <si>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</si>
  <si>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</si>
  <si>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</si>
  <si>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</si>
  <si>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</si>
  <si>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</si>
  <si>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</si>
  <si>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</si>
  <si>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</si>
  <si>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</si>
  <si>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</si>
  <si>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</si>
  <si>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</si>
  <si>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</si>
  <si>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</si>
  <si>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</si>
  <si>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</si>
  <si>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</si>
  <si>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</si>
  <si>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</si>
  <si>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</si>
  <si>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</si>
  <si>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</si>
  <si>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</si>
  <si>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</si>
  <si>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</si>
  <si>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</si>
  <si>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</si>
  <si>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</si>
  <si>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</si>
  <si>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</si>
  <si>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</si>
  <si>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</si>
  <si>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</si>
  <si>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</si>
  <si>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</si>
  <si>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</si>
  <si>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</si>
  <si>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</si>
  <si>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</si>
  <si>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</si>
  <si>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</si>
  <si>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</si>
  <si>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</si>
  <si>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</si>
  <si>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</si>
  <si>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</si>
  <si>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</si>
  <si>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</si>
  <si>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</si>
  <si>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</si>
  <si>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</si>
  <si>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</si>
  <si>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</si>
  <si>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</si>
  <si>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</si>
  <si>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</si>
  <si>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</si>
  <si>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</si>
  <si>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</si>
  <si>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</si>
  <si>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</si>
  <si>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</si>
  <si>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</si>
  <si>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</si>
  <si>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</si>
  <si>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</si>
  <si>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</si>
  <si>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</si>
  <si>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</si>
  <si>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</si>
  <si>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</si>
  <si>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</si>
  <si>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</si>
  <si>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</si>
  <si>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</si>
  <si>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</si>
  <si>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</si>
  <si>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</si>
  <si>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</si>
  <si>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</si>
  <si>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</si>
  <si>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</si>
  <si>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</si>
  <si>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</si>
  <si>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</si>
  <si>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</si>
  <si>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</si>
  <si>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</si>
  <si>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</si>
  <si>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</si>
  <si>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</si>
  <si>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</si>
  <si>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</si>
  <si>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</si>
  <si>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</si>
  <si>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</si>
  <si>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</si>
  <si>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</si>
  <si>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</si>
  <si>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</si>
  <si>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</si>
  <si>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</si>
  <si>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</si>
  <si>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</si>
  <si>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</si>
  <si>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</si>
  <si>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</si>
  <si>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</si>
  <si>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</si>
  <si>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</si>
  <si>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</si>
  <si>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</si>
  <si>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</si>
  <si>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</si>
  <si>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</si>
  <si>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</si>
  <si>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</si>
  <si>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</si>
  <si>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</si>
  <si>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</si>
  <si>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</si>
  <si>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</si>
  <si>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</si>
  <si>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</si>
  <si>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</si>
  <si>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</si>
  <si>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</si>
  <si>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</si>
  <si>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</si>
  <si>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</si>
  <si>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</si>
  <si>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</si>
  <si>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</si>
  <si>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</si>
  <si>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</si>
  <si>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</si>
  <si>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</si>
  <si>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</si>
  <si>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</si>
  <si>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</si>
  <si>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</si>
  <si>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</si>
  <si>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</si>
  <si>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</si>
  <si>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</si>
  <si>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</si>
  <si>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</si>
  <si>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</si>
  <si>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</si>
  <si>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</si>
  <si>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</si>
  <si>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</si>
  <si>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</si>
  <si>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</si>
  <si>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</si>
  <si>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</si>
  <si>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</si>
  <si>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</si>
  <si>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</si>
  <si>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</si>
  <si>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</si>
  <si>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</si>
  <si>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</si>
  <si>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</si>
  <si>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</si>
  <si>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</si>
  <si>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</si>
  <si>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</si>
  <si>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</si>
  <si>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</si>
  <si>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</si>
  <si>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</si>
  <si>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</si>
  <si>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</si>
  <si>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</si>
  <si>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</si>
  <si>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</si>
  <si>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</si>
  <si>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</si>
  <si>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</si>
  <si>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</si>
  <si>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</si>
  <si>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</si>
  <si>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</si>
  <si>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</si>
  <si>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</si>
  <si>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</si>
  <si>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</si>
  <si>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</si>
  <si>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</si>
  <si>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</si>
  <si>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</si>
  <si>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</si>
  <si>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</si>
  <si>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</si>
  <si>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</si>
  <si>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</si>
  <si>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</si>
  <si>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</si>
  <si>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</si>
  <si>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</si>
  <si>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</si>
  <si>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</si>
  <si>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</si>
  <si>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</si>
  <si>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</si>
  <si>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</si>
  <si>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</si>
  <si>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</si>
  <si>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</si>
  <si>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</si>
  <si>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</si>
  <si>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</si>
  <si>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</si>
  <si>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</si>
  <si>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</si>
  <si>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</si>
  <si>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</si>
  <si>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</si>
  <si>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</si>
  <si>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</si>
  <si>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</si>
  <si>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</si>
  <si>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</si>
  <si>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</si>
  <si>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</si>
  <si>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</si>
  <si>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</si>
  <si>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</si>
  <si>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</si>
  <si>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</si>
  <si>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</si>
  <si>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</si>
  <si>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</si>
  <si>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</si>
  <si>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</si>
  <si>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</si>
  <si>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</si>
  <si>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</si>
  <si>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</si>
  <si>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</si>
  <si>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</si>
  <si>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</si>
  <si>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</si>
  <si>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</si>
  <si>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</si>
  <si>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</si>
  <si>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</si>
  <si>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</si>
  <si>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</si>
  <si>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</si>
  <si>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</si>
  <si>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</si>
  <si>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</si>
  <si>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</si>
  <si>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</si>
  <si>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</si>
  <si>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</si>
  <si>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</si>
  <si>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</si>
  <si>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</si>
  <si>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</si>
  <si>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</si>
  <si>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</si>
  <si>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</si>
  <si>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</si>
  <si>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</si>
  <si>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</si>
  <si>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</si>
  <si>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</si>
  <si>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</si>
  <si>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</si>
  <si>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</si>
  <si>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</si>
  <si>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</si>
  <si>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</si>
  <si>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</si>
  <si>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</si>
  <si>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</si>
  <si>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</si>
  <si>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</si>
  <si>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</si>
  <si>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</si>
  <si>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</si>
  <si>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</si>
  <si>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</si>
  <si>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</si>
  <si>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</si>
  <si>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</si>
  <si>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</si>
  <si>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</si>
  <si>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</si>
  <si>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</si>
  <si>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</si>
  <si>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</si>
  <si>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</si>
  <si>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</si>
  <si>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</si>
  <si>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</si>
  <si>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</si>
  <si>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</si>
  <si>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</si>
  <si>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</si>
  <si>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</si>
  <si>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</si>
  <si>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</si>
  <si>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</si>
  <si>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</si>
  <si>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</si>
  <si>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</si>
  <si>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</si>
  <si>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</si>
  <si>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</si>
  <si>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</si>
  <si>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</si>
  <si>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</si>
  <si>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</si>
  <si>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</si>
  <si>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</si>
  <si>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</si>
  <si>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</si>
  <si>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</si>
  <si>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</si>
  <si>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</si>
  <si>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</si>
  <si>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</si>
  <si>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</si>
  <si>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</si>
  <si>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</si>
  <si>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</si>
  <si>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</si>
  <si>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</si>
  <si>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</si>
  <si>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</si>
  <si>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</si>
  <si>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</si>
  <si>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</si>
  <si>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</si>
  <si>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</si>
  <si>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</si>
  <si>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</si>
  <si>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</si>
  <si>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</si>
  <si>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</si>
  <si>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</si>
  <si>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</si>
  <si>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</si>
  <si>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</si>
  <si>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</si>
  <si>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</si>
  <si>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</si>
  <si>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</si>
  <si>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</si>
  <si>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</si>
  <si>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</si>
  <si>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</si>
  <si>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</si>
  <si>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</si>
  <si>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</si>
  <si>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</si>
  <si>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</si>
  <si>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</si>
  <si>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</si>
  <si>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</si>
  <si>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</si>
  <si>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</si>
  <si>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</si>
  <si>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</si>
  <si>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</si>
  <si>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</si>
  <si>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</si>
  <si>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</si>
  <si>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</si>
  <si>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</si>
  <si>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</si>
  <si>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</si>
  <si>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</si>
  <si>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</si>
  <si>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</si>
  <si>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</si>
  <si>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</si>
  <si>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</si>
  <si>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</si>
  <si>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</si>
  <si>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</si>
  <si>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</si>
  <si>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</si>
  <si>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</si>
  <si>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</si>
  <si>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</si>
  <si>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</si>
  <si>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</si>
  <si>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</si>
  <si>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</si>
  <si>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</si>
  <si>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</si>
  <si>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</si>
  <si>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</si>
  <si>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</si>
  <si>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</si>
  <si>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</si>
  <si>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</si>
  <si>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</si>
  <si>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</si>
  <si>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</si>
  <si>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</si>
  <si>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</si>
  <si>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</si>
  <si>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</si>
  <si>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</si>
  <si>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</si>
  <si>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</si>
  <si>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</si>
  <si>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</si>
  <si>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</si>
  <si>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</si>
  <si>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</si>
  <si>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</si>
  <si>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</si>
  <si>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</si>
  <si>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</si>
  <si>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</si>
  <si>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</si>
  <si>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</si>
  <si>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</si>
  <si>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</si>
  <si>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</si>
  <si>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</si>
  <si>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</si>
  <si>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</si>
  <si>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</si>
  <si>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</si>
  <si>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</si>
  <si>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</si>
  <si>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</si>
  <si>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</si>
  <si>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</si>
  <si>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</si>
  <si>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</si>
  <si>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</si>
  <si>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</si>
  <si>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</si>
  <si>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</si>
  <si>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</si>
  <si>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</si>
  <si>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</si>
  <si>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</si>
  <si>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</si>
  <si>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</si>
  <si>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</si>
  <si>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</si>
  <si>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</si>
  <si>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</si>
  <si>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</si>
  <si>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</si>
  <si>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</si>
  <si>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</si>
  <si>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</si>
  <si>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</si>
  <si>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</si>
  <si>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</si>
  <si>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</si>
  <si>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</si>
  <si>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</si>
  <si>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</si>
  <si>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</si>
  <si>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</si>
  <si>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</si>
  <si>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</si>
  <si>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</si>
  <si>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</si>
  <si>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</si>
  <si>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</si>
  <si>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</si>
  <si>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</si>
  <si>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</si>
  <si>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</si>
  <si>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</si>
  <si>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</si>
  <si>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</si>
  <si>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</si>
  <si>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</si>
  <si>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</si>
  <si>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</si>
  <si>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</si>
  <si>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</si>
  <si>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</si>
  <si>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</si>
  <si>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</si>
  <si>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</si>
  <si>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</si>
  <si>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</si>
  <si>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</si>
  <si>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</si>
  <si>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</si>
  <si>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</si>
  <si>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</si>
  <si>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</si>
  <si>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</si>
  <si>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</si>
  <si>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</si>
  <si>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</si>
  <si>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</si>
  <si>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</si>
  <si>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</si>
  <si>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</si>
  <si>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</si>
  <si>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</si>
  <si>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</si>
  <si>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</si>
  <si>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</si>
  <si>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</si>
  <si>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</si>
  <si>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</si>
  <si>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</si>
  <si>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</si>
  <si>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</si>
  <si>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</si>
  <si>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</si>
  <si>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</si>
  <si>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</si>
  <si>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</si>
  <si>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</si>
  <si>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</si>
  <si>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</si>
  <si>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</si>
  <si>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</si>
  <si>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</si>
  <si>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</si>
  <si>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</si>
  <si>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</si>
  <si>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</si>
  <si>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</si>
  <si>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</si>
  <si>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</si>
  <si>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</si>
  <si>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</si>
  <si>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</si>
  <si>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</si>
  <si>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</si>
  <si>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</si>
  <si>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</si>
  <si>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</si>
  <si>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</si>
  <si>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</si>
  <si>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</si>
  <si>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</si>
  <si>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</si>
  <si>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</si>
  <si>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</si>
  <si>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</si>
  <si>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</si>
  <si>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</si>
  <si>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</si>
  <si>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</si>
  <si>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</si>
  <si>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</si>
  <si>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</si>
  <si>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</si>
  <si>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</si>
  <si>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</si>
  <si>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</si>
  <si>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</si>
  <si>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</si>
  <si>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</si>
  <si>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</si>
  <si>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</si>
  <si>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</si>
  <si>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</si>
  <si>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</si>
  <si>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</si>
  <si>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</si>
  <si>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</si>
  <si>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</si>
  <si>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</si>
  <si>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</si>
  <si>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</si>
  <si>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</si>
  <si>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</si>
  <si>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</si>
  <si>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</si>
  <si>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</si>
  <si>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</si>
  <si>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</si>
  <si>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</si>
  <si>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</si>
  <si>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</si>
  <si>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</si>
  <si>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</si>
  <si>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</si>
  <si>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</si>
  <si>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</si>
  <si>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</si>
  <si>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</si>
  <si>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</si>
  <si>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</si>
  <si>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</si>
  <si>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</si>
  <si>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</si>
  <si>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</si>
  <si>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</si>
  <si>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</si>
  <si>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</si>
  <si>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</si>
  <si>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</si>
  <si>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</si>
  <si>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</si>
  <si>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</si>
  <si>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</si>
  <si>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</si>
  <si>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</si>
  <si>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</si>
  <si>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</si>
  <si>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</si>
  <si>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</si>
  <si>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</si>
  <si>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</si>
  <si>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</si>
  <si>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</si>
  <si>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</si>
  <si>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</si>
  <si>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</si>
  <si>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</si>
  <si>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</si>
  <si>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</si>
  <si>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</si>
  <si>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</si>
  <si>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</si>
  <si>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</si>
  <si>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</si>
  <si>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</si>
  <si>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</si>
  <si>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</si>
  <si>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</si>
  <si>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</si>
  <si>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</si>
  <si>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</si>
  <si>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</si>
  <si>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</si>
  <si>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</si>
  <si>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</si>
  <si>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</si>
  <si>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</si>
  <si>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</si>
  <si>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</si>
  <si>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</si>
  <si>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</si>
  <si>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</si>
  <si>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</si>
  <si>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</si>
  <si>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</si>
  <si>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</si>
  <si>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</si>
  <si>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</si>
  <si>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</si>
  <si>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</si>
  <si>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</si>
  <si>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</si>
  <si>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</si>
  <si>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</si>
  <si>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</si>
  <si>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</si>
  <si>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</si>
  <si>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</si>
  <si>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</si>
  <si>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</si>
  <si>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</si>
  <si>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</si>
  <si>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</si>
  <si>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</si>
  <si>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</si>
  <si>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</si>
  <si>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</si>
  <si>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</si>
  <si>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</si>
  <si>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</si>
  <si>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</si>
  <si>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</si>
  <si>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</si>
  <si>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</si>
  <si>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</si>
  <si>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</si>
  <si>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</si>
  <si>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</si>
  <si>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</si>
  <si>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</si>
  <si>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</si>
  <si>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</si>
  <si>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</si>
  <si>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</si>
  <si>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</si>
  <si>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</si>
  <si>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</si>
  <si>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</si>
  <si>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</si>
  <si>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</si>
  <si>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</si>
  <si>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</si>
  <si>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</si>
  <si>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</si>
  <si>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</si>
  <si>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</si>
  <si>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</si>
  <si>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</si>
  <si>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</si>
  <si>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</si>
  <si>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</si>
  <si>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</si>
  <si>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</si>
  <si>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</si>
  <si>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</si>
  <si>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</si>
  <si>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</si>
  <si>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</si>
  <si>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</si>
  <si>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</si>
  <si>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</si>
  <si>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</si>
  <si>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</si>
  <si>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</si>
  <si>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</si>
  <si>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</si>
  <si>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</si>
  <si>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</si>
  <si>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</si>
  <si>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</si>
  <si>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</si>
  <si>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</si>
  <si>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</si>
  <si>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</si>
  <si>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</si>
  <si>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</si>
  <si>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</si>
  <si>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</si>
  <si>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</si>
  <si>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</si>
  <si>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</si>
  <si>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</si>
  <si>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</si>
  <si>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</si>
  <si>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</si>
  <si>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</si>
  <si>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</si>
  <si>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</si>
  <si>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</si>
  <si>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</si>
  <si>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</si>
  <si>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</si>
  <si>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</si>
  <si>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</si>
  <si>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</si>
  <si>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</si>
  <si>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</si>
  <si>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</si>
  <si>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</si>
  <si>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</si>
  <si>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</si>
  <si>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</si>
  <si>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</si>
  <si>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</si>
  <si>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</si>
  <si>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</si>
  <si>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</si>
  <si>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</si>
  <si>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</si>
  <si>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</si>
  <si>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</si>
  <si>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</si>
  <si>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</si>
  <si>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</si>
  <si>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</si>
  <si>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</si>
  <si>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</si>
  <si>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</si>
  <si>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</si>
  <si>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</si>
  <si>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</si>
  <si>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</si>
  <si>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</si>
  <si>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</si>
  <si>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</si>
  <si>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</si>
  <si>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</si>
  <si>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</si>
  <si>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</si>
  <si>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</si>
  <si>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</si>
  <si>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</si>
  <si>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</si>
  <si>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</si>
  <si>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</si>
  <si>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</si>
  <si>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</si>
  <si>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</si>
  <si>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</si>
  <si>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</si>
  <si>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</si>
  <si>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</si>
  <si>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</si>
  <si>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</si>
  <si>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</si>
  <si>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</si>
  <si>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</si>
  <si>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</si>
  <si>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</si>
  <si>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</si>
  <si>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</si>
  <si>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</si>
  <si>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</si>
  <si>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</si>
  <si>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</si>
  <si>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</si>
  <si>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</si>
  <si>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</si>
  <si>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</si>
  <si>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</si>
  <si>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</si>
  <si>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</si>
  <si>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</si>
  <si>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</si>
  <si>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</si>
  <si>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</si>
  <si>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</si>
  <si>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</si>
  <si>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</si>
  <si>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</si>
  <si>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</si>
  <si>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</si>
  <si>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</si>
  <si>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</si>
  <si>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</si>
  <si>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</si>
  <si>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</si>
  <si>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</si>
  <si>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</si>
  <si>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</si>
  <si>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</si>
  <si>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</si>
  <si>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</si>
  <si>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</si>
  <si>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</si>
  <si>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</si>
  <si>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</si>
  <si>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</si>
  <si>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</si>
  <si>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</si>
  <si>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</si>
  <si>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</si>
  <si>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</si>
  <si>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</si>
  <si>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</si>
  <si>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</si>
  <si>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</si>
  <si>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</si>
  <si>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</si>
  <si>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</si>
  <si>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</si>
  <si>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</si>
  <si>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</si>
  <si>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</si>
  <si>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</si>
  <si>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</si>
  <si>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</si>
  <si>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</si>
  <si>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</si>
  <si>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</si>
  <si>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</si>
  <si>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</si>
  <si>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</si>
  <si>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</si>
  <si>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</si>
  <si>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</si>
  <si>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</si>
  <si>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</si>
  <si>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</si>
  <si>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</si>
  <si>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</si>
  <si>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</si>
  <si>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</si>
  <si>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</si>
  <si>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</si>
  <si>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</si>
  <si>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</si>
  <si>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</si>
  <si>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</si>
  <si>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</si>
  <si>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</si>
  <si>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</si>
  <si>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</si>
  <si>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</si>
  <si>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</si>
  <si>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</si>
  <si>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</si>
  <si>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</si>
  <si>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</si>
  <si>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</si>
  <si>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</si>
  <si>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</si>
  <si>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</si>
  <si>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</si>
  <si>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</si>
  <si>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</si>
  <si>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</si>
  <si>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</si>
  <si>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</si>
  <si>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</si>
  <si>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</si>
  <si>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</si>
  <si>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</si>
  <si>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</si>
  <si>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</si>
  <si>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</si>
  <si>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</si>
  <si>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</si>
  <si>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</si>
  <si>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</si>
  <si>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</si>
  <si>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</si>
  <si>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</si>
  <si>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</si>
  <si>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</si>
  <si>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</si>
  <si>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</si>
  <si>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</si>
  <si>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</si>
  <si>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</si>
  <si>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</si>
  <si>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</si>
  <si>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</si>
  <si>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</si>
  <si>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</si>
  <si>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</si>
  <si>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</si>
  <si>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</si>
  <si>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</si>
  <si>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</si>
  <si>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</si>
  <si>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</si>
  <si>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</si>
  <si>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</si>
  <si>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</si>
  <si>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</si>
  <si>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</si>
  <si>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</si>
  <si>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</si>
  <si>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</si>
  <si>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</si>
  <si>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</si>
  <si>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</si>
  <si>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</si>
  <si>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</si>
  <si>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</si>
  <si>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</si>
  <si>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</si>
  <si>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</si>
  <si>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</si>
  <si>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</si>
  <si>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</si>
  <si>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</si>
  <si>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</si>
  <si>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</si>
  <si>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</si>
  <si>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</si>
  <si>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</si>
  <si>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</si>
  <si>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</si>
  <si>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</si>
  <si>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</si>
  <si>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</si>
  <si>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</si>
  <si>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</si>
  <si>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</si>
  <si>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</si>
  <si>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</si>
  <si>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</si>
  <si>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</si>
  <si>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</si>
  <si>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</si>
  <si>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</si>
  <si>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</si>
  <si>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</si>
  <si>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</si>
  <si>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</si>
  <si>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</si>
  <si>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</si>
  <si>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</si>
  <si>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</si>
  <si>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</si>
  <si>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</si>
  <si>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</si>
  <si>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</si>
  <si>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</si>
  <si>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</si>
  <si>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</si>
  <si>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</si>
  <si>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</si>
  <si>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</si>
  <si>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</si>
  <si>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</si>
  <si>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</si>
  <si>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</si>
  <si>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</si>
  <si>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</si>
  <si>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</si>
  <si>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</si>
  <si>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</si>
  <si>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</si>
  <si>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</si>
  <si>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</si>
  <si>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</si>
  <si>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</si>
  <si>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</si>
  <si>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</si>
  <si>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</si>
  <si>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</si>
  <si>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</si>
  <si>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</si>
  <si>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</si>
  <si>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</si>
  <si>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</si>
  <si>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</si>
  <si>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</si>
  <si>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</si>
  <si>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</si>
  <si>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</si>
  <si>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</si>
  <si>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</si>
  <si>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</si>
  <si>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</si>
  <si>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</si>
  <si>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</si>
  <si>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</si>
  <si>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</si>
  <si>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</si>
  <si>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</si>
  <si>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</si>
  <si>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</si>
  <si>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</si>
  <si>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</si>
  <si>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</si>
  <si>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</si>
  <si>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</si>
  <si>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</si>
  <si>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</si>
  <si>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</si>
  <si>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</si>
  <si>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</si>
  <si>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</si>
  <si>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</si>
  <si>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</si>
  <si>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</si>
  <si>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</si>
  <si>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</si>
  <si>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</si>
  <si>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</si>
  <si>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</si>
  <si>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</si>
  <si>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</si>
  <si>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</si>
  <si>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</si>
  <si>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</si>
  <si>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</si>
  <si>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</si>
  <si>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</si>
  <si>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</si>
  <si>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</si>
  <si>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</si>
  <si>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</si>
  <si>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</si>
  <si>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</si>
  <si>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</si>
  <si>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</si>
  <si>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</si>
  <si>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</si>
  <si>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</si>
  <si>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</si>
  <si>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</si>
  <si>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</si>
  <si>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</si>
  <si>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</si>
  <si>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</si>
  <si>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</si>
  <si>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</si>
  <si>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</si>
  <si>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</si>
  <si>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</si>
  <si>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</si>
  <si>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</si>
  <si>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</si>
  <si>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</si>
  <si>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</si>
  <si>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</si>
  <si>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</si>
  <si>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</si>
  <si>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</si>
  <si>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</si>
  <si>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</si>
  <si>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</si>
  <si>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</si>
  <si>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</si>
  <si>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</si>
  <si>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</si>
  <si>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</si>
  <si>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</si>
  <si>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</si>
  <si>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</si>
  <si>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</si>
  <si>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</si>
  <si>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</si>
  <si>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</si>
  <si>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</si>
  <si>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</si>
  <si>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</si>
  <si>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</si>
  <si>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</si>
  <si>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</si>
  <si>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</si>
  <si>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</si>
  <si>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</si>
  <si>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</si>
  <si>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</si>
  <si>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</si>
  <si>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</si>
  <si>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</si>
  <si>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</si>
  <si>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</si>
  <si>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</si>
  <si>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</si>
  <si>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</si>
  <si>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</si>
  <si>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</si>
  <si>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</si>
  <si>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</si>
  <si>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</si>
  <si>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</si>
  <si>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</si>
  <si>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</si>
  <si>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</si>
  <si>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</si>
  <si>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</si>
  <si>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</si>
  <si>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</si>
  <si>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</si>
  <si>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</si>
  <si>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</si>
  <si>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</si>
  <si>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</si>
  <si>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</si>
  <si>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</si>
  <si>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</si>
  <si>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</si>
  <si>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</si>
  <si>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</si>
  <si>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</si>
  <si>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</si>
  <si>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</si>
  <si>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</si>
  <si>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</si>
  <si>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</si>
  <si>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</si>
  <si>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</si>
  <si>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</si>
  <si>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</si>
  <si>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</si>
  <si>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</si>
  <si>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</si>
  <si>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</si>
  <si>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</si>
  <si>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</si>
  <si>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</si>
  <si>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</si>
  <si>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</si>
  <si>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</si>
  <si>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</si>
  <si>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</si>
  <si>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</si>
  <si>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</si>
  <si>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</si>
  <si>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</si>
  <si>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</si>
  <si>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</si>
  <si>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</si>
  <si>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</si>
  <si>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</si>
  <si>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</si>
  <si>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</si>
  <si>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</si>
  <si>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</si>
  <si>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</si>
  <si>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</si>
  <si>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</si>
  <si>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</si>
  <si>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</si>
  <si>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</si>
  <si>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</si>
  <si>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</si>
  <si>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</si>
  <si>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</si>
  <si>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</si>
  <si>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</si>
  <si>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</si>
  <si>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</si>
  <si>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</si>
  <si>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</si>
  <si>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</si>
  <si>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</si>
  <si>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</si>
  <si>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</si>
  <si>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</si>
  <si>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</si>
  <si>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</si>
  <si>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</si>
  <si>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</si>
  <si>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</si>
  <si>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</si>
  <si>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</si>
  <si>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</si>
  <si>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</si>
  <si>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</si>
  <si>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</si>
  <si>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</si>
  <si>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</si>
  <si>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</si>
  <si>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</si>
  <si>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</si>
  <si>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</si>
  <si>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</si>
  <si>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</si>
  <si>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</si>
  <si>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</si>
  <si>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</si>
  <si>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</si>
  <si>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</si>
  <si>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</si>
  <si>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</si>
  <si>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</si>
  <si>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</si>
  <si>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</si>
  <si>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</si>
  <si>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</si>
  <si>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</si>
  <si>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</si>
  <si>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</si>
  <si>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</si>
  <si>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</si>
  <si>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</si>
  <si>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</si>
  <si>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</si>
  <si>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</si>
  <si>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</si>
  <si>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</si>
  <si>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</si>
  <si>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</si>
  <si>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</si>
  <si>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</si>
  <si>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</si>
  <si>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</si>
  <si>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</si>
  <si>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</si>
  <si>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</si>
  <si>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</si>
  <si>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</si>
  <si>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</si>
  <si>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</si>
  <si>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</si>
  <si>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</si>
  <si>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</si>
  <si>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</si>
  <si>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</si>
  <si>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</si>
  <si>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</si>
  <si>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</si>
  <si>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</si>
  <si>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</si>
  <si>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</si>
  <si>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</si>
  <si>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</si>
  <si>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</si>
  <si>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</si>
  <si>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</si>
  <si>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</si>
  <si>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</si>
  <si>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</si>
  <si>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</si>
  <si>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</si>
  <si>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</si>
  <si>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</si>
  <si>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</si>
  <si>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</si>
  <si>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</si>
  <si>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</si>
  <si>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</si>
  <si>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</si>
  <si>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</si>
  <si>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</si>
  <si>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</si>
  <si>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</si>
  <si>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</si>
  <si>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</si>
  <si>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</si>
  <si>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</si>
  <si>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</si>
  <si>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</si>
  <si>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</si>
  <si>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</si>
  <si>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</si>
  <si>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</si>
  <si>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</si>
  <si>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</si>
  <si>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</si>
  <si>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</si>
  <si>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</si>
  <si>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</si>
  <si>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</si>
  <si>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</si>
  <si>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</si>
  <si>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</si>
  <si>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</si>
  <si>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</si>
  <si>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</si>
  <si>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</si>
  <si>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</si>
  <si>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</si>
  <si>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</si>
  <si>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</si>
  <si>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</si>
  <si>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</si>
  <si>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</si>
  <si>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</si>
  <si>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</si>
  <si>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</si>
  <si>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</si>
  <si>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</si>
  <si>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</si>
  <si>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</si>
  <si>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</si>
  <si>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</si>
  <si>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</si>
  <si>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</si>
  <si>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</si>
  <si>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</si>
  <si>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</si>
  <si>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</si>
  <si>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</si>
  <si>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</si>
  <si>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</si>
  <si>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</si>
  <si>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</si>
  <si>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</si>
  <si>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</si>
  <si>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</si>
  <si>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</si>
  <si>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</si>
  <si>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</si>
  <si>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</si>
  <si>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</si>
  <si>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</si>
  <si>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</si>
  <si>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</si>
  <si>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</si>
  <si>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</si>
  <si>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</si>
  <si>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</si>
  <si>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</si>
  <si>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</si>
  <si>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</si>
  <si>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</si>
  <si>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</si>
  <si>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</si>
  <si>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</si>
  <si>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</si>
  <si>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</si>
  <si>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</si>
  <si>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</si>
  <si>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</si>
  <si>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</si>
  <si>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</si>
  <si>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</si>
  <si>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</si>
  <si>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</si>
  <si>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</si>
  <si>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</si>
  <si>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</si>
  <si>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</si>
  <si>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</si>
  <si>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</si>
  <si>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</si>
  <si>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</si>
  <si>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</si>
  <si>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</si>
  <si>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</si>
  <si>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</si>
  <si>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</si>
  <si>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</si>
  <si>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</si>
  <si>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</si>
  <si>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</si>
  <si>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</si>
  <si>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</si>
  <si>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</si>
  <si>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</si>
  <si>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</si>
  <si>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</si>
  <si>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</si>
  <si>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</si>
  <si>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</si>
  <si>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</si>
  <si>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</si>
  <si>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</si>
  <si>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</si>
  <si>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</si>
  <si>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</si>
  <si>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</si>
  <si>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</si>
  <si>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</si>
  <si>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</si>
  <si>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</si>
  <si>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</si>
  <si>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</si>
  <si>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</si>
  <si>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</si>
  <si>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</si>
  <si>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</si>
  <si>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</si>
  <si>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</si>
  <si>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</si>
  <si>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</si>
  <si>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</si>
  <si>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</si>
  <si>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</si>
  <si>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</si>
  <si>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</si>
  <si>
    <t xml:space="preserve">LOOR CAGUA JORDAN </t>
  </si>
  <si>
    <t>0984487096</t>
  </si>
  <si>
    <t xml:space="preserve">MEDINA GOROZABEL JUAN </t>
  </si>
  <si>
    <t>0989385100</t>
  </si>
  <si>
    <t>PALACIOS ARCENTALES JOSE</t>
  </si>
  <si>
    <t>0981814609</t>
  </si>
  <si>
    <t xml:space="preserve">GARCIA ZAMBRANO NIXON </t>
  </si>
  <si>
    <t>0939468580</t>
  </si>
  <si>
    <t xml:space="preserve">SANTANA PUERTAS KATHERINE </t>
  </si>
  <si>
    <t>0968382570</t>
  </si>
  <si>
    <t xml:space="preserve">NAPA LOPEZ JUAN </t>
  </si>
  <si>
    <t>0979598428</t>
  </si>
  <si>
    <t>VELASQUEZ ROSADO NEYMAR</t>
  </si>
  <si>
    <t>0979189105</t>
  </si>
  <si>
    <t>VALDEZ VELASQUEZ JESSENIA</t>
  </si>
  <si>
    <t>0962623848</t>
  </si>
  <si>
    <t>CEDEÑO JAMA WILFRIDO</t>
  </si>
  <si>
    <t>0939208280</t>
  </si>
  <si>
    <t xml:space="preserve">QUIÑONEZ MANZABA MARIA </t>
  </si>
  <si>
    <t>0969351463</t>
  </si>
  <si>
    <t xml:space="preserve">COTERA MARQUEZ HIRVIN </t>
  </si>
  <si>
    <t>0991403534</t>
  </si>
  <si>
    <t xml:space="preserve">FERNANDEZ AGUIRRE ANDRES </t>
  </si>
  <si>
    <t>0990843293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</si>
</sst>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332</c:v>
                </c:pt>
                <c:pt idx="1">
                  <c:v>20</c:v>
                </c:pt>
                <c:pt idx="2">
                  <c:v>4</c:v>
                </c:pt>
                <c:pt idx="3">
                  <c:v>44</c:v>
                </c:pt>
                <c:pt idx="4">
                  <c:v>3</c:v>
                </c:pt>
                <c:pt idx="5">
                  <c:v>129</c:v>
                </c:pt>
                <c:pt idx="6">
                  <c:v>240</c:v>
                </c:pt>
                <c:pt idx="7">
                  <c:v>0</c:v>
                </c:pt>
                <c:pt idx="8">
                  <c:v>0</c:v>
                </c:pt>
                <c:pt idx="9">
                  <c:v>41</c:v>
                </c:pt>
                <c:pt idx="10">
                  <c:v>1</c:v>
                </c:pt>
                <c:pt idx="11">
                  <c:v>4</c:v>
                </c:pt>
                <c:pt idx="12">
                  <c:v>85</c:v>
                </c:pt>
                <c:pt idx="13">
                  <c:v>0</c:v>
                </c:pt>
                <c:pt idx="14">
                  <c:v>36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11</c:v>
                </c:pt>
                <c:pt idx="21">
                  <c:v>0</c:v>
                </c:pt>
                <c:pt idx="22">
                  <c:v>7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415</c:v>
                </c:pt>
                <c:pt idx="31">
                  <c:v>1</c:v>
                </c:pt>
                <c:pt idx="32">
                  <c:v>14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30</c:v>
                </c:pt>
                <c:pt idx="44">
                  <c:v>12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25</c:v>
                </c:pt>
                <c:pt idx="50">
                  <c:v>1</c:v>
                </c:pt>
                <c:pt idx="51">
                  <c:v>19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332</c:v>
                      </c:pt>
                      <c:pt idx="1">
                        <c:v>20</c:v>
                      </c:pt>
                      <c:pt idx="2">
                        <c:v>4</c:v>
                      </c:pt>
                      <c:pt idx="3">
                        <c:v>44</c:v>
                      </c:pt>
                      <c:pt idx="4">
                        <c:v>3</c:v>
                      </c:pt>
                      <c:pt idx="5">
                        <c:v>129</c:v>
                      </c:pt>
                      <c:pt idx="6">
                        <c:v>240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41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85</c:v>
                      </c:pt>
                      <c:pt idx="13">
                        <c:v>0</c:v>
                      </c:pt>
                      <c:pt idx="14">
                        <c:v>36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415</c:v>
                      </c:pt>
                      <c:pt idx="31">
                        <c:v>1</c:v>
                      </c:pt>
                      <c:pt idx="32">
                        <c:v>14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12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25</c:v>
                      </c:pt>
                      <c:pt idx="50">
                        <c:v>1</c:v>
                      </c:pt>
                      <c:pt idx="51">
                        <c:v>19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110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3</c:v>
                      </c:pt>
                      <c:pt idx="5">
                        <c:v>68</c:v>
                      </c:pt>
                      <c:pt idx="6">
                        <c:v>206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15</c:v>
                      </c:pt>
                      <c:pt idx="13">
                        <c:v>0</c:v>
                      </c:pt>
                      <c:pt idx="14">
                        <c:v>26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149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461</c:v>
                      </c:pt>
                      <c:pt idx="1">
                        <c:v>35</c:v>
                      </c:pt>
                      <c:pt idx="2">
                        <c:v>5</c:v>
                      </c:pt>
                      <c:pt idx="3">
                        <c:v>56</c:v>
                      </c:pt>
                      <c:pt idx="4">
                        <c:v>6</c:v>
                      </c:pt>
                      <c:pt idx="5">
                        <c:v>206</c:v>
                      </c:pt>
                      <c:pt idx="6">
                        <c:v>459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41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101</c:v>
                      </c:pt>
                      <c:pt idx="13">
                        <c:v>0</c:v>
                      </c:pt>
                      <c:pt idx="14">
                        <c:v>62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14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612</c:v>
                      </c:pt>
                      <c:pt idx="31">
                        <c:v>1</c:v>
                      </c:pt>
                      <c:pt idx="32">
                        <c:v>27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15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36</c:v>
                      </c:pt>
                      <c:pt idx="50">
                        <c:v>1</c:v>
                      </c:pt>
                      <c:pt idx="51">
                        <c:v>27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646" zoomScaleNormal="100" workbookViewId="0">
      <selection activeCell="B2672" sqref="B2672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28.342465753424658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60.331506849315069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27.635616438356163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48.342465753424655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2.9178082191780823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14.808219178082192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20.350684931506848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17.797260273972604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14.704109589041096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72.372602739726034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40.150684931506852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28.208219178082192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26.997260273972604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36.030136986301372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54.202739726027396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11.884931506849314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20.410958904109588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27.890410958904109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25.487671232876714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6.6054794520547944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36.969863013698628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10.128767123287671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32.008219178082193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7.5232876712328771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28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20.668493150684931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15.391780821917807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75.495890410958907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20.556164383561644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44.630136986301373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26.216438356164385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44.210958904109589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34.150684931506852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32.630136986301373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33.402739726027399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18.353424657534248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21.775342465753425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52.69315068493151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12.087671232876712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24.093150684931508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27.745205479452054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16.046575342465754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32.095890410958901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62.317808219178083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23.378082191780823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27.635616438356163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18.758904109589039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38.761643835616439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78.610958904109594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21.504109589041096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26.838356164383562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7.0136986301369859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31.084931506849315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45.323287671232876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31.243835616438357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44.268493150684932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23.726027397260275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67.920547945205485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19.161643835616438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65.92328767123287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51.041095890410958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18.030136986301368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24.317808219178083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26.268493150684932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34.564383561643837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31.145205479452056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32.016438356164386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28.887671232876713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49.778082191780825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34.134246575342466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17.389041095890413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23.389041095890413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55.701369863013696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19.493150684931507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17.873972602739727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17.484931506849314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15.265753424657534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24.238356164383561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49.517808219178079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15.375342465753425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13.30958904109589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14.934246575342465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31.4986301369863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24.526027397260275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9.5041095890410965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40.865753424657534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12.986301369863014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21.419178082191781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50.676712328767124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13.463013698630137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16.315068493150687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8.4986301369863018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34.134246575342466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33.405479452054792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24.38082191780822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55.024657534246572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58.88219178082192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21.87945205479452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56.391780821917806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15.490410958904109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75.569863013698637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31.186301369863013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40.205479452054796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15.446575342465753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12.986301369863014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11.27945205479452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16.490410958904111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25.764383561643836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79.263013698630132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30.172602739726027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24.038356164383561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35.69041095890411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26.454794520547946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45.035616438356165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10.019178082191781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31.416438356164385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22.813698630136987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14.608219178082193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18.405479452054795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25.961643835616439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12.572602739726028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26.301369863013697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22.578082191780823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22.578082191780823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22.394520547945206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17.391780821917809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28.260273972602739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9.3506849315068497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62.578082191780823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32.345205479452055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15.70958904109589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15.213698630136987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48.876712328767127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61.589041095890408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12.342465753424657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23.975342465753425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12.986301369863014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14.520547945205479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32.709589041095889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22.643835616438356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24.389041095890413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33.56712328767123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54.030136986301372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33.161643835616438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50.728767123287675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63.339726027397262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29.227397260273971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18.547945205479451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43.564383561643837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18.726027397260275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25.139726027397259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74.342465753424662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22.986301369863014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30.454794520547946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23.616438356164384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21.035616438356165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51.62191780821918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16.082191780821919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14.213698630136987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28.032876712328768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32.186301369863017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47.216438356164382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14.194520547945206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24.676712328767124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48.876712328767127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77.139726027397259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30.221917808219178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56.490410958904107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21.745205479452054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13.953424657534246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49.87945205479452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40.528767123287672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36.627397260273973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21.816438356164383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18.86849315068493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55.063013698630137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32.564383561643837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14.383561643835616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22.002739726027396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16.890410958904109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30.139726027397259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12.978082191780821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54.331506849315069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22.246575342465754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44.857534246575341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44.857534246575341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25.772602739726029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41.271232876712325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51.104109589041094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54.846575342465755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70.271232876712332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17.997260273972604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28.82191780821918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66.150684931506845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12.586301369863014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46.260273972602739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31.413698630136988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53.287671232876711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49.526027397260272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22.61917808219178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22.591780821917808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16.317808219178083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23.268493150684932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15.465753424657533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18.391780821917809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25.665753424657535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22.761643835616439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23.983561643835618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61.646575342465752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34.975342465753428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15.175342465753424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23.983561643835618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29.860273972602741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57.019178082191779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32.265753424657532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30.202739726027396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19.454794520547946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19.186301369863013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22.756164383561643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14.854794520547944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52.671232876712331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31.580821917808219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9.6876712328767116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27.717808219178082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28.591780821917808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35.038356164383565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18.580821917808219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12.583561643835617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13.876712328767123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16.55890410958904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31.317808219178083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24.235616438356164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43.030136986301372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16.139726027397259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11.991780821917809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42.93150684931507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16.830136986301369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14.87945205479452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20.813698630136987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68.638356164383566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29.268493150684932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23.81917808219178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21.887671232876713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41.523287671232879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4.0054794520547947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14.775342465753425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19.221917808219178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24.786301369863015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39.663013698630138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20.753424657534246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16.421917808219177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14.353424657534246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48.671232876712331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16.547945205479451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30.260273972602739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24.698630136986303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17.906849315068492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30.509589041095889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21.610958904109587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24.764383561643836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21.852054794520548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24.323287671232876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18.282191780821918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18.221917808219178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31.216438356164385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17.452054794520549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28.054794520547944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23.405479452054795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51.652054794520545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22.410958904109588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47.682191780821917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20.594520547945205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10.482191780821918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22.016438356164382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30.427397260273974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27.553424657534247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34.375342465753427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40.134246575342466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14.745205479452055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25.81095890410959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10.586301369863014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8.712328767123287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61.56712328767123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26.386301369863013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10.780821917808218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15.873972602739727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15.843835616438357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23.720547945205478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31.016438356164382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17.747945205479454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8.7452054794520553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19.361643835616437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8.4602739726027405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26.150684931506849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32.035616438356165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27.432876712328767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24.443835616438356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24.090410958904108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11.695890410958905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27.671232876712327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16.336986301369862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22.315068493150687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47.463013698630135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66.68767123287671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14.865753424657534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19.095890410958905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23.597260273972601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72.712328767123282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30.534246575342465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38.320547945205476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13.95890410958904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64.263013698630132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42.087671232876716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14.830136986301369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23.032876712328768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17.583561643835615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17.723287671232878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48.254794520547946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16.005479452054793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26.660273972602738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35.249315068493154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39.213698630136989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18.731506849315068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22.147945205479452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19.463013698630139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16.835616438356166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26.56986301369863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33.649315068493152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25.553424657534247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13.58904109589041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12.232876712328768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30.936986301369863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14.013698630136986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30.030136986301368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40.558904109589044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28.347945205479451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39.657534246575345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13.70958904109589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63.457534246575342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56.994520547945207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14.989041095890411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14.021917808219179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34.983561643835614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19.920547945205481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35.934246575342463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13.816438356164383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15.421917808219177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18.536986301369861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23.378082191780823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40.038356164383565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64.427397260273978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20.909589041095892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18.328767123287673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21.758904109589039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7.2712328767123289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21.408219178082192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6.6301369863013697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55.024657534246572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16.232876712328768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12.769863013698631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16.172602739726027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38.821917808219176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27.783561643835615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21.413698630136988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19.315068493150687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52.345205479452055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10.328767123287671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24.728767123287671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29.665753424657535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37.30684931506849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31.098630136986301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28.986301369863014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14.38082191780822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41.19178082191781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28.405479452054795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22.904109589041095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57.863013698630134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16.86849315068493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32.495890410958907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15.693150684931506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17.895890410958906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20.038356164383561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78.654794520547952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12.53972602739726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12.180821917808219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23.564383561643837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33.772602739726025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38.282191780821918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55.947945205479449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19.668493150684931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16.605479452054794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35.805479452054797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26.353424657534248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18.783561643835615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60.320547945205476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52.69315068493151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7.4904109589041097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70.526027397260279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66.180821917808217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39.493150684931507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58.241095890410961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24.761643835616439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21.095890410958905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22.958904109589042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28.728767123287671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23.490410958904111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56.652054794520545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26.046575342465754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6.7863013698630139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24.572602739726026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42.287671232876711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36.520547945205479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23.364383561643837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39.087671232876716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40.394520547945206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34.19178082191781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23.980821917808218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30.263013698630136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34.276712328767125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33.194520547945203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15.884931506849314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19.616438356164384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37.558904109589044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28.205479452054796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44.769863013698632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30.106849315068494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81.235616438356161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55.345205479452055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11.402739726027397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52.961643835616435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12.819178082191781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59.232876712328768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59.232876712328768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30.758904109589039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64.457534246575349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56.243835616438353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22.326027397260273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72.364383561643834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21.624657534246577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15.827397260273973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29.194520547945206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9.169863013698631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22.904109589041095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28.205479452054796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18.857534246575341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8.4958904109589035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15.013698630136986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55.43013698630137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18.495890410958904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16.032876712328768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21.594520547945205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28.413698630136988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21.734246575342464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14.512328767123288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21.956164383561642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17.194520547945206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26.945205479452056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29.221917808219178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28.87945205479452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66.180821917808217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50.887671232876713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10.901369863013699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22.780821917808218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22.082191780821919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22.547945205479451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24.904109589041095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7.646575342465753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46.539726027397258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19.80821917808219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50.024657534246572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19.87945205479452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12.284931506849315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24.975342465753425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39.216438356164382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29.895890410958906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23.909589041095892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24.326027397260273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49.298630136986304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40.147945205479452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65.487671232876707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48.147945205479452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36.797260273972604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25.958904109589042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25.742465753424657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27.306849315068494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46.753424657534246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9.8356164383561637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16.142465753424659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14.353424657534246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16.049315068493151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35.671232876712331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16.221917808219178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54.56712328767123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25.816438356164383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18.443835616438356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29.882191780821916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29.882191780821916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23.493150684931507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20.890410958904109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34.320547945205476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10.221917808219178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19.756164383561643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66.504109589041093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24.2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19.789041095890411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31.054794520547944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63.123287671232873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16.652054794520549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17.432876712328767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32.838356164383562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25.756164383561643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8.7780821917808218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20.276712328767122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20.482191780821918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65.545205479452051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21.860273972602741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29.183561643835617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31.07123287671233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9.6767123287671239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29.230136986301371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32.197260273972603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26.104109589041094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24.728767123287671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34.106849315068494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60.556164383561644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28.82191780821918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22.049315068493151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58.342465753424655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54.328767123287669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15.652054794520549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20.358904109589041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50.536986301369865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30.890410958904109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29.895890410958906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37.890410958904113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26.282191780821918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34.353424657534248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16.621917808219177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8.1123287671232873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29.69041095890411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6.0356164383561648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33.865753424657534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38.526027397260272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7.7972602739726025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34.512328767123286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34.512328767123286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16.12054794520548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9.3205479452054796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35.712328767123289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14.312328767123288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28.857534246575341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34.887671232876713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34.887671232876713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31.495890410958904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28.323287671232876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36.720547945205482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37.246575342465754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19.873972602739727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44.753424657534246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22.695890410958903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15.504109589041096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14.493150684931507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24.80821917808219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33.739726027397261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27.306849315068494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54.632876712328766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19.5013698630137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64.476712328767121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25.216438356164385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64.830136986301369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19.854794520547944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24.424657534246574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18.364383561643837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23.449315068493149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28.926027397260274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15.868493150684932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29.134246575342466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24.279452054794522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39.534246575342465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77.821917808219183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22.904109589041095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29.205479452054796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23.367123287671234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26.164383561643834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50.345205479452055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29.589041095890412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34.134246575342466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24.391780821917809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16.742465753424657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44.284931506849318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28.375342465753423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64.920547945205485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20.158904109589042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26.797260273972604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31.405479452054795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25.18082191780822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7.7232876712328764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56.342465753424655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24.030136986301368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46.016438356164386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17.610958904109587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13.424657534246576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20.408219178082192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17.454794520547946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26.057534246575344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25.427397260273974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36.920547945205477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60.591780821917808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37.860273972602741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21.794520547945204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22.495890410958904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18.353424657534248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22.772602739726029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24.542465753424658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7.8493150684931505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58.219178082191782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9.6602739726027398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24.849315068493151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24.232876712328768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69.112328767123287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20.44109589041096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18.326027397260273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17.512328767123286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26.4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20.827397260273973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24.961643835616439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20.457534246575342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9.6136986301369856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14.767123287671232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32.641095890410959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22.134246575342466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37.421917808219177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35.479452054794521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30.884931506849316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22.295890410958904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25.378082191780823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8.5753424657534243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23.457534246575342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20.791780821917808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47.706849315068496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16.383561643835616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14.95890410958904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13.501369863013698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22.504109589041096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19.901369863013699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27.435616438356163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31.013698630136986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6.4657534246575343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25.232876712328768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28.12876712328767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77.246575342465746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5.1041095890410961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67.205479452054789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8.3561643835616444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27.783561643835615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78.443835616438349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19.791780821917808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16.509589041095889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16.783561643835615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23.956164383561642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18.295890410958904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12.821917808219178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18.92876712328767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35.041095890410958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19.476712328767125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40.852054794520548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16.419178082191781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27.890410958904109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53.019178082191779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33.772602739726025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20.19178082191781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15.216438356164383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8.169863013698631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34.6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43.797260273972604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26.454794520547946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18.649315068493152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83.419178082191777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55.284931506849318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31.816438356164383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14.145205479452056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92.284931506849318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82.402739726027391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82.402739726027391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25.835616438356166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18.328767123287673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57.468493150684928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28.068493150684933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14.389041095890411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21.394520547945206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14.931506849315069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27.408219178082192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36.920547945205477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29.81917808219178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29.123287671232877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35.594520547945208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24.142465753424659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28.235616438356164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61.323287671232876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27.890410958904109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58.791780821917811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30.290410958904111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52.408219178082192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36.605479452054794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15.032876712328767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82.402739726027391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24.961643835616439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9.205479452054794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18.506849315068493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19.887671232876713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82.402739726027391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51.646575342465752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20.802739726027397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41.846575342465755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32.476712328767121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39.813698630136983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24.219178082191782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27.145205479452056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27.175342465753424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80.38082191780822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36.232876712328768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31.389041095890413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17.345205479452055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29.832876712328765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22.076712328767123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25.394520547945206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38.528767123287672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30.953424657534246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31.643835616438356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44.813698630136983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32.819178082191783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72.449315068493149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20.93972602739726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19.145205479452056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21.605479452054794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27.904109589041095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49.87945205479452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52.558904109589044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23.539726027397261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47.06849315068493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39.561643835616437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37.027397260273972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35.172602739726024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10.419178082191781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19.93972602739726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22.2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7.9205479452054792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49.435616438356163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14.895890410958904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23.80821917808219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17.753424657534246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15.512328767123288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23.523287671232875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10.183561643835617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16.282191780821918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44.254794520547946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14.567123287671233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14.536986301369863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15.69041095890411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46.287671232876711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49.542465753424658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20.246575342465754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14.583561643835617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66.972602739726028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30.323287671232876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9.0904109589041102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34.852054794520548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47.909589041095892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18.495890410958904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28.926027397260274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24.827397260273973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47.252054794520546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13.389041095890411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18.698630136986303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42.93150684931507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21.8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8.1671232876712327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17.345205479452055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42.487671232876714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13.364383561643836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15.169863013698631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17.350684931506848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20.739726027397261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31.4986301369863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55.112328767123287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30.772602739726029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6.9890410958904106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56.523287671232879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19.443835616438356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52.482191780821921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58.304109589041097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21.027397260273972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29.082191780821919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40.213698630136989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37.734246575342468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11.780821917808218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14.558904109589042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19.512328767123286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28.465753424657535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20.238356164383561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39.216438356164382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23.961643835616439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54.126027397260273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19.813698630136987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24.531506849315068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54.304109589041097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17.016438356164382</v>
      </c>
      <c r="E819" s="14" t="str">
        <f t="shared" ca="1" si="24"/>
        <v>ADULTO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15.893150684931507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24.32054794520548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36.342465753424655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15.087671232876712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22.016438356164382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54.126027397260273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19.265753424657536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28.780821917808218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19.252054794520546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62.224657534246575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25.172602739726027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17.293150684931508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52.326027397260276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39.301369863013697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30.378082191780823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36.682191780821917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8.0958904109589049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11.96986301369863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13.863013698630137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17.153424657534245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47.945205479452056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29.205479452054796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53.186301369863017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20.460273972602739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65.063013698630144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36.747945205479454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25.835616438356166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53.413698630136984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23.123287671232877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16.230136986301371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65.082191780821915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13.920547945205479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38.076712328767123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43.386301369863013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23.671232876712327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56.435616438356163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64.542465753424651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54.032876712328765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63.42739726027397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22.783561643835615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44.38082191780822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39.4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30.676712328767124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12.863013698630137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23.731506849315068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17.194520547945206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37.865753424657534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31.756164383561643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32.517808219178079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16.717808219178082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9.5452054794520542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30.202739726027396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20.293150684931508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36.939726027397263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8.287671232876713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41.93150684931507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14.36986301369863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27.312328767123287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26.758904109589039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18.019178082191782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78.284931506849318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8.1150684931506856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77.665753424657538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29.279452054794522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28.876712328767123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20.446575342465753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20.504109589041096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21.317808219178083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25.334246575342465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23.394520547945206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30.901369863013699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10.257534246575343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28.863013698630137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30.235616438356164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33.717808219178082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33.62191780821918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15.205479452054794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63.717808219178082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23.375342465753423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21.24931506849315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18.865753424657534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13.687671232876712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60.301369863013697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26.720547945205478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13.175342465753424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52.523287671232879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18.109589041095891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43.512328767123286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24.158904109589042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49.435616438356163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28.205479452054796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22.80821917808219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6.4575342465753423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34.556164383561644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13.364383561643836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18.183561643835617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6.5671232876712331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19.649315068493152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17.534246575342465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65.498630136986307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42.704109589041096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19.4986301369863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24.794520547945204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19.684931506849313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51.613698630136987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25.726027397260275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22.904109589041095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30.452054794520549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48.520547945205479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40.438356164383563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17.402739726027399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13.205479452054794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67.484931506849321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6.0054794520547947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35.767123287671232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24.408219178082192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25.334246575342465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38.43013698630137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88.956164383561642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15.054794520547945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53.304109589041097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30.378082191780823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19.345205479452055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21.931506849315067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42.657534246575345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28.843835616438355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37.301369863013697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9.1561643835616433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32.947945205479449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39.095890410958901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21.358904109589041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14.701369863013699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15.257534246575343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18.443835616438356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22.517808219178082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24.827397260273973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54.789041095890411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23.356164383561644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36.471232876712328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7.536986301369863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19.095890410958905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20.134246575342466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76.701369863013696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26.413698630136988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7.2109589041095887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59.060273972602737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23.224657534246575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24.704109589041096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42.57260273972603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12.926027397260274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14.75068493150685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34.123287671232873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43.213698630136989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35.575342465753423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53.479452054794521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5.7671232876712333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13.265753424657534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53.479452054794521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24.065753424657533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27.221917808219178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19.279452054794522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59.947945205479449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25.756164383561643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25.756164383561643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62.178082191780824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16.134246575342466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28.736986301369864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12.605479452054794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16.394520547945206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42.657534246575345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34.367123287671234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63.421917808219177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19.583561643835615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23.361643835616437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52.602739726027394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63.715068493150682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28.747945205479454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27.852054794520548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71.454794520547949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16.328767123287673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9.0164383561643842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6.2657534246575342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46.717808219178082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39.493150684931507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25.347945205479451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71.605479452054794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66.057534246575344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19.17808219178082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6.6082191780821917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28.893150684931506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25.657534246575342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19.265753424657536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25.194520547945206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22.802739726027397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25.646575342465752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17.610958904109587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34.80821917808219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55.463013698630135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31.945205479452056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23.07123287671233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36.200000000000003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49.238356164383561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26.624657534246577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27.482191780821918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75.958904109589042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7.2109589041095887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28.367123287671234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24.761643835616439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35.547945205479451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35.945205479452056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57.419178082191777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57.227397260273975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18.882191780821916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17.572602739726026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25.873972602739727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18.117808219178084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79.454794520547949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38.443835616438356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6.4575342465753423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64.873972602739727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19.471232876712328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45.57260273972603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45.147945205479452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19.389041095890413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19.063013698630137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50.608219178082194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28.339726027397262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83.263013698630132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37.397260273972606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13.956164383561644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32.657534246575345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18.720547945205478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24.052054794520547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46.169863013698631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16.660273972602738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47.912328767123284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24.616438356164384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27.86849315068493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35.284931506849318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9.2246575342465746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33.095890410958901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18.197260273972603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24.150684931506849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39.205479452054796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67.041095890410958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23.221917808219178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25.443835616438356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21.589041095890412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40.208219178082189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14.197260273972603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15.183561643835617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37.035616438356165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25.432876712328767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28.594520547945205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36.701369863013696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29.465753424657535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13.764383561643836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26.408219178082192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30.268493150684932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10.156164383561643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25.090410958904108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7.4493150684931511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32.490410958904107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17.13150684931507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34.136986301369866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34.136986301369866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41.983561643835614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40.594520547945208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25.915068493150685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25.756164383561643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16.583561643835615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23.539726027397261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15.257534246575343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57.328767123287669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57.679452054794524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23.786301369863015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15.945205479452055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43.161643835616438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22.402739726027399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26.55890410958904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47.56712328767123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8.0273972602739718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50.468493150684928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34.767123287671232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58.441095890410956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36.334246575342469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7.6520547945205477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32.024657534246572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21.734246575342464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27.452054794520549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14.745205479452055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14.895890410958904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67.62465753424658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24.238356164383561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19.698630136986303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33.252054794520546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9.0630136986301366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46.43287671232877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49.739726027397261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68.816438356164383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17.32054794520548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22.945205479452056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24.82191780821918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58.547945205479451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15.632876712328768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34.142465753424659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58.279452054794518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25.635616438356163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23.164383561643834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58.547945205479451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18.898630136986302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30.92876712328767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58.224657534246575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24.753424657534246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15.786301369863013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46.126027397260273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38.597260273972601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34.539726027397258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33.013698630136986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14.808219178082192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20.049315068493151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37.38356164383562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17.517808219178082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25.583561643835615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29.243835616438357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54.56712328767123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22.550684931506851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14.616438356164384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25.402739726027399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24.279452054794522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18.742465753424657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16.846575342465755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24.731506849315068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25.589041095890412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25.589041095890412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28.17808219178082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34.145205479452052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41.495890410958907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34.887671232876713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62.4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31.134246575342466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56.819178082191783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39.046575342465751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43.443835616438356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35.88219178082192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15.008219178082191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43.221917808219175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16.906849315068492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68.2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71.276712328767118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28.843835616438355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62.419178082191777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45.547945205479451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20.753424657534246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31.032876712328768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28.805479452054794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14.263013698630138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29.6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14.098630136986301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44.673972602739724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30.07123287671233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20.471232876712328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22.468493150684932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22.476712328767125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17.109589041095891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25.635616438356163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14.802739726027397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36.68767123287671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13.06027397260274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32.712328767123289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19.438356164383563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9.838356164383562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34.11780821917808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52.767123287671232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19.608219178082191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39.493150684931507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30.175342465753424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71.273972602739732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9.830136986301369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24.967123287671232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48.545205479452058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18.484931506849314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75.865753424657541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25.19178082191781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23.687671232876713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17.194520547945206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25.43013698630137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29.306849315068494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51.649315068493152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25.547945205479451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57.087671232876716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17.805479452054794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19.268493150684932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29.605479452054794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32.526027397260272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38.136986301369866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20.175342465753424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12.36986301369863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11.115068493150686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19.860273972602741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49.4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14.432876712328767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15.726027397260275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27.032876712328768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23.035616438356165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32.413698630136984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21.583561643835615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46.468493150684928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25.953424657534246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41.764383561643832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24.756164383561643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64.147945205479445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14.454794520547946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19.224657534246575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6.4219178082191783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35.657534246575345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38.128767123287673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19.767123287671232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10.35068493150685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30.304109589041097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33.249315068493154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26.627397260273973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38.56986301369863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15.635616438356164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20.093150684931508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13.805479452054794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44.813698630136983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28.723287671232878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30.783561643835615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36.531506849315072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50.413698630136984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16.389041095890413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21.265753424657536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44.473972602739728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29.402739726027399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31.654794520547945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28.643835616438356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21.394520547945206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59.38082191780822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63.701369863013696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15.243835616438357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14.715068493150685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32.849315068493148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13.580821917808219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44.665753424657531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31.547945205479451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41.331506849315069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19.706849315068492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27.789041095890411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25.153424657534245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18.906849315068492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38.761643835616439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15.873972602739727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50.413698630136984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62.561643835616437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68.608219178082194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75.273972602739732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19.273972602739725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15.657534246575343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92.31232876712329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25.93972602739726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29.758904109589039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14.821917808219178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58.104109589041094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39.813698630136983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5.2547945205479456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36.342465753424655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12.232876712328768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47.610958904109587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15.994520547945205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13.887671232876713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40.901369863013699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13.616438356164384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6.7260273972602738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15.668493150684931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14.843835616438357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34.517808219178079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26.723287671232878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36.463013698630135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37.043835616438358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50.608219178082194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14.53972602739726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39.80821917808219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54.254794520547946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62.523287671232879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51.104109589041094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19.887671232876713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15.161643835616438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20.671232876712327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28.934246575342467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41.778082191780825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6.7123287671232879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20.257534246575343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21.435616438356163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16.994520547945207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16.257534246575343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30.375342465753423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55.57260273972603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33.405479452054792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29.958904109589042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48.695890410958903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42.197260273972603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22.589041095890412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11.756164383561643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24.827397260273973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22.701369863013699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30.142465753424659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44.224657534246575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22.126027397260273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21.265753424657536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29.756164383561643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75.676712328767124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49.342465753424655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49.657534246575345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60.547945205479451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7.3780821917808215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27.523287671232875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25.61917808219178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26.865753424657534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19.361643835616437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48.901369863013699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25.389041095890413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7.2109589041095887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40.4986301369863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18.317808219178083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50.561643835616437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25.586301369863012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55.345205479452055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15.487671232876712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17.723287671232878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24.326027397260273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25.873972602739727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51.413698630136984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14.408219178082192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22.830136986301369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16.032876712328768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32.668493150684931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19.416438356164385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19.4986301369863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67.287671232876718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16.668493150684931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15.219178082191782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10.208219178082192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20.279452054794522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23.969863013698632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16.953424657534246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11.027397260273972</v>
      </c>
      <c r="E1366" s="14" t="str">
        <f t="shared" ca="1" si="42"/>
        <v>ADOLECENTE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52.6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36.339726027397262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18.761643835616439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33.435616438356163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20.073972602739726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17.665753424657535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20.372602739726027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34.010958904109586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34.010958904109586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17.715068493150685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16.534246575342465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17.410958904109588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44.438356164383563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14.934246575342465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30.260273972602739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10.780821917808218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35.860273972602741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30.183561643835617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15.586301369863014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31.591780821917808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27.002739726027396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26.747945205479454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17.515068493150686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7.5205479452054798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19.745205479452054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31.589041095890412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15.243835616438357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31.849315068493151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16.315068493150687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49.136986301369866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18.805479452054794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21.728767123287671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18.010958904109589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14.150684931506849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32.6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10.087671232876712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40.945205479452056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14.084931506849315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16.657534246575342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14.506849315068493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41.8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12.328767123287671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31.531506849315068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16.18904109589041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44.254794520547946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18.268493150684932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5.4027397260273968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13.616438356164384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35.580821917808223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9.257534246575343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18.172602739726027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42.780821917808218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29.882191780821916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23.021917808219179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27.586301369863012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68.117808219178087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8.8054794520547937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34.884931506849313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54.243835616438353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31.243835616438357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24.136986301369863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15.361643835616439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29.882191780821916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36.139726027397259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48.589041095890408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22.912328767123288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32.849315068493148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17.583561643835615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9.5123287671232877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10.698630136986301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12.731506849315069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25.586301369863012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23.126027397260273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17.81917808219178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25.769863013698629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31.950684931506849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12.624657534246575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27.098630136986301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49.4986301369863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30.805479452054794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12.131506849315068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11.021917808219179</v>
      </c>
      <c r="E1448" s="14" t="str">
        <f t="shared" ca="1" si="44"/>
        <v>ADOLECENTE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26.161643835616438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9.3808219178082197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79.331506849315062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54.660273972602738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22.008219178082193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13.104109589041096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24.408219178082192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23.254794520547946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26.673972602739727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16.317808219178083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49.027397260273972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55.273972602739725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15.358904109589041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13.073972602739726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31.367123287671234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60.660273972602738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21.87945205479452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51.375342465753427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33.62191780821918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26.852054794520548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13.824657534246576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17.82191780821918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19.126027397260273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35.904109589041099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20.076712328767123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17.627397260273973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14.449315068493151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15.578082191780823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24.797260273972604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21.339726027397262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36.304109589041097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19.016438356164382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10.964383561643835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14.463013698630137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33.594520547945208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23.336986301369862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34.767123287671232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26.150684931506849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33.676712328767124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18.652054794520549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18.161643835616438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16.38082191780822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21.298630136986301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21.846575342465755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59.38356164383562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15.67945205479452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65.421917808219177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45.597260273972601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17.18082191780822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19.843835616438355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15.473972602739726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13.964383561643835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16.413698630136988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21.241095890410961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7.9643835616438352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58.547945205479451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13.791780821917808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18.654794520547945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37.901369863013699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37.786301369863011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26.024657534246575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15.608219178082193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15.287671232876713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8.6821917808219187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21.06027397260274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73.139726027397259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41.186301369863017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58.079452054794523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46.736986301369861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7.4136986301369863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14.893150684931507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41.021917808219179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12.961643835616439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14.232876712328768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47.706849315068496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18.887671232876713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61.536986301369865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10.391780821917807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13.997260273972604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13.997260273972604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15.443835616438356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22.550684931506851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43.260273972602739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12.783561643835617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37.547945205479451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12.43013698630137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16.328767123287673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13.353424657534246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30.454794520547946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17.2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6.2164383561643834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29.279452054794522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18.824657534246576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15.526027397260274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14.208219178082192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26.8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34.021917808219179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20.753424657534246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35.402739726027399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78.095890410958901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37.246575342465754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56.865753424657534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51.769863013698632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54.523287671232879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15.449315068493151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58.632876712328766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12.906849315068493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13.6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29.56986301369863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38.799999999999997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13.728767123287671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12.794520547945206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32.630136986301373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26.098630136986301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62.087671232876716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46.049315068493151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13.597260273972603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15.463013698630137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26.454794520547946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19.126027397260273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43.18904109589041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24.446575342465753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14.882191780821918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35.550684931506851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15.147945205479452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40.57260273972603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33.468493150684928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14.095890410958905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31.830136986301369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15.210958904109589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15.109589041095891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16.241095890410961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16.372602739726027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17.479452054794521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10.945205479452055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68.095890410958901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31.882191780821916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22.432876712328767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31.336986301369862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14.783561643835617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60.336986301369862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14.904109589041095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31.421917808219177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26.161643835616438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45.660273972602738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29.572602739726026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17.698630136986303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33.635616438356166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80.38082191780822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16.663013698630138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20.789041095890411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17.736986301369864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29.082191780821919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17.101369863013698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53.479452054794521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52.252054794520546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52.591780821917808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18.284931506849315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26.504109589041096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26.706849315068492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36.372602739726027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13.747945205479452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45.043835616438358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12.956164383561644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16.43013698630137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17.035616438356165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24.358904109589041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16.44109589041096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14.550684931506849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14.70958904109589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6.087671232876712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28.575342465753426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13.558904109589042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69.112328767123287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29.312328767123287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27.652054794520549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6.6109589041095891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15.64931506849315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46.38356164383562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14.624657534246575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14.668493150684931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16.953424657534246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17.742465753424657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13.471232876712328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15.232876712328768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3.978082191780822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10.901369863013699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49.435616438356163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17.183561643835617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23.756164383561643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18.580821917808219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21.827397260273973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17.723287671232878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32.284931506849318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14.353424657534246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35.032876712328765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63.093150684931508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0.76438356164383559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19.92876712328767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17.797260273972604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14.668493150684931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27.660273972602738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26.824657534246576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42.035616438356165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22.468493150684932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28.408219178082192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17.531506849315068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21.673972602739727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15.761643835616438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19.917808219178081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6.6136986301369864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18.202739726027396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7.9178082191780819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17.246575342465754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18.980821917808218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25.783561643835615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15.753424657534246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31.076712328767123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19.44109589041096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32.893150684931506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14.153424657534247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31.435616438356163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24.967123287671232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68.153424657534245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19.161643835616438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19.701369863013699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15.643835616438356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41.167123287671231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25.909589041095892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23.18904109589041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24.717808219178082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7.5342465753424657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14.271232876712329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35.758904109589039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15.687671232876712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43.594520547945208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37.673972602739724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26.901369863013699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12.635616438356164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13.956164383561644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47.57260273972603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30.460273972602739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15.397260273972602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53.838356164383562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25.786301369863015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25.63013698630137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25.63013698630137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19.55890410958904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36.68767123287671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4.1068493150684935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16.82191780821918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25.32054794520548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28.279452054794522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47.290410958904111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14.263013698630138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13.490410958904109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15.841095890410958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13.912328767123288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11.013698630136986</v>
      </c>
      <c r="E1707" s="14" t="str">
        <f t="shared" ca="1" si="54"/>
        <v>ADOLECENTE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51.375342465753427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24.835616438356166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44.893150684931506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38.063013698630137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26.542465753424658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35.167123287671231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37.276712328767125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20.758904109589039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34.054794520547944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19.594520547945205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47.2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30.287671232876711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22.797260273972604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24.18904109589041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30.287671232876711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38.575342465753423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22.142465753424659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30.260273972602739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31.076712328767123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80.536986301369865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34.356164383561641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21.169863013698631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16.298630136986301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11.402739726027397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44.608219178082194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32.893150684931506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15.054794520547945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13.367123287671232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13.501369863013698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31.386301369863013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25.950684931506849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34.69315068493151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16.38082191780822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19.361643835616437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18.613698630136987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19.827397260273973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43.104109589041094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66.62465753424658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14.704109589041096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15.920547945205479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46.769863013698632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6.1260273972602741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12.367123287671232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32.698630136986303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13.947945205479453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24.82191780821918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15.232876712328768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28.646575342465752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32.372602739726027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30.063013698630137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6.9890410958904106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26.087671232876712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42.049315068493151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31.92876712328767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26.424657534246574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13.068493150684931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30.397260273972602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15.558904109589042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25.172602739726027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19.621917808219177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50.049315068493151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10.868493150684932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22.591780821917808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26.402739726027399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30.553424657534247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47.446575342465756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12.821917808219178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18.580821917808219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29.391780821917809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63.69041095890411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63.69041095890411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21.693150684931506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21.490410958904111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28.36986301369863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54.80821917808219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23.772602739726029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26.424657534246574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27.126027397260273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26.134246575342466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26.608219178082191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30.506849315068493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12.586301369863014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30.416438356164385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58.786301369863011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29.608219178082191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47.252054794520546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31.975342465753425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32.764383561643832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19.13150684931507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24.358904109589041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28.304109589041097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49.6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28.676712328767124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17.517808219178082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32.761643835616439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16.956164383561642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22.583561643835615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27.443835616438356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25.712328767123289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63.465753424657535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16.756164383561643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19.684931506849313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22.55890410958904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51.736986301369861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15.87945205479452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12.597260273972603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13.301369863013699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28.413698630136988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7.0410958904109586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25.07123287671233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40.5013698630137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43.109589041095887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53.723287671232875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41.789041095890411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33.323287671232876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32.287671232876711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15.079452054794521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26.12054794520548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22.145205479452056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14.575342465753424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32.761643835616439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14.698630136986301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12.63013698630137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19.358904109589041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25.843835616438355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13.016438356164384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47.18904109589041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14.873972602739727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15.35068493150685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24.528767123287672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40.419178082191777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27.920547945205481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13.517808219178082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20.701369863013699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32.88219178082192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19.671232876712327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31.81095890410959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18.476712328767125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17.589041095890412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58.635616438356166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13.536986301369863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29.372602739726027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53.126027397260273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85.216438356164389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16.567123287671233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25.789041095890411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25.43013698630137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27.432876712328767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17.920547945205481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9.0630136986301366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27.561643835616437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7.4986301369863018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27.090410958904108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35.145205479452052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26.758904109589039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23.923287671232877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15.465753424657533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25.63013698630137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55.863013698630134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32.454794520547942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9.8849315068493144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55.019178082191779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7.5671232876712331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24.578082191780823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22.098630136986301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30.605479452054794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30.67945205479452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25.589041095890412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37.506849315068493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58.61917808219178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35.843835616438355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14.473972602739726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14.123287671232877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66.967123287671228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15.663013698630136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68.054794520547944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68.054794520547944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20.449315068493149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7.6575342465753424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37.528767123287672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34.42739726027397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28.753424657534246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42.136986301369866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15.109589041095891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54.449315068493149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23.843835616438355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39.205479452054796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23.627397260273973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46.520547945205479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15.520547945205479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27.75068493150685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11.358904109589041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28.473972602739725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14.336986301369864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16.049315068493151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16.224657534246575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25.084931506849315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24.473972602739725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35.049315068493151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32.054794520547944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25.117808219178084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21.780821917808218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21.435616438356163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15.495890410958904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25.775342465753425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14.893150684931507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59.347945205479455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41.854794520547948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15.358904109589041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18.55890410958904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21.347945205479451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20.695890410958903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35.660273972602738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10.632876712328768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31.654794520547945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73.920547945205485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23.5013698630137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73.920547945205485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31.358904109589041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27.994520547945207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57.608219178082194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38.441095890410956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53.208219178082189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44.80821917808219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68.063013698630144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34.791780821917811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64.104109589041101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7.1671232876712327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15.347945205479451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41.361643835616441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66.098630136986301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14.098630136986301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13.654794520547945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13.767123287671232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30.726027397260275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21.364383561643837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16.495890410958904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62.038356164383565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25.769863013698629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17.638356164383563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68.063013698630144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18.358904109589041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40.701369863013696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13.876712328767123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26.147945205479452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17.43013698630137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17.665753424657535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20.260273972602739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43.241095890410961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32.402739726027399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38.676712328767124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7.7726027397260271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16.734246575342464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17.8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59.389041095890413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35.6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39.841095890410962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50.194520547945203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24.536986301369861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52.663013698630138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44.824657534246576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33.786301369863011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17.668493150684931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37.235616438356168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13.583561643835617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60.843835616438355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19.693150684931506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3.5726027397260274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49.602739726027394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16.104109589041094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14.372602739726027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12.819178082191781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48.005479452054793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6.7945205479452051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15.405479452054795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13.526027397260274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46.38356164383562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16.495890410958904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19.747945205479454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6.8465753424657532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16.936986301369863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20.484931506849314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40.597260273972601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68.389041095890406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38.408219178082192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8.4876712328767123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31.838356164383562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20.780821917808218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22.224657534246575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34.016438356164386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35.93150684931507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44.021917808219179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44.846575342465755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67.726027397260268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22.523287671232875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43.391780821917806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33.424657534246577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12.693150684931506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20.145205479452056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33.969863013698628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23.726027397260275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26.232876712328768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55.695890410958903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52.4986301369863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23.115068493150684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26.142465753424659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55.161643835616438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23.649315068493152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31.408219178082192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25.156164383561645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31.164383561643834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34.210958904109589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24.24931506849315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63.6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6.4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16.041095890410958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12.016438356164384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14.580821917808219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12.397260273972602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48.046575342465751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5.2684931506849315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63.915068493150685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17.273972602739725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22.950684931506849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10.96986301369863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33.06849315068493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26.104109589041094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34.553424657534244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25.109589041095891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29.504109589041096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13.663013698630136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39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10.457534246575342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7.3095890410958901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14.857534246575343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14.334246575342465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31.758904109589039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27.857534246575341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21.638356164383563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53.364383561643834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39.060273972602737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13.065753424657535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7.4356164383561643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18.197260273972603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9.0657534246575349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63.69315068493151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69.345205479452048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57.235616438356168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40.813698630136983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31.81095890410959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29.632876712328766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13.063013698630137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21.846575342465755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30.534246575342465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17.517808219178082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14.487671232876712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14.358904109589041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33.506849315068493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18.663013698630138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18.545205479452054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25.452054794520549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30.260273972602739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12.561643835616438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35.682191780821917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41.350684931506848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37.320547945205476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6.646575342465753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16.410958904109588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30.591780821917808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22.410958904109588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16.624657534246577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14.832876712328767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14.372602739726027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21.24931506849315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47.602739726027394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8.912328767123288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15.876712328767123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54.898630136986299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16.123287671232877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13.830136986301369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36.843835616438355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51.057534246575344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21.4986301369863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40.350684931506848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33.526027397260272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21.367123287671234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22.383561643835616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39.468493150684928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19.575342465753426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40.079452054794523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14.473972602739726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25.589041095890412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29.254794520547946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38.263013698630139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26.273972602739725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26.539726027397261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40.219178082191782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16.139726027397259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9.3369863013698637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14.564383561643835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29.383561643835616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18.86849315068493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17.531506849315068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21.761643835616439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15.386301369863014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13.361643835616439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42.301369863013697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36.797260273972604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25.150684931506849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31.076712328767123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5.4876712328767123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19.005479452054793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65.731506849315068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20.402739726027399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13.791780821917808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11.575342465753424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13.898630136986302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65.194520547945203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20.860273972602741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27.917808219178081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53.605479452054794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10.915068493150685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13.975342465753425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9.4904109589041088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36.273972602739725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22.8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24.586301369863012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53.723287671232875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27.980821917808218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29.509589041095889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17.654794520547945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22.473972602739725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30.682191780821917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46.8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8.4986301369863018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32.893150684931506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31.136986301369863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32.336986301369862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17.197260273972603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12.493150684931507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24.531506849315068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18.665753424657535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29.076712328767123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36.339726027397262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23.260273972602739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17.8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21.257534246575343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19.142465753424659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79.810958904109583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54.452054794520549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48.684931506849317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6.2410958904109588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19.008219178082193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27.375342465753423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24.172602739726027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36.147945205479452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11.747945205479452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8.0849315068493155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17.416438356164385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15.726027397260275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24.254794520547946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33.506849315068493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17.594520547945205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18.145205479452056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25.052054794520547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11.578082191780823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31.076712328767123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49.517808219178079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54.504109589041093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13.284931506849315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20.632876712328766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45.419178082191777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19.526027397260275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21.164383561643834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29.67945205479452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31.356164383561644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41.035616438356165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33.802739726027397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27.197260273972603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27.975342465753425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36.720547945205482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15.991780821917809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39.213698630136989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24.394520547945206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43.652054794520545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29.479452054794521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19.4986301369863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54.389041095890413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7.6410958904109592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18.723287671232878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18.273972602739725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14.578082191780823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6.3479452054794523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13.578082191780823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16.591780821917808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14.221917808219178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24.391780821917809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17.090410958904108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19.797260273972604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20.350684931506848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15.893150684931507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35.663013698630138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22.82191780821918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26.82191780821918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22.638356164383563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55.523287671232879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37.041095890410958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14.663013698630136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31.167123287671235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26.539726027397261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18.087671232876712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52.92876712328767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15.375342465753425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24.5013698630137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8.0931506849315067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22.608219178082191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34.008219178082193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22.802739726027397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34.265753424657532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36.147945205479452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30.958904109589042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30.958904109589042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28.419178082191781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50.0027397260274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32.410958904109592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79.652054794520552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14.257534246575343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31.687671232876713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40.021917808219179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17.673972602739727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49.57260273972603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49.57260273972603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21.731506849315068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26.315068493150687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10.586301369863014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12.298630136986301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13.980821917808219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49.682191780821917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31.80821917808219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9.2082191780821923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22.712328767123289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86.958904109589042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20.293150684931508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20.339726027397262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20.238356164383561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15.427397260273972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42.893150684931506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45.243835616438353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35.476712328767121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18.958904109589042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15.835616438356164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29.101369863013698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44.468493150684928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22.657534246575342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17.386301369863013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17.06027397260274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19.583561643835615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22.205479452054796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20.641095890410959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15.495890410958904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32.326027397260276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14.38082191780822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9.0520547945205472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40.476712328767121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14.898630136986302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18.12876712328767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30.38082191780822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66.512328767123293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46.150684931506852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14.24931506849315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47.073972602739723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66.989041095890414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20.054794520547944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33.983561643835614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22.087671232876712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25.405479452054795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26.764383561643836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15.383561643835616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34.961643835616435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27.334246575342465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53.336986301369862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14.936986301369863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22.561643835616437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44.68767123287671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22.734246575342464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14.745205479452055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68.238356164383561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26.010958904109589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16.989041095890411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17.660273972602738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16.156164383561645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15.068493150684931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18.372602739726027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51.8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34.005479452054793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18.4986301369863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14.575342465753424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70.578082191780823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24.673972602739727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12.147945205479452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69.868493150684927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7.3808219178082188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17.994520547945207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41.304109589041097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19.520547945205479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21.36986301369863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26.227397260273971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25.219178082191782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27.109589041095891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17.342465753424658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18.635616438356163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32.219178082191782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25.013698630136986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20.095890410958905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20.095890410958905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23.756164383561643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35.205479452054796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62.126027397260273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47.602739726027394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14.775342465753425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16.216438356164385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43.849315068493148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19.123287671232877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42.032876712328765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63.756164383561647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46.682191780821917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46.520547945205479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11.082191780821917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23.263013698630136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24.479452054794521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20.002739726027396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26.791780821917808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51.065753424657537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28.956164383561642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25.813698630136987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31.909589041095892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63.953424657534249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22.257534246575343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25.767123287671232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12.578082191780823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38.805479452054797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54.471232876712328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17.572602739726026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77.07397260273973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20.660273972602738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25.717808219178082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27.093150684931508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48.520547945205479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23.169863013698631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34.61643835616438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18.843835616438355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40.131506849315066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47.909589041095892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13.657534246575343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3.1452054794520548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19.665753424657535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17.610958904109587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17.621917808219177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13.243835616438357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13.065753424657535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34.210958904109589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61.704109589041096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31.095890410958905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68.764383561643839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26.402739726027399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38.180821917808217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17.482191780821918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22.983561643835618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10.30958904109589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25.375342465753423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39.868493150684934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23.86849315068493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26.676712328767124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22.884931506849316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14.241095890410959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20.873972602739727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14.482191780821918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16.621917808219177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42.005479452054793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31.279452054794522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17.358904109589041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13.597260273972603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22.123287671232877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10.665753424657535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46.347945205479455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19.265753424657536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22.865753424657534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26.356164383561644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19.520547945205479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19.169863013698631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11.232876712328768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22.693150684931506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22.693150684931506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25.671232876712327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25.210958904109589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20.906849315068492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26.126027397260273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34.536986301369865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19.734246575342464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41.56986301369863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66.542465753424651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48.43013698630137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42.953424657534249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58.56712328767123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51.539726027397258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9.830136986301369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6.1479452054794521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23.383561643835616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7.5945205479452058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51.419178082191777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40.084931506849315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33.298630136986304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37.945205479452056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25.002739726027396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27.542465753424658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36.024657534246572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22.912328767123288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63.846575342465755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63.846575342465755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30.054794520547944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25.994520547945207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22.416438356164385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10.487671232876712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13.087671232876712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7.9808219178082194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22.712328767123289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63.504109589041093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26.668493150684931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28.873972602739727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19.350684931506848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21.016438356164382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34.57260273972603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14.101369863013698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18.484931506849314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13.405479452054795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20.663013698630138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38.676712328767124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13.298630136986301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18.273972602739725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19.693150684931506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20.252054794520546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31.887671232876713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39.575342465753423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58.635616438356166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46.438356164383563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24.802739726027397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68.2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23.315068493150687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23.186301369863013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41.082191780821915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26.082191780821919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65.531506849315065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25.561643835616437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50.863013698630134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23.271232876712329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7.7917808219178086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24.016438356164382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24.676712328767124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30.758904109589039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52.69315068493151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42.873972602739727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34.57260273972603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68.38356164383562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22.336986301369862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23.032876712328768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14.145205479452056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12.087671232876712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60.073972602739723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32.868493150684934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5.8027397260273972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21.339726027397262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44.131506849315066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15.153424657534247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57.254794520547946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70.019178082191786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24.454794520547946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29.756164383561643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19.443835616438356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10.926027397260274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13.621917808219179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12.35068493150685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40.526027397260272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13.046575342465754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3.1095890410958904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7.1808219178082195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33.139726027397259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32.243835616438353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28.484931506849314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27.720547945205478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21.758904109589039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11.838356164383562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25.268493150684932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22.073972602739726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25.813698630136987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42.665753424657531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19.671232876712327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17.624657534246577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60.175342465753424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38.69315068493151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17.86849315068493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19.687671232876713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18.794520547945204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19.476712328767125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12.808219178082192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16.32054794520548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23.126027397260273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49.161643835616438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24.372602739726027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19.145205479452056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58.12054794520548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10.967123287671233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32.372602739726027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12.553424657534247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12.767123287671232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48.668493150684931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46.775342465753425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9.9150684931506845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76.62191780821918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11.353424657534246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19.536986301369861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33.435616438356163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30.964383561643835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17.221917808219178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30.942465753424656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28.523287671232875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16.282191780821918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17.378082191780823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21.347945205479451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18.542465753424658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12.92876712328767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12.942465753424658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53.279452054794518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40.515068493150686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60.980821917808221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17.764383561643836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19.594520547945205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60.956164383561642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25.232876712328768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15.947945205479453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52.695890410958903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86.413698630136992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44.293150684931504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11.641095890410959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25.852054794520548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31.279452054794522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25.852054794520548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14.145205479452056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35.010958904109586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35.010958904109586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48.147945205479452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20.402739726027399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33.013698630136986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17.660273972602738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39.613698630136987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16.082191780821919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37.819178082191783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36.728767123287675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55.753424657534246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26.504109589041096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23.463013698630139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51.868493150684934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27.767123287671232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20.402739726027399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9.1835616438356169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28.449315068493149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28.205479452054796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15.24931506849315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28.449315068493149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15.890410958904109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31.843835616438355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22.975342465753425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23.284931506849315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25.676712328767124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6.4027397260273968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94.479452054794521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36.263013698630139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41.712328767123289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5.9726027397260273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8.2438356164383571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36.863013698630134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26.416438356164385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41.016438356164386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27.684931506849313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15.780821917808218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16.367123287671234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7.580821917808219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8.0027397260273965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38.739726027397261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11.63013698630137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42.517808219178079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51.583561643835615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7.3068493150684928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28.449315068493149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18.797260273972604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14.512328767123288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12.610958904109589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11.32054794520548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37.082191780821915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2.7808219178082192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9.7041095890410958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27.506849315068493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19.109589041095891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17.043835616438358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14.61917808219178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28.873972602739727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69.602739726027394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28.616438356164384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24.252054794520546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45.07123287671233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47.317808219178083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34.926027397260277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14.408219178082192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24.038356164383561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25.284931506849315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12.808219178082192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16.602739726027398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25.224657534246575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41.983561643835614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36.024657534246572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14.583561643835617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14.087671232876712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53.386301369863013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49.2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25.438356164383563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28.82191780821918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>
        <f t="shared" si="84"/>
        <v>2624</v>
      </c>
      <c r="B2635" t="s">
        <v>5184</v>
      </c>
      <c r="C2635" s="12">
        <v>35572</v>
      </c>
      <c r="D2635" s="13">
        <f ca="1">(TODAY()-PACIENTE[[#This Row],[FECHA. DE NACIMIENTO]])/365</f>
        <v>28.627397260273973</v>
      </c>
      <c r="E2635" s="14" t="str">
        <f t="shared" ca="1" si="83"/>
        <v>ADULTO</v>
      </c>
      <c r="F2635" s="14" t="s">
        <v>15</v>
      </c>
      <c r="G2635" s="2" t="s">
        <v>5185</v>
      </c>
    </row>
    <row r="2636" spans="1:7" x14ac:dyDescent="0.25">
      <c r="A2636" s="84">
        <f t="shared" si="84"/>
        <v>2625</v>
      </c>
      <c r="B2636" t="s">
        <v>5186</v>
      </c>
      <c r="C2636" s="12">
        <v>40005</v>
      </c>
      <c r="D2636" s="13">
        <f ca="1">(TODAY()-PACIENTE[[#This Row],[FECHA. DE NACIMIENTO]])/365</f>
        <v>16.482191780821918</v>
      </c>
      <c r="E2636" s="14" t="str">
        <f t="shared" ca="1" si="83"/>
        <v>ADOLECENTE</v>
      </c>
      <c r="F2636" s="14" t="s">
        <v>14</v>
      </c>
      <c r="G2636" s="2" t="s">
        <v>5187</v>
      </c>
    </row>
    <row r="2637" spans="1:7" x14ac:dyDescent="0.25">
      <c r="A2637" s="84">
        <f t="shared" si="84"/>
        <v>2626</v>
      </c>
      <c r="B2637" t="s">
        <v>5188</v>
      </c>
      <c r="C2637" s="12">
        <v>32868</v>
      </c>
      <c r="D2637" s="13">
        <f ca="1">(TODAY()-PACIENTE[[#This Row],[FECHA. DE NACIMIENTO]])/365</f>
        <v>36.035616438356165</v>
      </c>
      <c r="E2637" s="14" t="str">
        <f t="shared" ca="1" si="83"/>
        <v>ADULTO</v>
      </c>
      <c r="F2637" s="14" t="s">
        <v>15</v>
      </c>
      <c r="G2637" s="2" t="s">
        <v>5189</v>
      </c>
    </row>
    <row r="2638" spans="1:7" x14ac:dyDescent="0.25">
      <c r="A2638" s="84">
        <f t="shared" si="84"/>
        <v>2627</v>
      </c>
      <c r="B2638" t="s">
        <v>5190</v>
      </c>
      <c r="C2638" s="12">
        <v>33953</v>
      </c>
      <c r="D2638" s="13">
        <f ca="1">(TODAY()-PACIENTE[[#This Row],[FECHA. DE NACIMIENTO]])/365</f>
        <v>33.063013698630137</v>
      </c>
      <c r="E2638" s="14" t="str">
        <f t="shared" ca="1" si="83"/>
        <v>ADULTO</v>
      </c>
      <c r="F2638" s="14" t="s">
        <v>15</v>
      </c>
      <c r="G2638" s="2" t="s">
        <v>5191</v>
      </c>
    </row>
    <row r="2639" spans="1:7" x14ac:dyDescent="0.25">
      <c r="A2639" s="84">
        <f t="shared" si="84"/>
        <v>2628</v>
      </c>
      <c r="B2639" t="s">
        <v>5192</v>
      </c>
      <c r="C2639" s="12">
        <v>30792</v>
      </c>
      <c r="D2639" s="13">
        <f ca="1">(TODAY()-PACIENTE[[#This Row],[FECHA. DE NACIMIENTO]])/365</f>
        <v>41.723287671232875</v>
      </c>
      <c r="E2639" s="14" t="str">
        <f t="shared" ca="1" si="83"/>
        <v>ADULTO</v>
      </c>
      <c r="F2639" s="14" t="s">
        <v>15</v>
      </c>
      <c r="G2639" s="2" t="s">
        <v>5193</v>
      </c>
    </row>
    <row r="2640" spans="1:7" x14ac:dyDescent="0.25">
      <c r="A2640" s="84">
        <f t="shared" si="84"/>
        <v>2629</v>
      </c>
      <c r="B2640" t="s">
        <v>5194</v>
      </c>
      <c r="C2640" s="12">
        <v>36607</v>
      </c>
      <c r="D2640" s="13">
        <f ca="1">(TODAY()-PACIENTE[[#This Row],[FECHA. DE NACIMIENTO]])/365</f>
        <v>25.791780821917808</v>
      </c>
      <c r="E2640" s="14" t="str">
        <f t="shared" ca="1" si="83"/>
        <v>ADULTO</v>
      </c>
      <c r="F2640" s="14" t="s">
        <v>14</v>
      </c>
      <c r="G2640" s="2" t="s">
        <v>5195</v>
      </c>
    </row>
    <row r="2641" spans="1:7" x14ac:dyDescent="0.25">
      <c r="A2641" s="84">
        <f t="shared" si="84"/>
        <v>2630</v>
      </c>
      <c r="B2641" t="s">
        <v>5196</v>
      </c>
      <c r="C2641" s="12">
        <v>39604</v>
      </c>
      <c r="D2641" s="13">
        <f ca="1">(TODAY()-PACIENTE[[#This Row],[FECHA. DE NACIMIENTO]])/365</f>
        <v>17.580821917808219</v>
      </c>
      <c r="E2641" s="14" t="str">
        <f t="shared" ca="1" si="83"/>
        <v>ADULTO</v>
      </c>
      <c r="F2641" s="14" t="s">
        <v>15</v>
      </c>
      <c r="G2641" s="2" t="s">
        <v>5197</v>
      </c>
    </row>
    <row r="2642" spans="1:7" x14ac:dyDescent="0.25">
      <c r="A2642" s="84">
        <f t="shared" si="84"/>
        <v>2631</v>
      </c>
      <c r="B2642" t="s">
        <v>5067</v>
      </c>
      <c r="C2642" s="12">
        <v>25671</v>
      </c>
      <c r="D2642" s="13">
        <f ca="1">(TODAY()-PACIENTE[[#This Row],[FECHA. DE NACIMIENTO]])/365</f>
        <v>55.753424657534246</v>
      </c>
      <c r="E2642" s="14" t="str">
        <f t="shared" ca="1" si="83"/>
        <v>ADULTO</v>
      </c>
      <c r="F2642" s="14" t="s">
        <v>15</v>
      </c>
      <c r="G2642" s="2" t="s">
        <v>5198</v>
      </c>
    </row>
    <row r="2643" spans="1:7" x14ac:dyDescent="0.25">
      <c r="A2643" s="84">
        <f t="shared" si="84"/>
        <v>2632</v>
      </c>
      <c r="B2643" t="s">
        <v>5199</v>
      </c>
      <c r="C2643" s="12">
        <v>44685</v>
      </c>
      <c r="D2643" s="13">
        <f ca="1">(TODAY()-PACIENTE[[#This Row],[FECHA. DE NACIMIENTO]])/365</f>
        <v>3.6602739726027398</v>
      </c>
      <c r="E2643" s="14" t="str">
        <f t="shared" ca="1" si="83"/>
        <v>NIÑO</v>
      </c>
      <c r="F2643" s="14" t="s">
        <v>14</v>
      </c>
      <c r="G2643" s="2" t="s">
        <v>5200</v>
      </c>
    </row>
    <row r="2644" spans="1:7" x14ac:dyDescent="0.25">
      <c r="A2644" s="84">
        <f t="shared" si="84"/>
        <v>2633</v>
      </c>
      <c r="B2644" t="s">
        <v>1851</v>
      </c>
      <c r="C2644" s="12">
        <v>39760</v>
      </c>
      <c r="D2644" s="13">
        <f ca="1">(TODAY()-PACIENTE[[#This Row],[FECHA. DE NACIMIENTO]])/365</f>
        <v>17.153424657534245</v>
      </c>
      <c r="E2644" s="14" t="str">
        <f t="shared" ca="1" si="83"/>
        <v>ADULTO</v>
      </c>
      <c r="F2644" s="14" t="s">
        <v>14</v>
      </c>
      <c r="G2644" s="2" t="s">
        <v>5202</v>
      </c>
    </row>
    <row r="2645" spans="1:7" x14ac:dyDescent="0.25">
      <c r="A2645" s="84">
        <f t="shared" si="84"/>
        <v>2634</v>
      </c>
      <c r="B2645" t="s">
        <v>5203</v>
      </c>
      <c r="C2645" s="12">
        <v>29169</v>
      </c>
      <c r="D2645" s="13">
        <f ca="1">(TODAY()-PACIENTE[[#This Row],[FECHA. DE NACIMIENTO]])/365</f>
        <v>46.169863013698631</v>
      </c>
      <c r="E2645" s="14" t="str">
        <f t="shared" ca="1" si="83"/>
        <v>ADULTO</v>
      </c>
      <c r="F2645" s="14" t="s">
        <v>15</v>
      </c>
      <c r="G2645" s="2" t="s">
        <v>5202</v>
      </c>
    </row>
    <row r="2646" spans="1:7" x14ac:dyDescent="0.25">
      <c r="A2646" s="84">
        <f t="shared" si="84"/>
        <v>2635</v>
      </c>
      <c r="B2646" t="s">
        <v>5204</v>
      </c>
      <c r="C2646" s="12">
        <v>38351</v>
      </c>
      <c r="D2646" s="13">
        <f ca="1">(TODAY()-PACIENTE[[#This Row],[FECHA. DE NACIMIENTO]])/365</f>
        <v>21.013698630136986</v>
      </c>
      <c r="E2646" s="14" t="str">
        <f t="shared" ca="1" si="83"/>
        <v>ADULTO</v>
      </c>
      <c r="F2646" s="14" t="s">
        <v>15</v>
      </c>
      <c r="G2646" s="2" t="s">
        <v>5205</v>
      </c>
    </row>
    <row r="2647" spans="1:7" x14ac:dyDescent="0.25">
      <c r="A2647" s="84">
        <f t="shared" si="84"/>
        <v>2636</v>
      </c>
      <c r="B2647" t="s">
        <v>5206</v>
      </c>
      <c r="C2647" s="12">
        <v>36550</v>
      </c>
      <c r="D2647" s="13">
        <f ca="1">(TODAY()-PACIENTE[[#This Row],[FECHA. DE NACIMIENTO]])/365</f>
        <v>25.947945205479453</v>
      </c>
      <c r="E2647" s="14" t="str">
        <f t="shared" ca="1" si="83"/>
        <v>ADULTO</v>
      </c>
      <c r="F2647" s="14" t="s">
        <v>15</v>
      </c>
      <c r="G2647" s="2" t="s">
        <v>5207</v>
      </c>
    </row>
    <row r="2648" spans="1:7" x14ac:dyDescent="0.25">
      <c r="A2648" s="84">
        <f t="shared" si="84"/>
        <v>2637</v>
      </c>
      <c r="B2648" t="s">
        <v>5208</v>
      </c>
      <c r="C2648" s="12">
        <v>33673</v>
      </c>
      <c r="D2648" s="13">
        <f ca="1">(TODAY()-PACIENTE[[#This Row],[FECHA. DE NACIMIENTO]])/365</f>
        <v>33.830136986301369</v>
      </c>
      <c r="E2648" s="14" t="str">
        <f t="shared" ca="1" si="83"/>
        <v>ADULTO</v>
      </c>
      <c r="F2648" s="14" t="s">
        <v>15</v>
      </c>
      <c r="G2648" s="2" t="s">
        <v>5209</v>
      </c>
    </row>
    <row r="2649" spans="1:7" x14ac:dyDescent="0.25">
      <c r="A2649" s="84">
        <f t="shared" si="84"/>
        <v>2638</v>
      </c>
      <c r="B2649" t="s">
        <v>5210</v>
      </c>
      <c r="C2649" s="12">
        <v>26190</v>
      </c>
      <c r="D2649" s="13">
        <f ca="1">(TODAY()-PACIENTE[[#This Row],[FECHA. DE NACIMIENTO]])/365</f>
        <v>54.331506849315069</v>
      </c>
      <c r="E2649" s="14" t="str">
        <f t="shared" ca="1" si="83"/>
        <v>ADULTO</v>
      </c>
      <c r="F2649" s="14" t="s">
        <v>14</v>
      </c>
      <c r="G2649" s="2" t="s">
        <v>5201</v>
      </c>
    </row>
    <row r="2650" spans="1:7" x14ac:dyDescent="0.25">
      <c r="A2650" s="84">
        <f t="shared" si="84"/>
        <v>2639</v>
      </c>
      <c r="B2650" t="s">
        <v>5211</v>
      </c>
      <c r="C2650" s="12">
        <v>38488</v>
      </c>
      <c r="D2650" s="13">
        <f ca="1">(TODAY()-PACIENTE[[#This Row],[FECHA. DE NACIMIENTO]])/365</f>
        <v>20.638356164383563</v>
      </c>
      <c r="E2650" s="14" t="str">
        <f t="shared" ca="1" si="83"/>
        <v>ADULTO</v>
      </c>
      <c r="F2650" s="14" t="s">
        <v>14</v>
      </c>
      <c r="G2650" s="2" t="s">
        <v>5212</v>
      </c>
    </row>
    <row r="2651" spans="1:7" x14ac:dyDescent="0.25">
      <c r="A2651" s="84">
        <f t="shared" si="84"/>
        <v>2640</v>
      </c>
      <c r="B2651" t="s">
        <v>5213</v>
      </c>
      <c r="C2651" s="12">
        <v>22025</v>
      </c>
      <c r="D2651" s="13">
        <f ca="1">(TODAY()-PACIENTE[[#This Row],[FECHA. DE NACIMIENTO]])/365</f>
        <v>65.742465753424653</v>
      </c>
      <c r="E2651" s="14" t="str">
        <f t="shared" ca="1" si="83"/>
        <v>TERCERA EDAD</v>
      </c>
      <c r="F2651" s="14" t="s">
        <v>14</v>
      </c>
      <c r="G2651" s="2" t="s">
        <v>5214</v>
      </c>
    </row>
    <row r="2652" spans="1:7" x14ac:dyDescent="0.25">
      <c r="A2652" s="84">
        <f t="shared" si="84"/>
        <v>2641</v>
      </c>
      <c r="B2652" t="s">
        <v>5215</v>
      </c>
      <c r="C2652" s="12">
        <v>34413</v>
      </c>
      <c r="D2652" s="13">
        <f ca="1">(TODAY()-PACIENTE[[#This Row],[FECHA. DE NACIMIENTO]])/365</f>
        <v>31.802739726027397</v>
      </c>
      <c r="E2652" s="14" t="str">
        <f t="shared" ca="1" si="83"/>
        <v>ADULTO</v>
      </c>
      <c r="F2652" s="14" t="s">
        <v>14</v>
      </c>
      <c r="G2652" s="2" t="s">
        <v>5216</v>
      </c>
    </row>
    <row r="2653" spans="1:7" x14ac:dyDescent="0.25">
      <c r="A2653" s="84">
        <f t="shared" si="84"/>
        <v>2642</v>
      </c>
      <c r="B2653" t="s">
        <v>5217</v>
      </c>
      <c r="C2653" s="12">
        <v>39908</v>
      </c>
      <c r="D2653" s="13">
        <f ca="1">(TODAY()-PACIENTE[[#This Row],[FECHA. DE NACIMIENTO]])/365</f>
        <v>16.747945205479454</v>
      </c>
      <c r="E2653" s="14" t="str">
        <f t="shared" ca="1" si="83"/>
        <v>ADOLECENTE</v>
      </c>
      <c r="F2653" s="14" t="s">
        <v>14</v>
      </c>
      <c r="G2653" s="2" t="s">
        <v>5218</v>
      </c>
    </row>
    <row r="2654" spans="1:7" x14ac:dyDescent="0.25">
      <c r="A2654" s="84">
        <f t="shared" si="84"/>
        <v>2643</v>
      </c>
      <c r="B2654" t="s">
        <v>5219</v>
      </c>
      <c r="C2654" s="12">
        <v>40884</v>
      </c>
      <c r="D2654" s="13">
        <f ca="1">(TODAY()-PACIENTE[[#This Row],[FECHA. DE NACIMIENTO]])/365</f>
        <v>14.073972602739726</v>
      </c>
      <c r="E2654" s="14" t="str">
        <f t="shared" ca="1" si="83"/>
        <v>ADOLECENTE</v>
      </c>
      <c r="F2654" s="14" t="s">
        <v>14</v>
      </c>
      <c r="G2654" s="2" t="s">
        <v>5220</v>
      </c>
    </row>
    <row r="2655" spans="1:7" x14ac:dyDescent="0.25">
      <c r="A2655" s="84">
        <f t="shared" si="84"/>
        <v>2644</v>
      </c>
      <c r="B2655" t="s">
        <v>5221</v>
      </c>
      <c r="C2655" s="12">
        <v>38433</v>
      </c>
      <c r="D2655" s="13">
        <f ca="1">(TODAY()-PACIENTE[[#This Row],[FECHA. DE NACIMIENTO]])/365</f>
        <v>20.789041095890411</v>
      </c>
      <c r="E2655" s="14" t="str">
        <f t="shared" ca="1" si="83"/>
        <v>ADULTO</v>
      </c>
      <c r="F2655" s="14" t="s">
        <v>14</v>
      </c>
      <c r="G2655" s="2" t="s">
        <v>5222</v>
      </c>
    </row>
    <row r="2656" spans="1:7" x14ac:dyDescent="0.25">
      <c r="A2656" s="84">
        <f t="shared" si="84"/>
        <v>2645</v>
      </c>
      <c r="B2656" t="s">
        <v>5223</v>
      </c>
      <c r="C2656" s="12">
        <v>30902</v>
      </c>
      <c r="D2656" s="13">
        <f ca="1">(TODAY()-PACIENTE[[#This Row],[FECHA. DE NACIMIENTO]])/365</f>
        <v>41.421917808219177</v>
      </c>
      <c r="E2656" s="14" t="str">
        <f t="shared" ca="1" si="83"/>
        <v>ADULTO</v>
      </c>
      <c r="F2656" s="14" t="s">
        <v>15</v>
      </c>
      <c r="G2656" s="2" t="s">
        <v>5224</v>
      </c>
    </row>
    <row r="2657" spans="1:7" x14ac:dyDescent="0.25">
      <c r="A2657" s="84">
        <f t="shared" si="84"/>
        <v>2646</v>
      </c>
      <c r="B2657" t="s">
        <v>5225</v>
      </c>
      <c r="C2657" s="12">
        <v>39237</v>
      </c>
      <c r="D2657" s="13">
        <f ca="1">(TODAY()-PACIENTE[[#This Row],[FECHA. DE NACIMIENTO]])/365</f>
        <v>18.586301369863012</v>
      </c>
      <c r="E2657" s="14" t="str">
        <f t="shared" ca="1" si="83"/>
        <v>ADULTO</v>
      </c>
      <c r="F2657" s="14" t="s">
        <v>14</v>
      </c>
      <c r="G2657" s="2" t="s">
        <v>5226</v>
      </c>
    </row>
    <row r="2658" spans="1:7" x14ac:dyDescent="0.25">
      <c r="A2658" s="84">
        <f t="shared" si="84"/>
        <v>2647</v>
      </c>
      <c r="B2658" t="s">
        <v>5227</v>
      </c>
      <c r="C2658" s="12">
        <v>43108</v>
      </c>
      <c r="D2658" s="13">
        <f ca="1">(TODAY()-PACIENTE[[#This Row],[FECHA. DE NACIMIENTO]])/365</f>
        <v>7.9808219178082194</v>
      </c>
      <c r="E2658" s="14" t="str">
        <f t="shared" ca="1" si="83"/>
        <v>NIÑO</v>
      </c>
      <c r="F2658" s="14" t="s">
        <v>14</v>
      </c>
      <c r="G2658" s="2" t="s">
        <v>5228</v>
      </c>
    </row>
    <row r="2659" spans="1:7" x14ac:dyDescent="0.25">
      <c r="A2659" s="84">
        <f t="shared" si="84"/>
        <v>2648</v>
      </c>
      <c r="B2659" t="s">
        <v>5229</v>
      </c>
      <c r="C2659" s="12">
        <v>38267</v>
      </c>
      <c r="D2659" s="13">
        <f ca="1">(TODAY()-PACIENTE[[#This Row],[FECHA. DE NACIMIENTO]])/365</f>
        <v>21.243835616438357</v>
      </c>
      <c r="E2659" s="14" t="str">
        <f t="shared" ca="1" si="83"/>
        <v>ADULTO</v>
      </c>
      <c r="F2659" s="14" t="s">
        <v>14</v>
      </c>
      <c r="G2659" s="2" t="s">
        <v>5230</v>
      </c>
    </row>
    <row r="2660" spans="1:7" x14ac:dyDescent="0.25">
      <c r="A2660" s="84">
        <f t="shared" si="84"/>
        <v>2649</v>
      </c>
      <c r="B2660" t="s">
        <v>5231</v>
      </c>
      <c r="C2660" s="12">
        <v>37830</v>
      </c>
      <c r="D2660" s="13">
        <f ca="1">(TODAY()-PACIENTE[[#This Row],[FECHA. DE NACIMIENTO]])/365</f>
        <v>22.44109589041096</v>
      </c>
      <c r="E2660" s="14" t="str">
        <f t="shared" ca="1" si="83"/>
        <v>ADULTO</v>
      </c>
      <c r="F2660" s="14" t="s">
        <v>15</v>
      </c>
      <c r="G2660" s="2" t="s">
        <v>5232</v>
      </c>
    </row>
    <row r="2661" spans="1:7" x14ac:dyDescent="0.25">
      <c r="A2661" s="84">
        <f t="shared" si="84"/>
        <v>2650</v>
      </c>
      <c r="B2661" t="s">
        <v>5233</v>
      </c>
      <c r="C2661" s="12">
        <v>41127</v>
      </c>
      <c r="D2661" s="13">
        <f ca="1">(TODAY()-PACIENTE[[#This Row],[FECHA. DE NACIMIENTO]])/365</f>
        <v>13.408219178082192</v>
      </c>
      <c r="E2661" s="14" t="str">
        <f t="shared" ca="1" si="83"/>
        <v>ADOLECENTE</v>
      </c>
      <c r="F2661" s="14" t="s">
        <v>14</v>
      </c>
      <c r="G2661" s="2" t="s">
        <v>5234</v>
      </c>
    </row>
    <row r="2662" spans="1:7" x14ac:dyDescent="0.25">
      <c r="A2662" s="84">
        <f t="shared" si="84"/>
        <v>2651</v>
      </c>
      <c r="B2662" t="s">
        <v>5235</v>
      </c>
      <c r="C2662" s="12">
        <v>29664</v>
      </c>
      <c r="D2662" s="13">
        <f ca="1">(TODAY()-PACIENTE[[#This Row],[FECHA. DE NACIMIENTO]])/365</f>
        <v>44.813698630136983</v>
      </c>
      <c r="E2662" s="14" t="str">
        <f t="shared" ca="1" si="83"/>
        <v>ADULTO</v>
      </c>
      <c r="F2662" s="14" t="s">
        <v>14</v>
      </c>
      <c r="G2662" s="2" t="s">
        <v>5236</v>
      </c>
    </row>
    <row r="2663" spans="1:7" x14ac:dyDescent="0.25">
      <c r="A2663" s="84">
        <f t="shared" si="84"/>
        <v>2652</v>
      </c>
      <c r="B2663" t="s">
        <v>5237</v>
      </c>
      <c r="C2663" s="12">
        <v>36421</v>
      </c>
      <c r="D2663" s="13">
        <f ca="1">(TODAY()-PACIENTE[[#This Row],[FECHA. DE NACIMIENTO]])/365</f>
        <v>26.301369863013697</v>
      </c>
      <c r="E2663" s="14" t="str">
        <f t="shared" ca="1" si="83"/>
        <v>ADULTO</v>
      </c>
      <c r="F2663" s="14" t="s">
        <v>14</v>
      </c>
      <c r="G2663" s="2" t="s">
        <v>5238</v>
      </c>
    </row>
    <row r="2664" spans="1:7" x14ac:dyDescent="0.25">
      <c r="A2664" s="84">
        <f t="shared" si="84"/>
        <v>2653</v>
      </c>
      <c r="B2664" t="s">
        <v>5239</v>
      </c>
      <c r="C2664" s="12">
        <v>37064</v>
      </c>
      <c r="D2664" s="13">
        <f ca="1">(TODAY()-PACIENTE[[#This Row],[FECHA. DE NACIMIENTO]])/365</f>
        <v>24.539726027397261</v>
      </c>
      <c r="E2664" s="14" t="str">
        <f t="shared" ca="1" si="83"/>
        <v>ADULTO</v>
      </c>
      <c r="F2664" s="14" t="s">
        <v>14</v>
      </c>
      <c r="G2664" s="2" t="s">
        <v>5240</v>
      </c>
    </row>
    <row r="2665" spans="1:7" x14ac:dyDescent="0.25">
      <c r="A2665" s="84">
        <f t="shared" si="84"/>
        <v>2654</v>
      </c>
      <c r="B2665" t="s">
        <v>5241</v>
      </c>
      <c r="C2665" s="12">
        <v>33485</v>
      </c>
      <c r="D2665" s="13">
        <f ca="1">(TODAY()-PACIENTE[[#This Row],[FECHA. DE NACIMIENTO]])/365</f>
        <v>34.345205479452055</v>
      </c>
      <c r="E2665" s="14" t="str">
        <f t="shared" ca="1" si="83"/>
        <v>ADULTO</v>
      </c>
      <c r="F2665" s="14" t="s">
        <v>15</v>
      </c>
      <c r="G2665" s="2" t="s">
        <v>5242</v>
      </c>
    </row>
    <row r="2666" spans="1:7" x14ac:dyDescent="0.25">
      <c r="A2666" s="84">
        <f t="shared" si="84"/>
        <v>2655</v>
      </c>
      <c r="B2666" t="s">
        <v>5243</v>
      </c>
      <c r="C2666" s="12">
        <v>35138</v>
      </c>
      <c r="D2666" s="13">
        <f ca="1">(TODAY()-PACIENTE[[#This Row],[FECHA. DE NACIMIENTO]])/365</f>
        <v>29.816438356164383</v>
      </c>
      <c r="E2666" s="14" t="str">
        <f t="shared" ref="E2666:E2729" ca="1" si="85">IF(D2666&lt;=11,"NIÑO",IF(D2666&lt;=17,"ADOLECENTE",IF(D2666&lt;=65,"ADULTO",IF(D2666&gt;=65,"TERCERA EDAD",0))))</f>
        <v>ADULTO</v>
      </c>
      <c r="F2666" s="14" t="s">
        <v>14</v>
      </c>
      <c r="G2666" s="2" t="s">
        <v>5244</v>
      </c>
    </row>
    <row r="2667" spans="1:7" x14ac:dyDescent="0.25">
      <c r="A2667" s="84">
        <f t="shared" si="84"/>
        <v>2656</v>
      </c>
      <c r="B2667" t="s">
        <v>5245</v>
      </c>
      <c r="C2667" s="12">
        <v>41127</v>
      </c>
      <c r="D2667" s="13">
        <f ca="1">(TODAY()-PACIENTE[[#This Row],[FECHA. DE NACIMIENTO]])/365</f>
        <v>13.408219178082192</v>
      </c>
      <c r="E2667" s="14" t="str">
        <f t="shared" ca="1" si="85"/>
        <v>ADOLECENTE</v>
      </c>
      <c r="F2667" s="14" t="s">
        <v>14</v>
      </c>
      <c r="G2667" s="2" t="s">
        <v>5246</v>
      </c>
    </row>
    <row r="2668" spans="1:7" x14ac:dyDescent="0.25">
      <c r="A2668" s="84">
        <f t="shared" si="84"/>
        <v>2657</v>
      </c>
      <c r="B2668" t="s">
        <v>5247</v>
      </c>
      <c r="C2668" s="12">
        <v>32484</v>
      </c>
      <c r="D2668" s="13">
        <f ca="1">(TODAY()-PACIENTE[[#This Row],[FECHA. DE NACIMIENTO]])/365</f>
        <v>37.087671232876716</v>
      </c>
      <c r="E2668" s="14" t="str">
        <f t="shared" ca="1" si="85"/>
        <v>ADULTO</v>
      </c>
      <c r="F2668" s="14" t="s">
        <v>15</v>
      </c>
      <c r="G2668" s="2" t="s">
        <v>5248</v>
      </c>
    </row>
    <row r="2669" spans="1:7" x14ac:dyDescent="0.25">
      <c r="A2669" s="84">
        <f t="shared" si="84"/>
        <v>2658</v>
      </c>
      <c r="B2669" t="s">
        <v>5249</v>
      </c>
      <c r="C2669" s="12">
        <v>31453</v>
      </c>
      <c r="D2669" s="13">
        <f ca="1">(TODAY()-PACIENTE[[#This Row],[FECHA. DE NACIMIENTO]])/365</f>
        <v>39.912328767123284</v>
      </c>
      <c r="E2669" s="14" t="str">
        <f t="shared" ca="1" si="85"/>
        <v>ADULTO</v>
      </c>
      <c r="F2669" s="14" t="s">
        <v>14</v>
      </c>
      <c r="G2669" s="2" t="s">
        <v>5250</v>
      </c>
    </row>
    <row r="2670" spans="1:7" x14ac:dyDescent="0.25">
      <c r="A2670" s="84">
        <f t="shared" si="84"/>
        <v>2659</v>
      </c>
      <c r="B2670" t="s">
        <v>5251</v>
      </c>
      <c r="C2670" s="12">
        <v>36885</v>
      </c>
      <c r="D2670" s="13">
        <f ca="1">(TODAY()-PACIENTE[[#This Row],[FECHA. DE NACIMIENTO]])/365</f>
        <v>25.030136986301368</v>
      </c>
      <c r="E2670" s="14" t="str">
        <f t="shared" ca="1" si="85"/>
        <v>ADULTO</v>
      </c>
      <c r="F2670" s="14" t="s">
        <v>15</v>
      </c>
      <c r="G2670" s="2" t="s">
        <v>5252</v>
      </c>
    </row>
    <row r="2671" spans="1:7" x14ac:dyDescent="0.25">
      <c r="A2671" s="84">
        <f t="shared" ref="A2671:A2734" si="86">IF(B2671&lt;&gt;"",$A2670+1,"")</f>
        <v>2660</v>
      </c>
      <c r="B2671" t="s">
        <v>5253</v>
      </c>
      <c r="C2671" s="12">
        <v>31948</v>
      </c>
      <c r="D2671" s="13">
        <f ca="1">(TODAY()-PACIENTE[[#This Row],[FECHA. DE NACIMIENTO]])/365</f>
        <v>38.556164383561644</v>
      </c>
      <c r="E2671" s="14" t="str">
        <f t="shared" ca="1" si="85"/>
        <v>ADULTO</v>
      </c>
      <c r="F2671" s="14" t="s">
        <v>14</v>
      </c>
      <c r="G2671" s="2" t="s">
        <v>5254</v>
      </c>
    </row>
    <row r="2672" spans="1:7" x14ac:dyDescent="0.25">
      <c r="A2672" s="84">
        <f t="shared" si="86"/>
        <v>2661</v>
      </c>
      <c r="B2672" t="s">
        <v>5255</v>
      </c>
      <c r="C2672" s="12">
        <v>34677</v>
      </c>
      <c r="D2672" s="13">
        <f ca="1">(TODAY()-PACIENTE[[#This Row],[FECHA. DE NACIMIENTO]])/365</f>
        <v>31.079452054794519</v>
      </c>
      <c r="E2672" s="14" t="str">
        <f t="shared" ca="1" si="85"/>
        <v>ADULTO</v>
      </c>
      <c r="F2672" s="14" t="s">
        <v>14</v>
      </c>
      <c r="G2672" s="2" t="s">
        <v>5256</v>
      </c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126.08493150684932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126.08493150684932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126.08493150684932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126.08493150684932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126.08493150684932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126.08493150684932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126.08493150684932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126.08493150684932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126.08493150684932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126.08493150684932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126.08493150684932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126.08493150684932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126.08493150684932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126.08493150684932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126.08493150684932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126.08493150684932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126.08493150684932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126.08493150684932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126.08493150684932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126.08493150684932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126.08493150684932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126.08493150684932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126.08493150684932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126.08493150684932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126.08493150684932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126.08493150684932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126.08493150684932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126.08493150684932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126.08493150684932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126.08493150684932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126.08493150684932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126.08493150684932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126.08493150684932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126.08493150684932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126.08493150684932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126.08493150684932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126.08493150684932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126.08493150684932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126.08493150684932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126.08493150684932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126.08493150684932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126.08493150684932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126.08493150684932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126.08493150684932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126.08493150684932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126.08493150684932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126.08493150684932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126.08493150684932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126.08493150684932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126.08493150684932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126.08493150684932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126.08493150684932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126.08493150684932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126.08493150684932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126.08493150684932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126.08493150684932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126.08493150684932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126.08493150684932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126.08493150684932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126.08493150684932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126.08493150684932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126.08493150684932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126.08493150684932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126.08493150684932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126.08493150684932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126.08493150684932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126.08493150684932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126.08493150684932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126.08493150684932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126.08493150684932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126.08493150684932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126.08493150684932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126.08493150684932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126.08493150684932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126.08493150684932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126.08493150684932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126.08493150684932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126.08493150684932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126.08493150684932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126.08493150684932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126.08493150684932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126.08493150684932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126.08493150684932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126.08493150684932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126.08493150684932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126.08493150684932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126.08493150684932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126.08493150684932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126.08493150684932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126.08493150684932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126.08493150684932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126.08493150684932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126.08493150684932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126.08493150684932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126.08493150684932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126.08493150684932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126.08493150684932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126.08493150684932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126.08493150684932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126.08493150684932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126.08493150684932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126.08493150684932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126.08493150684932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126.08493150684932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126.08493150684932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126.08493150684932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126.08493150684932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126.08493150684932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126.08493150684932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126.08493150684932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126.08493150684932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126.08493150684932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126.08493150684932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126.08493150684932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126.08493150684932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126.08493150684932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126.08493150684932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126.08493150684932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126.08493150684932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126.08493150684932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126.08493150684932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126.08493150684932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126.08493150684932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126.08493150684932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126.08493150684932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126.08493150684932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126.08493150684932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126.08493150684932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126.08493150684932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126.08493150684932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126.08493150684932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126.08493150684932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126.08493150684932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126.08493150684932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126.08493150684932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126.08493150684932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126.08493150684932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126.08493150684932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126.08493150684932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126.08493150684932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126.08493150684932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126.08493150684932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126.08493150684932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126.08493150684932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126.08493150684932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126.08493150684932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126.08493150684932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126.08493150684932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126.08493150684932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126.08493150684932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126.08493150684932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126.08493150684932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126.08493150684932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126.08493150684932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126.08493150684932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126.08493150684932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126.08493150684932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126.08493150684932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126.08493150684932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126.08493150684932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126.08493150684932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126.08493150684932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126.08493150684932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126.08493150684932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126.08493150684932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126.08493150684932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126.08493150684932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126.08493150684932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126.08493150684932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126.08493150684932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126.08493150684932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126.08493150684932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126.08493150684932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126.08493150684932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126.08493150684932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126.08493150684932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126.08493150684932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126.08493150684932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126.08493150684932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126.08493150684932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126.08493150684932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126.08493150684932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126.08493150684932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126.08493150684932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126.08493150684932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126.08493150684932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126.08493150684932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126.08493150684932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126.08493150684932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126.08493150684932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126.08493150684932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126.08493150684932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126.08493150684932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126.08493150684932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126.08493150684932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126.08493150684932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126.08493150684932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126.08493150684932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126.08493150684932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126.08493150684932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126.08493150684932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126.08493150684932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126.08493150684932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126.08493150684932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126.08493150684932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126.08493150684932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126.08493150684932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126.08493150684932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126.08493150684932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126.08493150684932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126.08493150684932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126.08493150684932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126.08493150684932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126.08493150684932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126.08493150684932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126.08493150684932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126.08493150684932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126.08493150684932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126.08493150684932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126.08493150684932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126.08493150684932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126.08493150684932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126.08493150684932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126.08493150684932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126.08493150684932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126.08493150684932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126.08493150684932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126.08493150684932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126.08493150684932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126.08493150684932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126.08493150684932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126.08493150684932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126.08493150684932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126.08493150684932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126.08493150684932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126.08493150684932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126.08493150684932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126.08493150684932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126.08493150684932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126.08493150684932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126.08493150684932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126.08493150684932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126.08493150684932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126.08493150684932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126.08493150684932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126.08493150684932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126.08493150684932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126.08493150684932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126.08493150684932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126.08493150684932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126.08493150684932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126.08493150684932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126.08493150684932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126.08493150684932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126.08493150684932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126.08493150684932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126.08493150684932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126.08493150684932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126.08493150684932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126.08493150684932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126.08493150684932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126.08493150684932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126.08493150684932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126.08493150684932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126.08493150684932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126.08493150684932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126.08493150684932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126.08493150684932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126.08493150684932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126.08493150684932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126.08493150684932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126.08493150684932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126.08493150684932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126.08493150684932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126.08493150684932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126.08493150684932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126.08493150684932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126.08493150684932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126.08493150684932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126.08493150684932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126.08493150684932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126.08493150684932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126.08493150684932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126.08493150684932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126.08493150684932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126.08493150684932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126.08493150684932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126.08493150684932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126.08493150684932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126.08493150684932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126.08493150684932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126.08493150684932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126.08493150684932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126.08493150684932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126.08493150684932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126.08493150684932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126.08493150684932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126.08493150684932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126.08493150684932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126.08493150684932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126.08493150684932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126.08493150684932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126.08493150684932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126.08493150684932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126.08493150684932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126.08493150684932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126.08493150684932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126.08493150684932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126.08493150684932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126.08493150684932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126.08493150684932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126.08493150684932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126.08493150684932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126.08493150684932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126.08493150684932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126.08493150684932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126.08493150684932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126.08493150684932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126.08493150684932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126.08493150684932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126.08493150684932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126.08493150684932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126.08493150684932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126.08493150684932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126.08493150684932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126.08493150684932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126.08493150684932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126.08493150684932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126.08493150684932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126.08493150684932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126.08493150684932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126.08493150684932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126.08493150684932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126.08493150684932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126.08493150684932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126.08493150684932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126.08493150684932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126.08493150684932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126.08493150684932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126.08493150684932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126.08493150684932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126.08493150684932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126.08493150684932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126.08493150684932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126.08493150684932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126.08493150684932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126.08493150684932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126.08493150684932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126.08493150684932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126.08493150684932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126.08493150684932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126.08493150684932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126.08493150684932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126.08493150684932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126.08493150684932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126.08493150684932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126.08493150684932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126.08493150684932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126.08493150684932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126.08493150684932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126.08493150684932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126.08493150684932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126.08493150684932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126.08493150684932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126.08493150684932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126.08493150684932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126.08493150684932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126.08493150684932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126.08493150684932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126.08493150684932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126.08493150684932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126.08493150684932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126.08493150684932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126.08493150684932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126.08493150684932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126.08493150684932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126.08493150684932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126.08493150684932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126.08493150684932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126.08493150684932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126.08493150684932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126.08493150684932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126.08493150684932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126.08493150684932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126.08493150684932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126.08493150684932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126.08493150684932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126.08493150684932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126.08493150684932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126.08493150684932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126.08493150684932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126.08493150684932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126.08493150684932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126.08493150684932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126.08493150684932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126.08493150684932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126.08493150684932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126.08493150684932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126.08493150684932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126.08493150684932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126.08493150684932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126.08493150684932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126.08493150684932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126.08493150684932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126.08493150684932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126.08493150684932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126.08493150684932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126.08493150684932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126.08493150684932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126.08493150684932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126.08493150684932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126.08493150684932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126.08493150684932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126.08493150684932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126.08493150684932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126.08493150684932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126.08493150684932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126.08493150684932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126.08493150684932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126.08493150684932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126.08493150684932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126.08493150684932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126.08493150684932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126.08493150684932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126.08493150684932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126.08493150684932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126.08493150684932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126.08493150684932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126.08493150684932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126.08493150684932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126.08493150684932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126.08493150684932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126.08493150684932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126.08493150684932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126.08493150684932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126.08493150684932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126.08493150684932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126.08493150684932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126.08493150684932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126.08493150684932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126.08493150684932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126.08493150684932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126.08493150684932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126.08493150684932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126.08493150684932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126.08493150684932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126.08493150684932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126.08493150684932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126.08493150684932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126.08493150684932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126.08493150684932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126.08493150684932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126.08493150684932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126.08493150684932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126.08493150684932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126.08493150684932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126.08493150684932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126.08493150684932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126.08493150684932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126.08493150684932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126.08493150684932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126.08493150684932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126.08493150684932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126.08493150684932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126.08493150684932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126.08493150684932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126.08493150684932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126.08493150684932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126.08493150684932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126.08493150684932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126.08493150684932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126.08493150684932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126.08493150684932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126.08493150684932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126.08493150684932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126.08493150684932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126.08493150684932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126.08493150684932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126.08493150684932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126.08493150684932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126.08493150684932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126.08493150684932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126.08493150684932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126.08493150684932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126.08493150684932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126.08493150684932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126.08493150684932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126.08493150684932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126.08493150684932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126.08493150684932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126.08493150684932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126.08493150684932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126.08493150684932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126.08493150684932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126.08493150684932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126.08493150684932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126.08493150684932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126.08493150684932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126.08493150684932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126.08493150684932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126.08493150684932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126.08493150684932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126.08493150684932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126.08493150684932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126.08493150684932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126.08493150684932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126.08493150684932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126.08493150684932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126.08493150684932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126.08493150684932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126.08493150684932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126.08493150684932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126.08493150684932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126.08493150684932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126.08493150684932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126.08493150684932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126.08493150684932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126.08493150684932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126.08493150684932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126.08493150684932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126.08493150684932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126.08493150684932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126.08493150684932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126.08493150684932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126.08493150684932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126.08493150684932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126.08493150684932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126.08493150684932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126.08493150684932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126.08493150684932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126.08493150684932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126.08493150684932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126.08493150684932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126.08493150684932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126.08493150684932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126.08493150684932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126.08493150684932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126.08493150684932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126.08493150684932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126.08493150684932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126.08493150684932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126.08493150684932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126.08493150684932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126.08493150684932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126.08493150684932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126.08493150684932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126.08493150684932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126.08493150684932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126.08493150684932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126.08493150684932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126.08493150684932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126.08493150684932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126.08493150684932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126.08493150684932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126.08493150684932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126.08493150684932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126.08493150684932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126.08493150684932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126.08493150684932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126.08493150684932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126.08493150684932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126.08493150684932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126.08493150684932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126.08493150684932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126.08493150684932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126.08493150684932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126.08493150684932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126.08493150684932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126.08493150684932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126.08493150684932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126.08493150684932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126.08493150684932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126.08493150684932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126.08493150684932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126.08493150684932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126.08493150684932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126.08493150684932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126.08493150684932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126.08493150684932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126.08493150684932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126.08493150684932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126.08493150684932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126.08493150684932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126.08493150684932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126.08493150684932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126.08493150684932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126.08493150684932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126.08493150684932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126.08493150684932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126.08493150684932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126.08493150684932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126.08493150684932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126.08493150684932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126.08493150684932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126.08493150684932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126.08493150684932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126.08493150684932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126.08493150684932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126.08493150684932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126.08493150684932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126.08493150684932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126.08493150684932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126.08493150684932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126.08493150684932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126.08493150684932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126.08493150684932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126.08493150684932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126.08493150684932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126.08493150684932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126.08493150684932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126.08493150684932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126.08493150684932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126.08493150684932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126.08493150684932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126.08493150684932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126.08493150684932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126.08493150684932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126.08493150684932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126.08493150684932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126.08493150684932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126.08493150684932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126.08493150684932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126.08493150684932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126.08493150684932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126.08493150684932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126.08493150684932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126.08493150684932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126.08493150684932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126.08493150684932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126.08493150684932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126.08493150684932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126.08493150684932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126.08493150684932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126.08493150684932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126.08493150684932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126.08493150684932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126.08493150684932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126.08493150684932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126.08493150684932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126.08493150684932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126.08493150684932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126.08493150684932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126.08493150684932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126.08493150684932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126.08493150684932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126.08493150684932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126.08493150684932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126.08493150684932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126.08493150684932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126.08493150684932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126.08493150684932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126.08493150684932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126.08493150684932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126.08493150684932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126.08493150684932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126.08493150684932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126.08493150684932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126.08493150684932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126.08493150684932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126.08493150684932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126.08493150684932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126.08493150684932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126.08493150684932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126.08493150684932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126.08493150684932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126.08493150684932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126.08493150684932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126.08493150684932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126.08493150684932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126.08493150684932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126.08493150684932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126.08493150684932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126.08493150684932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126.08493150684932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126.08493150684932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126.08493150684932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126.08493150684932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126.08493150684932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126.08493150684932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126.08493150684932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126.08493150684932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126.08493150684932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126.08493150684932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126.08493150684932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126.08493150684932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126.08493150684932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126.08493150684932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126.08493150684932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126.08493150684932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126.08493150684932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126.08493150684932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126.08493150684932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126.08493150684932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126.08493150684932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126.08493150684932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126.08493150684932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126.08493150684932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126.08493150684932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126.08493150684932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126.08493150684932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126.08493150684932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126.08493150684932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126.08493150684932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126.08493150684932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126.08493150684932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126.08493150684932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126.08493150684932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126.08493150684932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126.08493150684932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126.08493150684932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126.08493150684932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126.08493150684932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126.08493150684932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126.08493150684932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126.08493150684932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126.08493150684932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126.08493150684932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126.08493150684932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126.08493150684932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126.08493150684932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126.08493150684932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126.08493150684932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126.08493150684932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126.08493150684932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126.08493150684932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126.08493150684932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126.08493150684932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126.08493150684932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126.08493150684932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126.08493150684932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126.08493150684932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126.08493150684932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126.08493150684932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126.08493150684932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126.08493150684932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126.08493150684932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126.08493150684932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126.08493150684932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126.08493150684932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126.08493150684932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126.08493150684932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126.08493150684932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126.08493150684932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126.08493150684932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126.08493150684932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126.08493150684932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126.08493150684932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126.08493150684932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126.08493150684932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126.08493150684932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126.08493150684932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126.08493150684932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126.08493150684932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126.08493150684932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126.08493150684932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126.08493150684932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126.08493150684932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126.08493150684932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126.08493150684932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126.08493150684932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126.08493150684932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126.08493150684932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126.08493150684932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126.08493150684932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126.08493150684932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126.08493150684932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126.08493150684932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126.08493150684932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126.08493150684932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126.08493150684932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126.08493150684932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126.08493150684932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126.08493150684932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126.08493150684932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126.08493150684932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126.08493150684932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126.08493150684932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126.08493150684932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126.08493150684932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126.08493150684932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126.08493150684932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126.08493150684932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126.08493150684932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126.08493150684932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126.08493150684932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126.08493150684932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126.08493150684932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126.08493150684932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126.08493150684932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126.08493150684932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126.08493150684932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126.08493150684932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126.08493150684932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126.08493150684932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126.08493150684932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126.08493150684932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126.08493150684932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126.08493150684932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126.08493150684932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126.08493150684932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126.08493150684932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126.08493150684932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126.08493150684932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126.08493150684932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126.08493150684932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126.08493150684932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126.08493150684932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126.08493150684932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126.08493150684932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126.08493150684932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126.08493150684932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126.08493150684932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126.08493150684932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126.08493150684932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126.08493150684932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126.08493150684932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126.08493150684932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126.08493150684932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126.08493150684932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126.08493150684932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126.08493150684932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126.08493150684932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126.08493150684932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126.08493150684932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126.08493150684932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126.08493150684932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126.08493150684932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126.08493150684932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126.08493150684932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126.08493150684932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126.08493150684932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126.08493150684932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126.08493150684932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126.08493150684932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126.08493150684932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126.08493150684932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126.08493150684932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126.08493150684932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126.08493150684932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126.08493150684932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126.08493150684932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126.08493150684932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126.08493150684932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126.08493150684932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126.08493150684932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126.08493150684932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126.08493150684932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126.08493150684932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126.08493150684932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126.08493150684932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126.08493150684932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126.08493150684932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126.08493150684932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126.08493150684932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126.08493150684932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126.08493150684932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126.08493150684932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126.08493150684932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126.08493150684932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126.08493150684932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126.08493150684932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126.08493150684932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126.08493150684932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126.08493150684932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126.08493150684932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126.08493150684932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126.08493150684932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126.08493150684932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126.08493150684932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126.08493150684932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126.08493150684932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126.08493150684932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126.08493150684932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126.08493150684932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126.08493150684932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126.08493150684932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126.08493150684932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126.08493150684932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126.08493150684932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126.08493150684932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126.08493150684932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126.08493150684932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126.08493150684932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126.08493150684932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126.08493150684932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126.08493150684932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126.08493150684932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126.08493150684932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126.08493150684932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126.08493150684932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126.08493150684932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126.08493150684932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126.08493150684932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126.08493150684932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126.08493150684932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126.08493150684932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126.08493150684932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126.08493150684932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126.08493150684932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126.08493150684932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126.08493150684932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126.08493150684932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126.08493150684932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126.08493150684932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126.08493150684932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126.08493150684932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126.08493150684932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126.08493150684932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126.08493150684932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126.08493150684932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126.08493150684932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126.08493150684932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126.08493150684932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126.08493150684932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126.08493150684932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126.08493150684932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126.08493150684932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126.08493150684932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126.08493150684932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126.08493150684932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126.08493150684932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126.08493150684932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126.08493150684932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126.08493150684932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126.08493150684932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126.08493150684932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126.08493150684932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126.08493150684932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126.08493150684932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126.08493150684932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126.08493150684932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126.08493150684932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126.08493150684932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126.08493150684932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126.08493150684932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126.08493150684932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126.08493150684932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126.08493150684932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126.08493150684932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126.08493150684932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126.08493150684932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126.08493150684932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126.08493150684932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126.08493150684932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126.08493150684932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126.08493150684932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126.08493150684932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126.08493150684932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126.08493150684932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126.08493150684932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126.08493150684932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126.08493150684932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126.08493150684932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126.08493150684932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126.08493150684932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126.08493150684932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126.08493150684932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126.08493150684932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126.08493150684932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126.08493150684932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126.08493150684932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126.08493150684932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126.08493150684932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126.08493150684932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126.08493150684932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126.08493150684932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126.08493150684932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126.08493150684932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126.08493150684932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126.08493150684932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126.08493150684932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126.08493150684932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126.08493150684932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126.08493150684932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126.08493150684932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126.08493150684932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126.08493150684932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126.08493150684932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126.08493150684932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126.08493150684932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126.08493150684932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126.08493150684932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126.08493150684932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126.08493150684932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126.08493150684932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126.08493150684932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126.08493150684932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126.08493150684932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126.08493150684932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126.08493150684932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126.08493150684932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126.08493150684932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126.08493150684932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126.08493150684932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126.08493150684932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126.08493150684932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126.08493150684932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126.08493150684932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126.08493150684932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126.08493150684932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126.08493150684932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126.08493150684932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126.08493150684932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126.08493150684932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126.08493150684932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126.08493150684932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126.08493150684932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126.08493150684932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126.08493150684932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126.08493150684932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126.08493150684932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126.08493150684932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126.08493150684932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126.08493150684932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126.08493150684932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126.08493150684932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126.08493150684932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126.08493150684932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126.08493150684932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126.08493150684932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126.08493150684932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126.08493150684932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126.08493150684932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126.08493150684932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126.08493150684932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126.08493150684932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126.08493150684932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126.08493150684932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126.08493150684932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126.08493150684932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126.08493150684932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126.08493150684932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126.08493150684932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126.08493150684932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126.08493150684932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126.08493150684932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126.08493150684932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126.08493150684932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126.08493150684932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126.08493150684932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126.08493150684932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126.08493150684932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126.08493150684932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126.08493150684932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126.08493150684932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126.08493150684932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126.08493150684932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126.08493150684932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126.08493150684932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126.08493150684932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126.08493150684932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126.08493150684932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126.08493150684932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126.08493150684932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126.08493150684932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126.08493150684932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126.08493150684932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126.08493150684932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126.08493150684932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126.08493150684932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126.08493150684932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126.08493150684932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126.08493150684932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126.08493150684932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126.08493150684932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126.08493150684932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126.08493150684932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126.08493150684932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126.08493150684932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126.08493150684932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126.08493150684932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126.08493150684932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126.08493150684932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126.08493150684932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126.08493150684932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126.08493150684932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126.08493150684932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126.08493150684932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126.08493150684932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126.08493150684932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126.08493150684932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126.08493150684932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126.08493150684932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126.08493150684932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126.08493150684932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126.08493150684932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126.08493150684932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126.08493150684932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126.08493150684932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126.08493150684932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126.08493150684932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126.08493150684932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126.08493150684932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126.08493150684932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126.08493150684932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126.08493150684932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126.08493150684932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126.08493150684932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126.08493150684932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126.08493150684932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126.08493150684932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126.08493150684932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126.08493150684932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126.08493150684932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126.08493150684932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126.08493150684932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126.08493150684932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126.08493150684932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126.08493150684932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126.08493150684932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126.08493150684932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126.08493150684932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126.08493150684932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126.08493150684932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126.08493150684932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126.08493150684932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126.08493150684932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126.08493150684932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126.08493150684932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126.08493150684932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126.08493150684932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126.08493150684932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126.08493150684932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126.08493150684932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126.08493150684932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126.08493150684932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126.08493150684932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126.08493150684932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126.08493150684932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126.08493150684932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126.08493150684932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126.08493150684932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126.08493150684932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126.08493150684932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126.08493150684932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126.08493150684932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126.08493150684932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126.08493150684932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126.08493150684932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126.08493150684932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126.08493150684932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126.08493150684932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126.08493150684932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126.08493150684932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126.08493150684932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126.08493150684932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126.08493150684932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126.08493150684932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126.08493150684932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126.08493150684932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126.08493150684932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126.08493150684932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126.08493150684932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126.08493150684932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126.08493150684932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126.08493150684932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126.08493150684932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126.08493150684932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126.08493150684932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126.08493150684932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126.08493150684932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126.08493150684932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126.08493150684932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126.08493150684932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126.08493150684932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126.08493150684932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126.08493150684932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126.08493150684932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126.08493150684932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126.08493150684932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126.08493150684932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126.08493150684932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126.08493150684932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126.08493150684932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126.08493150684932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126.08493150684932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126.08493150684932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126.08493150684932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126.08493150684932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126.08493150684932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126.08493150684932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126.08493150684932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126.08493150684932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126.08493150684932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126.08493150684932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126.08493150684932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126.08493150684932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126.08493150684932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126.08493150684932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126.08493150684932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126.08493150684932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126.08493150684932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126.08493150684932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126.08493150684932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126.08493150684932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126.08493150684932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126.08493150684932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126.08493150684932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126.08493150684932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126.08493150684932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126.08493150684932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126.08493150684932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126.08493150684932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126.08493150684932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126.08493150684932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126.08493150684932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126.08493150684932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126.08493150684932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126.08493150684932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126.08493150684932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126.08493150684932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126.08493150684932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126.08493150684932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126.08493150684932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126.08493150684932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126.08493150684932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126.08493150684932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126.08493150684932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126.08493150684932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126.08493150684932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126.08493150684932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126.08493150684932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126.08493150684932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126.08493150684932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126.08493150684932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126.08493150684932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126.08493150684932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126.08493150684932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126.08493150684932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126.08493150684932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126.08493150684932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126.08493150684932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126.08493150684932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126.08493150684932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126.08493150684932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126.08493150684932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126.08493150684932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126.08493150684932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126.08493150684932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126.08493150684932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126.08493150684932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126.08493150684932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126.08493150684932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126.08493150684932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126.08493150684932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126.08493150684932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126.08493150684932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126.08493150684932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126.08493150684932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126.08493150684932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126.08493150684932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126.08493150684932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126.08493150684932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126.08493150684932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126.08493150684932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126.08493150684932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126.08493150684932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126.08493150684932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126.08493150684932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126.08493150684932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126.08493150684932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126.08493150684932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126.08493150684932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126.08493150684932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126.08493150684932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126.08493150684932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126.08493150684932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126.08493150684932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126.08493150684932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126.08493150684932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126.08493150684932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126.08493150684932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126.08493150684932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126.08493150684932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126.08493150684932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126.08493150684932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126.08493150684932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126.08493150684932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126.08493150684932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126.08493150684932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126.08493150684932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126.08493150684932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126.08493150684932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126.08493150684932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126.08493150684932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126.08493150684932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126.08493150684932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126.08493150684932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126.08493150684932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126.08493150684932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126.08493150684932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126.08493150684932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126.08493150684932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126.08493150684932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126.08493150684932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126.08493150684932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126.08493150684932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126.08493150684932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126.08493150684932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126.08493150684932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126.08493150684932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126.08493150684932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126.08493150684932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126.08493150684932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126.08493150684932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126.08493150684932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126.08493150684932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126.08493150684932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126.08493150684932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126.08493150684932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126.08493150684932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126.08493150684932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126.08493150684932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126.08493150684932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126.08493150684932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126.08493150684932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126.08493150684932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126.08493150684932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126.08493150684932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126.08493150684932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126.08493150684932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126.08493150684932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126.08493150684932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126.08493150684932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126.08493150684932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126.08493150684932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126.08493150684932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126.08493150684932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126.08493150684932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126.08493150684932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126.08493150684932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126.08493150684932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126.08493150684932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126.08493150684932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126.08493150684932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126.08493150684932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126.08493150684932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126.08493150684932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126.08493150684932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126.08493150684932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126.08493150684932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126.08493150684932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126.08493150684932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126.08493150684932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126.08493150684932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126.08493150684932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126.08493150684932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126.08493150684932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126.08493150684932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126.08493150684932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126.08493150684932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126.08493150684932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126.08493150684932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126.08493150684932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126.08493150684932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126.08493150684932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126.08493150684932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126.08493150684932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126.08493150684932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126.08493150684932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126.08493150684932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126.08493150684932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126.08493150684932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126.08493150684932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126.08493150684932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126.08493150684932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126.08493150684932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126.08493150684932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126.08493150684932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126.08493150684932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126.08493150684932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126.08493150684932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126.08493150684932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126.08493150684932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126.08493150684932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126.08493150684932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126.08493150684932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126.08493150684932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126.08493150684932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126.08493150684932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126.08493150684932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126.08493150684932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126.08493150684932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126.08493150684932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126.08493150684932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126.08493150684932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126.08493150684932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126.08493150684932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126.08493150684932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126.08493150684932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126.08493150684932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126.08493150684932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126.08493150684932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126.08493150684932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126.08493150684932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126.08493150684932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126.08493150684932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126.08493150684932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126.08493150684932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126.08493150684932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126.08493150684932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126.08493150684932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126.08493150684932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126.08493150684932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126.08493150684932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126.08493150684932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126.08493150684932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126.08493150684932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126.08493150684932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126.08493150684932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126.08493150684932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126.08493150684932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126.08493150684932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126.08493150684932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126.08493150684932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126.08493150684932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126.08493150684932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126.08493150684932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126.08493150684932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126.08493150684932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126.08493150684932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126.08493150684932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126.08493150684932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126.08493150684932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126.08493150684932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126.08493150684932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126.08493150684932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126.08493150684932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126.08493150684932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126.08493150684932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126.08493150684932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126.08493150684932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126.08493150684932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126.08493150684932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126.08493150684932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126.08493150684932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126.08493150684932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126.08493150684932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126.08493150684932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126.08493150684932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126.08493150684932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126.08493150684932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126.08493150684932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126.08493150684932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126.08493150684932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126.08493150684932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126.08493150684932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126.08493150684932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126.08493150684932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126.08493150684932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126.08493150684932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126.08493150684932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126.08493150684932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126.08493150684932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126.08493150684932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126.08493150684932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126.08493150684932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126.08493150684932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126.08493150684932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126.08493150684932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126.08493150684932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126.08493150684932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126.08493150684932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126.08493150684932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126.08493150684932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126.08493150684932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126.08493150684932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126.08493150684932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126.08493150684932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126.08493150684932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126.08493150684932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126.08493150684932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126.08493150684932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126.08493150684932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126.08493150684932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126.08493150684932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126.08493150684932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126.08493150684932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126.08493150684932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126.08493150684932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126.08493150684932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126.08493150684932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126.08493150684932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126.08493150684932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126.08493150684932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126.08493150684932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126.08493150684932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126.08493150684932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126.08493150684932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126.08493150684932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126.08493150684932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126.08493150684932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126.08493150684932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126.08493150684932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126.08493150684932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126.08493150684932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126.08493150684932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126.08493150684932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126.08493150684932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126.08493150684932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126.08493150684932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126.08493150684932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126.08493150684932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126.08493150684932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126.08493150684932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126.08493150684932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126.08493150684932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126.08493150684932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126.08493150684932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126.08493150684932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126.08493150684932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126.08493150684932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126.08493150684932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126.08493150684932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126.08493150684932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126.08493150684932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126.08493150684932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126.08493150684932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126.08493150684932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126.08493150684932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126.08493150684932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126.08493150684932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126.08493150684932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126.08493150684932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126.08493150684932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126.08493150684932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126.08493150684932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126.08493150684932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126.08493150684932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126.08493150684932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126.08493150684932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126.08493150684932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126.08493150684932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126.08493150684932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126.08493150684932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126.08493150684932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126.08493150684932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126.08493150684932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126.08493150684932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126.08493150684932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126.08493150684932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126.08493150684932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126.08493150684932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126.08493150684932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126.08493150684932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126.08493150684932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126.08493150684932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126.08493150684932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126.08493150684932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126.08493150684932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126.08493150684932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126.08493150684932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126.08493150684932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126.08493150684932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126.08493150684932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126.08493150684932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126.08493150684932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126.08493150684932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126.08493150684932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126.08493150684932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126.08493150684932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126.08493150684932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126.08493150684932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126.08493150684932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126.08493150684932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126.08493150684932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126.08493150684932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126.08493150684932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126.08493150684932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126.08493150684932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126.08493150684932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126.08493150684932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126.08493150684932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126.08493150684932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126.08493150684932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126.08493150684932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126.08493150684932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126.08493150684932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126.08493150684932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126.08493150684932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126.08493150684932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126.08493150684932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126.08493150684932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126.08493150684932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126.08493150684932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126.08493150684932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126.08493150684932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126.08493150684932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126.08493150684932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126.08493150684932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126.08493150684932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126.08493150684932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126.08493150684932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126.08493150684932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126.08493150684932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126.08493150684932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126.08493150684932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126.08493150684932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126.08493150684932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126.08493150684932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126.08493150684932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126.08493150684932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126.08493150684932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126.08493150684932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126.08493150684932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126.08493150684932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126.08493150684932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126.08493150684932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126.08493150684932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126.08493150684932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126.08493150684932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126.08493150684932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126.08493150684932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126.08493150684932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126.08493150684932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126.08493150684932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126.08493150684932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126.08493150684932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126.08493150684932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126.08493150684932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126.08493150684932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126.08493150684932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126.08493150684932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126.08493150684932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126.08493150684932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126.08493150684932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126.08493150684932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126.08493150684932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126.08493150684932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126.08493150684932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126.08493150684932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126.08493150684932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126.08493150684932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126.08493150684932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126.08493150684932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126.08493150684932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126.08493150684932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126.08493150684932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126.08493150684932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126.08493150684932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126.08493150684932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126.08493150684932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126.08493150684932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126.08493150684932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126.08493150684932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126.08493150684932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126.08493150684932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126.08493150684932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126.08493150684932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126.08493150684932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126.08493150684932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126.08493150684932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126.08493150684932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126.08493150684932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126.08493150684932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126.08493150684932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126.08493150684932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126.08493150684932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126.08493150684932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126.08493150684932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126.08493150684932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126.08493150684932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126.08493150684932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126.08493150684932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126.08493150684932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126.08493150684932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126.08493150684932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126.08493150684932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126.08493150684932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126.08493150684932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126.08493150684932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126.08493150684932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126.08493150684932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126.08493150684932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126.08493150684932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126.08493150684932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126.08493150684932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126.08493150684932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126.08493150684932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126.08493150684932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126.08493150684932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126.08493150684932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126.08493150684932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126.08493150684932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126.08493150684932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126.08493150684932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126.08493150684932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126.08493150684932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126.08493150684932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126.08493150684932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126.08493150684932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126.08493150684932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126.08493150684932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126.08493150684932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126.08493150684932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126.08493150684932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126.08493150684932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126.08493150684932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126.08493150684932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126.08493150684932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126.08493150684932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126.08493150684932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126.08493150684932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126.08493150684932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126.08493150684932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126.08493150684932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126.08493150684932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126.08493150684932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126.08493150684932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126.08493150684932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126.08493150684932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126.08493150684932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126.08493150684932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126.08493150684932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126.08493150684932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126.08493150684932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126.08493150684932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126.08493150684932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126.08493150684932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126.08493150684932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126.08493150684932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126.08493150684932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126.08493150684932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126.08493150684932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126.08493150684932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126.08493150684932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126.08493150684932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126.08493150684932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126.08493150684932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126.08493150684932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126.08493150684932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126.08493150684932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126.08493150684932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126.08493150684932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126.08493150684932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126.08493150684932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126.08493150684932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126.08493150684932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126.08493150684932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126.08493150684932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126.08493150684932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126.08493150684932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126.08493150684932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126.08493150684932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126.08493150684932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126.08493150684932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126.08493150684932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126.08493150684932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126.08493150684932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126.08493150684932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126.08493150684932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126.08493150684932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126.08493150684932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126.08493150684932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126.08493150684932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126.08493150684932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126.08493150684932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126.08493150684932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126.08493150684932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126.08493150684932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126.08493150684932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126.08493150684932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126.08493150684932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126.08493150684932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126.08493150684932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126.08493150684932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126.08493150684932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126.08493150684932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126.08493150684932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126.08493150684932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126.08493150684932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126.08493150684932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126.08493150684932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126.08493150684932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126.08493150684932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126.08493150684932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126.08493150684932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126.08493150684932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126.08493150684932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126.08493150684932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126.08493150684932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126.08493150684932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126.08493150684932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126.08493150684932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126.08493150684932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126.08493150684932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126.08493150684932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126.08493150684932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126.08493150684932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126.08493150684932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126.08493150684932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126.08493150684932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126.08493150684932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126.08493150684932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126.08493150684932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126.08493150684932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126.08493150684932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126.08493150684932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126.08493150684932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126.08493150684932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126.08493150684932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126.08493150684932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126.08493150684932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126.08493150684932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126.08493150684932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126.08493150684932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126.08493150684932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126.08493150684932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126.08493150684932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126.08493150684932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126.08493150684932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126.08493150684932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126.08493150684932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126.08493150684932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126.08493150684932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126.08493150684932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126.08493150684932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126.08493150684932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126.08493150684932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126.08493150684932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126.08493150684932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126.08493150684932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126.08493150684932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126.08493150684932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126.08493150684932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126.08493150684932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126.08493150684932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126.08493150684932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126.08493150684932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126.08493150684932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126.08493150684932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126.08493150684932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126.08493150684932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126.08493150684932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126.08493150684932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126.08493150684932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126.08493150684932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126.08493150684932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126.08493150684932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126.08493150684932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126.08493150684932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126.08493150684932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126.08493150684932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126.08493150684932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126.08493150684932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126.08493150684932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126.08493150684932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126.08493150684932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126.08493150684932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126.08493150684932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126.08493150684932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126.08493150684932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126.08493150684932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126.08493150684932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126.08493150684932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126.08493150684932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126.08493150684932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126.08493150684932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126.08493150684932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126.08493150684932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126.08493150684932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126.08493150684932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126.08493150684932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126.08493150684932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126.08493150684932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126.08493150684932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126.08493150684932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126.08493150684932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126.08493150684932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126.08493150684932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126.08493150684932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126.08493150684932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126.08493150684932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126.08493150684932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126.08493150684932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126.08493150684932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126.08493150684932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126.08493150684932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126.08493150684932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126.08493150684932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126.08493150684932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126.08493150684932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126.08493150684932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126.08493150684932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126.08493150684932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126.08493150684932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126.08493150684932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126.08493150684932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126.08493150684932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126.08493150684932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126.08493150684932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126.08493150684932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126.08493150684932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126.08493150684932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126.08493150684932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126.08493150684932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126.08493150684932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126.08493150684932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126.08493150684932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126.08493150684932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126.08493150684932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126.08493150684932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126.08493150684932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126.08493150684932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126.08493150684932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126.08493150684932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126.08493150684932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126.08493150684932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126.08493150684932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126.08493150684932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126.08493150684932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126.08493150684932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126.08493150684932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126.08493150684932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126.08493150684932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126.08493150684932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126.08493150684932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126.08493150684932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126.08493150684932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126.08493150684932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126.08493150684932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126.08493150684932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126.08493150684932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126.08493150684932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126.08493150684932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126.08493150684932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126.08493150684932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126.08493150684932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126.08493150684932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126.08493150684932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126.08493150684932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126.08493150684932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126.08493150684932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126.08493150684932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126.08493150684932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126.08493150684932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126.08493150684932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126.08493150684932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126.08493150684932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126.08493150684932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126.08493150684932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126.08493150684932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126.08493150684932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126.08493150684932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126.08493150684932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126.08493150684932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126.08493150684932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126.08493150684932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126.08493150684932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126.08493150684932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126.08493150684932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126.08493150684932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126.08493150684932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126.08493150684932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126.08493150684932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126.08493150684932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126.08493150684932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126.08493150684932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126.08493150684932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126.08493150684932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126.08493150684932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126.08493150684932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126.08493150684932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126.08493150684932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126.08493150684932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126.08493150684932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126.08493150684932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126.08493150684932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126.08493150684932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126.08493150684932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126.08493150684932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126.08493150684932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126.08493150684932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126.08493150684932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126.08493150684932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126.08493150684932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126.08493150684932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126.08493150684932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126.08493150684932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126.08493150684932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126.08493150684932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126.08493150684932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126.08493150684932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126.08493150684932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126.08493150684932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126.08493150684932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126.08493150684932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126.08493150684932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126.08493150684932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126.08493150684932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126.08493150684932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126.08493150684932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126.08493150684932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126.08493150684932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126.08493150684932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126.08493150684932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126.08493150684932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126.08493150684932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126.08493150684932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126.08493150684932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126.08493150684932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126.08493150684932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126.08493150684932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126.08493150684932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126.08493150684932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126.08493150684932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126.08493150684932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126.08493150684932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126.08493150684932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126.08493150684932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126.08493150684932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126.08493150684932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126.08493150684932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126.08493150684932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126.08493150684932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126.08493150684932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126.08493150684932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126.08493150684932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126.08493150684932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126.08493150684932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126.08493150684932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126.08493150684932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126.08493150684932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126.08493150684932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126.08493150684932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126.08493150684932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126.08493150684932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126.08493150684932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126.08493150684932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126.08493150684932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126.08493150684932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126.08493150684932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126.08493150684932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126.08493150684932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126.08493150684932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126.08493150684932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126.08493150684932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126.08493150684932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126.08493150684932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126.08493150684932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126.08493150684932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126.08493150684932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126.08493150684932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126.08493150684932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126.08493150684932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126.08493150684932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126.08493150684932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126.08493150684932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126.08493150684932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126.08493150684932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126.08493150684932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126.08493150684932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126.08493150684932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126.08493150684932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126.08493150684932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126.08493150684932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126.08493150684932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126.08493150684932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126.08493150684932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126.08493150684932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126.08493150684932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126.08493150684932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126.08493150684932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126.08493150684932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126.08493150684932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126.08493150684932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126.08493150684932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126.08493150684932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126.08493150684932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126.08493150684932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126.08493150684932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126.08493150684932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126.08493150684932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126.08493150684932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126.08493150684932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126.08493150684932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126.08493150684932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126.08493150684932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126.08493150684932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126.08493150684932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126.08493150684932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126.08493150684932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126.08493150684932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126.08493150684932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126.08493150684932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126.08493150684932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126.08493150684932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126.08493150684932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126.08493150684932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126.08493150684932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126.08493150684932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126.08493150684932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126.08493150684932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126.08493150684932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126.08493150684932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126.08493150684932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126.08493150684932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126.08493150684932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126.08493150684932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126.08493150684932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126.08493150684932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126.08493150684932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126.08493150684932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126.08493150684932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126.08493150684932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126.08493150684932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126.08493150684932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126.08493150684932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126.08493150684932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126.08493150684932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126.08493150684932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126.08493150684932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126.08493150684932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126.08493150684932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126.08493150684932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126.08493150684932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126.08493150684932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126.08493150684932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126.08493150684932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126.08493150684932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126.08493150684932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126.08493150684932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126.08493150684932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126.08493150684932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126.08493150684932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126.08493150684932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126.08493150684932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126.08493150684932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126.08493150684932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126.08493150684932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126.08493150684932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126.08493150684932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126.08493150684932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126.08493150684932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126.08493150684932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126.08493150684932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126.08493150684932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126.08493150684932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126.08493150684932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126.08493150684932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126.08493150684932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126.08493150684932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126.08493150684932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126.08493150684932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126.08493150684932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126.08493150684932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126.08493150684932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126.08493150684932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126.08493150684932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126.08493150684932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126.08493150684932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126.08493150684932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126.08493150684932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126.08493150684932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126.08493150684932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126.08493150684932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126.08493150684932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126.08493150684932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126.08493150684932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126.08493150684932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126.08493150684932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126.08493150684932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126.08493150684932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126.08493150684932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126.08493150684932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126.08493150684932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126.08493150684932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126.08493150684932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126.08493150684932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126.08493150684932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126.08493150684932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126.08493150684932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126.08493150684932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126.08493150684932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126.08493150684932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126.08493150684932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126.08493150684932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126.08493150684932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126.08493150684932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126.08493150684932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126.08493150684932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126.08493150684932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126.08493150684932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126.08493150684932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126.08493150684932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126.08493150684932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126.08493150684932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126.08493150684932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126.08493150684932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126.08493150684932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126.08493150684932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126.08493150684932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126.08493150684932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126.08493150684932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126.08493150684932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126.08493150684932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126.08493150684932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126.08493150684932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126.08493150684932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126.08493150684932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126.08493150684932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126.08493150684932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126.08493150684932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126.08493150684932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126.08493150684932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126.08493150684932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126.08493150684932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126.08493150684932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126.08493150684932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126.08493150684932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126.08493150684932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126.08493150684932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126.08493150684932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126.08493150684932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126.08493150684932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126.08493150684932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126.08493150684932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126.08493150684932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126.08493150684932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126.08493150684932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126.08493150684932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126.08493150684932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126.08493150684932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126.08493150684932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126.08493150684932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126.08493150684932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126.08493150684932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126.08493150684932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126.08493150684932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126.08493150684932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126.08493150684932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126.08493150684932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126.08493150684932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126.08493150684932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126.08493150684932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126.08493150684932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126.08493150684932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126.08493150684932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126.08493150684932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126.08493150684932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126.08493150684932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126.08493150684932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126.08493150684932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126.08493150684932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126.08493150684932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126.08493150684932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126.08493150684932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126.08493150684932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126.08493150684932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126.08493150684932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126.08493150684932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126.08493150684932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126.08493150684932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126.08493150684932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126.08493150684932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126.08493150684932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126.08493150684932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126.08493150684932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126.08493150684932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126.08493150684932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126.08493150684932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126.08493150684932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126.08493150684932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126.08493150684932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126.08493150684932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126.08493150684932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126.08493150684932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126.08493150684932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126.08493150684932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126.08493150684932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126.08493150684932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126.08493150684932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126.08493150684932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126.08493150684932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126.08493150684932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126.08493150684932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126.08493150684932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126.08493150684932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126.08493150684932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126.08493150684932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126.08493150684932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126.08493150684932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126.08493150684932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126.08493150684932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126.08493150684932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126.08493150684932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126.08493150684932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126.08493150684932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126.08493150684932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126.08493150684932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126.08493150684932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126.08493150684932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126.08493150684932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126.08493150684932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126.08493150684932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126.08493150684932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126.08493150684932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126.08493150684932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126.08493150684932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126.08493150684932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126.08493150684932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126.08493150684932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126.08493150684932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126.08493150684932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126.08493150684932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126.08493150684932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126.08493150684932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126.08493150684932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126.08493150684932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126.08493150684932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126.08493150684932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126.08493150684932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126.08493150684932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126.08493150684932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126.08493150684932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126.08493150684932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126.08493150684932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126.08493150684932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126.08493150684932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126.08493150684932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126.08493150684932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126.08493150684932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126.08493150684932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126.08493150684932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126.08493150684932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126.08493150684932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126.08493150684932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126.08493150684932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126.08493150684932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126.08493150684932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126.08493150684932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126.08493150684932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126.08493150684932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126.08493150684932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126.08493150684932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126.08493150684932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126.08493150684932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126.08493150684932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126.08493150684932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126.08493150684932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126.08493150684932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126.08493150684932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126.08493150684932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126.08493150684932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126.08493150684932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126.08493150684932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126.08493150684932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126.08493150684932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126.08493150684932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126.08493150684932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126.08493150684932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126.08493150684932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126.08493150684932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126.08493150684932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126.08493150684932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126.08493150684932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126.08493150684932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126.08493150684932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126.08493150684932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126.08493150684932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126.08493150684932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126.08493150684932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126.08493150684932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126.08493150684932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126.08493150684932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126.08493150684932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126.08493150684932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126.08493150684932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126.08493150684932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126.08493150684932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126.08493150684932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126.08493150684932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126.08493150684932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126.08493150684932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126.08493150684932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126.08493150684932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126.08493150684932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126.08493150684932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126.08493150684932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126.08493150684932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126.08493150684932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126.08493150684932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126.08493150684932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126.08493150684932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126.08493150684932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126.08493150684932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126.08493150684932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126.08493150684932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126.08493150684932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126.08493150684932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126.08493150684932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126.08493150684932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126.08493150684932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126.08493150684932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126.08493150684932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126.08493150684932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126.08493150684932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126.08493150684932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126.08493150684932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126.08493150684932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126.08493150684932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126.08493150684932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126.08493150684932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126.08493150684932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126.08493150684932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126.08493150684932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126.08493150684932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126.08493150684932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126.08493150684932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126.08493150684932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126.08493150684932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126.08493150684932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126.08493150684932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126.08493150684932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126.08493150684932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126.08493150684932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126.08493150684932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126.08493150684932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126.08493150684932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126.08493150684932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126.08493150684932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126.08493150684932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126.08493150684932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126.08493150684932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126.08493150684932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126.08493150684932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126.08493150684932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126.08493150684932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126.08493150684932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126.08493150684932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126.08493150684932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126.08493150684932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126.08493150684932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126.08493150684932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126.08493150684932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126.08493150684932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126.08493150684932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126.08493150684932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126.08493150684932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126.08493150684932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126.08493150684932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126.08493150684932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126.08493150684932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126.08493150684932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126.08493150684932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126.08493150684932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126.08493150684932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126.08493150684932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126.08493150684932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126.08493150684932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126.08493150684932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126.08493150684932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126.08493150684932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126.08493150684932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126.08493150684932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126.08493150684932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126.08493150684932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126.08493150684932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126.08493150684932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126.08493150684932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126.08493150684932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126.08493150684932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126.08493150684932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126.08493150684932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126.08493150684932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126.08493150684932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126.08493150684932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126.08493150684932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126.08493150684932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126.08493150684932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126.08493150684932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126.08493150684932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126.08493150684932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126.08493150684932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126.08493150684932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126.08493150684932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126.08493150684932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126.08493150684932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126.08493150684932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126.08493150684932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126.08493150684932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126.08493150684932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126.08493150684932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126.08493150684932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126.08493150684932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126.08493150684932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126.08493150684932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126.08493150684932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126.08493150684932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126.08493150684932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126.08493150684932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126.08493150684932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126.08493150684932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126.08493150684932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126.08493150684932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126.08493150684932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126.08493150684932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126.08493150684932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126.08493150684932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126.08493150684932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126.08493150684932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126.08493150684932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126.08493150684932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126.08493150684932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126.08493150684932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126.08493150684932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126.08493150684932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126.08493150684932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126.08493150684932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126.08493150684932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126.08493150684932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126.08493150684932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126.08493150684932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126.08493150684932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126.08493150684932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126.08493150684932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126.08493150684932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126.08493150684932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126.08493150684932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126.08493150684932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126.08493150684932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126.08493150684932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126.08493150684932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126.08493150684932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126.08493150684932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126.08493150684932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126.08493150684932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126.08493150684932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126.08493150684932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126.08493150684932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126.08493150684932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126.08493150684932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126.08493150684932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126.08493150684932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126.08493150684932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126.08493150684932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126.08493150684932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126.08493150684932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126.08493150684932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126.08493150684932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126.08493150684932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126.08493150684932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126.08493150684932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126.08493150684932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126.08493150684932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126.08493150684932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126.08493150684932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126.08493150684932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126.08493150684932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126.08493150684932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126.08493150684932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126.08493150684932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126.08493150684932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126.08493150684932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126.08493150684932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126.08493150684932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126.08493150684932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126.08493150684932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126.08493150684932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126.08493150684932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126.08493150684932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126.08493150684932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126.08493150684932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126.08493150684932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126.08493150684932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126.08493150684932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126.08493150684932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126.08493150684932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126.08493150684932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126.08493150684932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126.08493150684932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126.08493150684932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126.08493150684932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126.08493150684932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126.08493150684932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126.08493150684932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126.08493150684932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126.08493150684932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126.08493150684932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126.08493150684932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126.08493150684932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126.08493150684932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126.08493150684932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126.08493150684932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126.08493150684932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126.08493150684932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126.08493150684932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126.08493150684932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126.08493150684932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126.08493150684932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126.08493150684932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126.08493150684932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126.08493150684932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126.08493150684932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126.08493150684932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126.08493150684932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126.08493150684932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126.08493150684932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126.08493150684932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126.08493150684932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126.08493150684932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126.08493150684932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126.08493150684932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126.08493150684932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126.08493150684932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126.08493150684932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126.08493150684932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126.08493150684932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126.08493150684932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126.08493150684932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126.08493150684932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126.08493150684932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126.08493150684932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126.08493150684932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126.08493150684932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126.08493150684932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126.08493150684932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126.08493150684932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126.08493150684932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126.08493150684932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126.08493150684932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126.08493150684932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126.08493150684932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126.08493150684932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126.08493150684932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126.08493150684932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126.08493150684932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126.08493150684932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126.08493150684932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126.08493150684932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126.08493150684932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126.08493150684932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126.08493150684932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126.08493150684932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126.08493150684932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126.08493150684932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126.08493150684932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126.08493150684932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126.08493150684932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126.08493150684932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126.08493150684932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126.08493150684932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126.08493150684932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126.08493150684932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126.08493150684932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126.08493150684932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126.08493150684932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126.08493150684932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126.08493150684932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126.08493150684932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126.08493150684932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126.08493150684932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126.08493150684932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126.08493150684932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126.08493150684932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126.08493150684932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126.08493150684932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126.08493150684932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126.08493150684932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126.08493150684932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126.08493150684932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126.08493150684932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126.08493150684932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126.08493150684932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126.08493150684932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126.08493150684932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126.08493150684932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126.08493150684932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126.08493150684932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126.08493150684932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126.08493150684932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126.08493150684932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126.08493150684932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126.08493150684932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126.08493150684932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126.08493150684932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126.08493150684932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126.08493150684932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126.08493150684932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126.08493150684932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126.08493150684932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126.08493150684932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126.08493150684932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126.08493150684932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126.08493150684932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126.08493150684932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126.08493150684932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126.08493150684932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126.08493150684932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126.08493150684932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126.08493150684932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126.08493150684932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126.08493150684932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126.08493150684932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126.08493150684932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126.08493150684932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126.08493150684932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126.08493150684932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126.08493150684932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126.08493150684932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126.08493150684932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126.08493150684932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126.08493150684932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126.08493150684932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126.08493150684932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126.08493150684932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126.08493150684932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126.08493150684932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126.08493150684932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126.08493150684932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126.08493150684932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126.08493150684932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126.08493150684932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126.08493150684932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126.08493150684932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126.08493150684932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126.08493150684932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126.08493150684932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126.08493150684932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126.08493150684932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126.08493150684932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126.08493150684932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126.08493150684932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126.08493150684932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126.08493150684932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126.08493150684932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126.08493150684932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126.08493150684932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126.08493150684932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126.08493150684932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126.08493150684932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126.08493150684932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126.08493150684932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126.08493150684932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126.08493150684932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126.08493150684932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126.08493150684932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126.08493150684932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126.08493150684932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126.08493150684932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126.08493150684932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126.08493150684932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126.08493150684932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126.08493150684932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126.08493150684932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126.08493150684932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126.08493150684932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126.08493150684932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126.08493150684932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126.08493150684932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126.08493150684932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126.08493150684932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126.08493150684932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126.08493150684932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126.08493150684932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126.08493150684932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126.08493150684932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126.08493150684932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126.08493150684932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126.08493150684932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126.08493150684932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126.08493150684932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126.08493150684932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126.08493150684932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126.08493150684932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126.08493150684932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126.08493150684932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126.08493150684932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126.08493150684932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126.08493150684932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126.08493150684932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126.08493150684932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126.08493150684932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126.08493150684932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126.08493150684932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126.08493150684932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126.08493150684932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126.08493150684932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126.08493150684932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126.08493150684932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126.08493150684932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126.08493150684932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126.08493150684932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126.08493150684932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126.08493150684932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126.08493150684932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126.08493150684932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126.08493150684932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126.08493150684932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126.08493150684932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126.08493150684932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126.08493150684932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126.08493150684932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126.08493150684932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126.08493150684932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126.08493150684932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126.08493150684932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126.08493150684932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126.08493150684932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126.08493150684932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126.08493150684932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126.08493150684932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126.08493150684932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126.08493150684932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126.08493150684932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126.08493150684932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126.08493150684932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126.08493150684932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126.08493150684932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126.08493150684932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126.08493150684932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126.08493150684932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126.08493150684932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126.08493150684932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126.08493150684932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126.08493150684932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126.08493150684932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126.08493150684932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126.08493150684932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126.08493150684932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126.08493150684932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126.08493150684932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126.08493150684932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126.08493150684932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126.08493150684932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126.08493150684932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126.08493150684932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126.08493150684932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126.08493150684932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126.08493150684932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126.08493150684932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126.08493150684932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126.08493150684932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126.08493150684932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126.08493150684932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126.08493150684932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126.08493150684932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126.08493150684932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126.08493150684932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126.08493150684932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126.08493150684932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126.08493150684932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126.08493150684932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126.08493150684932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126.08493150684932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126.08493150684932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126.08493150684932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126.08493150684932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126.08493150684932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126.08493150684932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126.08493150684932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126.08493150684932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126.08493150684932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126.08493150684932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126.08493150684932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126.08493150684932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126.08493150684932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126.08493150684932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126.08493150684932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126.08493150684932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126.08493150684932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126.08493150684932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126.08493150684932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126.08493150684932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126.08493150684932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126.08493150684932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126.08493150684932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126.08493150684932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126.08493150684932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126.08493150684932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126.08493150684932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126.08493150684932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126.08493150684932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126.08493150684932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126.08493150684932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126.08493150684932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126.08493150684932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126.08493150684932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126.08493150684932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126.08493150684932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126.08493150684932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126.08493150684932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126.08493150684932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126.08493150684932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126.08493150684932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126.08493150684932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126.08493150684932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126.08493150684932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126.08493150684932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126.08493150684932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126.08493150684932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126.08493150684932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126.08493150684932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126.08493150684932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126.08493150684932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126.08493150684932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126.08493150684932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126.08493150684932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126.08493150684932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126.08493150684932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126.08493150684932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126.08493150684932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126.08493150684932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126.08493150684932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126.08493150684932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126.08493150684932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126.08493150684932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126.08493150684932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126.08493150684932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126.08493150684932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126.08493150684932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126.08493150684932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126.08493150684932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126.08493150684932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126.08493150684932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126.08493150684932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126.08493150684932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126.08493150684932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126.08493150684932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126.08493150684932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126.08493150684932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126.08493150684932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126.08493150684932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126.08493150684932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126.08493150684932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126.08493150684932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126.08493150684932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126.08493150684932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126.08493150684932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126.08493150684932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126.08493150684932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126.08493150684932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126.08493150684932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126.08493150684932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126.08493150684932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126.08493150684932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126.08493150684932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126.08493150684932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126.08493150684932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126.08493150684932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126.08493150684932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126.08493150684932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126.08493150684932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126.08493150684932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126.08493150684932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126.08493150684932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126.08493150684932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126.08493150684932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126.08493150684932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126.08493150684932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126.08493150684932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126.08493150684932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126.08493150684932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126.08493150684932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126.08493150684932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126.08493150684932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126.08493150684932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126.08493150684932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126.08493150684932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126.08493150684932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126.08493150684932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126.08493150684932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126.08493150684932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126.08493150684932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126.08493150684932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126.08493150684932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126.08493150684932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126.08493150684932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126.08493150684932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126.08493150684932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126.08493150684932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126.08493150684932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126.08493150684932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126.08493150684932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126.08493150684932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126.08493150684932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126.08493150684932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126.08493150684932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126.08493150684932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126.08493150684932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126.08493150684932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126.08493150684932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126.08493150684932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126.08493150684932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126.08493150684932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126.08493150684932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126.08493150684932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126.08493150684932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126.08493150684932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126.08493150684932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126.08493150684932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126.08493150684932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126.08493150684932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126.08493150684932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126.08493150684932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126.08493150684932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126.08493150684932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126.08493150684932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126.08493150684932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126.08493150684932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126.08493150684932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126.08493150684932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126.08493150684932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126.08493150684932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126.08493150684932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126.08493150684932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126.08493150684932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126.08493150684932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126.08493150684932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126.08493150684932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126.08493150684932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126.08493150684932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126.08493150684932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126.08493150684932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126.08493150684932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126.08493150684932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126.08493150684932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126.08493150684932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126.08493150684932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126.08493150684932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126.08493150684932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126.08493150684932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126.08493150684932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126.08493150684932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126.08493150684932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126.08493150684932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126.08493150684932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126.08493150684932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126.08493150684932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126.08493150684932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126.08493150684932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126.08493150684932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126.08493150684932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126.08493150684932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126.08493150684932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126.08493150684932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126.08493150684932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126.08493150684932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126.08493150684932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126.08493150684932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126.08493150684932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126.08493150684932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126.08493150684932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126.08493150684932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126.08493150684932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126.08493150684932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126.08493150684932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126.08493150684932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126.08493150684932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126.08493150684932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126.08493150684932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126.08493150684932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126.08493150684932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126.08493150684932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126.08493150684932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126.08493150684932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126.08493150684932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126.08493150684932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126.08493150684932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126.08493150684932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126.08493150684932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126.08493150684932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126.08493150684932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126.08493150684932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126.08493150684932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126.08493150684932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126.08493150684932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126.08493150684932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126.08493150684932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126.08493150684932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126.08493150684932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126.08493150684932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126.08493150684932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126.08493150684932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126.08493150684932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126.08493150684932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126.08493150684932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126.08493150684932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126.08493150684932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126.08493150684932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126.08493150684932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126.08493150684932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126.08493150684932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126.08493150684932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126.08493150684932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126.08493150684932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126.08493150684932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126.08493150684932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126.08493150684932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126.08493150684932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126.08493150684932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126.08493150684932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126.08493150684932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126.08493150684932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126.08493150684932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126.08493150684932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126.08493150684932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126.08493150684932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126.08493150684932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126.08493150684932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126.08493150684932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126.08493150684932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126.08493150684932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126.08493150684932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126.08493150684932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126.08493150684932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126.08493150684932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126.08493150684932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126.08493150684932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126.08493150684932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126.08493150684932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126.08493150684932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126.08493150684932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126.08493150684932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126.08493150684932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126.08493150684932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126.08493150684932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126.08493150684932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126.08493150684932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126.08493150684932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126.08493150684932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126.08493150684932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126.08493150684932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126.08493150684932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126.08493150684932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126.08493150684932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126.08493150684932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126.08493150684932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126.08493150684932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126.08493150684932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126.08493150684932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126.08493150684932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126.08493150684932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126.08493150684932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126.08493150684932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126.08493150684932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126.08493150684932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126.08493150684932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126.08493150684932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126.08493150684932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126.08493150684932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126.08493150684932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126.08493150684932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126.08493150684932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126.08493150684932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126.08493150684932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126.08493150684932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126.08493150684932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126.08493150684932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126.08493150684932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126.08493150684932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126.08493150684932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126.08493150684932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126.08493150684932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126.08493150684932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126.08493150684932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126.08493150684932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126.08493150684932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126.08493150684932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126.08493150684932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126.08493150684932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126.08493150684932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126.08493150684932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126.08493150684932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126.08493150684932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126.08493150684932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126.08493150684932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126.08493150684932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126.08493150684932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126.08493150684932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126.08493150684932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126.08493150684932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126.08493150684932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126.08493150684932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126.08493150684932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126.08493150684932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126.08493150684932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126.08493150684932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126.08493150684932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126.08493150684932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126.08493150684932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126.08493150684932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126.08493150684932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126.08493150684932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126.08493150684932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126.08493150684932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126.08493150684932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126.08493150684932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126.08493150684932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126.08493150684932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126.08493150684932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126.08493150684932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126.08493150684932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126.08493150684932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126.08493150684932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126.08493150684932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126.08493150684932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126.08493150684932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126.08493150684932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126.08493150684932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126.08493150684932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126.08493150684932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126.08493150684932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126.08493150684932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126.08493150684932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126.08493150684932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126.08493150684932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126.08493150684932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126.08493150684932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126.08493150684932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126.08493150684932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126.08493150684932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126.08493150684932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126.08493150684932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126.08493150684932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126.08493150684932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126.08493150684932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126.08493150684932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126.08493150684932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126.08493150684932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126.08493150684932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126.08493150684932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126.08493150684932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126.08493150684932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126.08493150684932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126.08493150684932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126.08493150684932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126.08493150684932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126.08493150684932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126.08493150684932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126.08493150684932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126.08493150684932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126.08493150684932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126.08493150684932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126.08493150684932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126.08493150684932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126.08493150684932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126.08493150684932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126.08493150684932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126.08493150684932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126.08493150684932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126.08493150684932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126.08493150684932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126.08493150684932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126.08493150684932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126.08493150684932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126.08493150684932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126.08493150684932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126.08493150684932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126.08493150684932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126.08493150684932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126.08493150684932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126.08493150684932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126.08493150684932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126.08493150684932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126.08493150684932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126.08493150684932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126.08493150684932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126.08493150684932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126.08493150684932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126.08493150684932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126.08493150684932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126.08493150684932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126.08493150684932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126.08493150684932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126.08493150684932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126.08493150684932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126.08493150684932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126.08493150684932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126.08493150684932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126.08493150684932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126.08493150684932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126.08493150684932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126.08493150684932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126.08493150684932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126.08493150684932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126.08493150684932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126.08493150684932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126.08493150684932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126.08493150684932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126.08493150684932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126.08493150684932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126.08493150684932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126.08493150684932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126.08493150684932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126.08493150684932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126.08493150684932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126.08493150684932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126.08493150684932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126.08493150684932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126.08493150684932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126.08493150684932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126.08493150684932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126.08493150684932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126.08493150684932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126.08493150684932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126.08493150684932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126.08493150684932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126.08493150684932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126.08493150684932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126.08493150684932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126.08493150684932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126.08493150684932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126.08493150684932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126.08493150684932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126.08493150684932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126.08493150684932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126.08493150684932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126.08493150684932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126.08493150684932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126.08493150684932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126.08493150684932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126.08493150684932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126.08493150684932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126.08493150684932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126.08493150684932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126.08493150684932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126.08493150684932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126.08493150684932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126.08493150684932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126.08493150684932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126.08493150684932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126.08493150684932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126.08493150684932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126.08493150684932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126.08493150684932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126.08493150684932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126.08493150684932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126.08493150684932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126.08493150684932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126.08493150684932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126.08493150684932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126.08493150684932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126.08493150684932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126.08493150684932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126.08493150684932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126.08493150684932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126.08493150684932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126.08493150684932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126.08493150684932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126.08493150684932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126.08493150684932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126.08493150684932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126.08493150684932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126.08493150684932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126.08493150684932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126.08493150684932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126.08493150684932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126.08493150684932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126.08493150684932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126.08493150684932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126.08493150684932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126.08493150684932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126.08493150684932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126.08493150684932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126.08493150684932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126.08493150684932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126.08493150684932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126.08493150684932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126.08493150684932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126.08493150684932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126.08493150684932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126.08493150684932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126.08493150684932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126.08493150684932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126.08493150684932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126.08493150684932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126.08493150684932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126.08493150684932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126.08493150684932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126.08493150684932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126.08493150684932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126.08493150684932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126.08493150684932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126.08493150684932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126.08493150684932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126.08493150684932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126.08493150684932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126.08493150684932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126.08493150684932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126.08493150684932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126.08493150684932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126.08493150684932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126.08493150684932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126.08493150684932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126.08493150684932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126.08493150684932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126.08493150684932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126.08493150684932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126.08493150684932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126.08493150684932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126.08493150684932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126.08493150684932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126.08493150684932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126.08493150684932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126.08493150684932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126.08493150684932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126.08493150684932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126.08493150684932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126.08493150684932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126.08493150684932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126.08493150684932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126.08493150684932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126.08493150684932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126.08493150684932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126.08493150684932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126.08493150684932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126.08493150684932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126.08493150684932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126.08493150684932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126.08493150684932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126.08493150684932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126.08493150684932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126.08493150684932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126.08493150684932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126.08493150684932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126.08493150684932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126.08493150684932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126.08493150684932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126.08493150684932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126.08493150684932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126.08493150684932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126.08493150684932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126.08493150684932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126.08493150684932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126.08493150684932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126.08493150684932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126.08493150684932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126.08493150684932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126.08493150684932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126.08493150684932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126.08493150684932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126.08493150684932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126.08493150684932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126.08493150684932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126.08493150684932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126.08493150684932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126.08493150684932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126.08493150684932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126.08493150684932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126.08493150684932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126.08493150684932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126.08493150684932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126.08493150684932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126.08493150684932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126.08493150684932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126.08493150684932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126.08493150684932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126.08493150684932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126.08493150684932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126.08493150684932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126.08493150684932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126.08493150684932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126.08493150684932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126.08493150684932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126.08493150684932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126.08493150684932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126.08493150684932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126.08493150684932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126.08493150684932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126.08493150684932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126.08493150684932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126.08493150684932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126.08493150684932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126.08493150684932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126.08493150684932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126.08493150684932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126.08493150684932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126.08493150684932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126.08493150684932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126.08493150684932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126.08493150684932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126.08493150684932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126.08493150684932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126.08493150684932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126.08493150684932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126.08493150684932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126.08493150684932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126.08493150684932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126.08493150684932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126.08493150684932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126.08493150684932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126.08493150684932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126.08493150684932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126.08493150684932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126.08493150684932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126.08493150684932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126.08493150684932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126.08493150684932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126.08493150684932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126.08493150684932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126.08493150684932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126.08493150684932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126.08493150684932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126.08493150684932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126.08493150684932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126.08493150684932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126.08493150684932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126.08493150684932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126.08493150684932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126.08493150684932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126.08493150684932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126.08493150684932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126.08493150684932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126.08493150684932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126.08493150684932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126.08493150684932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126.08493150684932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126.08493150684932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126.08493150684932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126.08493150684932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126.08493150684932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126.08493150684932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126.08493150684932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126.08493150684932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126.08493150684932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126.08493150684932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126.08493150684932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126.08493150684932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126.08493150684932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126.08493150684932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126.08493150684932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126.08493150684932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126.08493150684932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126.08493150684932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126.08493150684932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126.08493150684932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126.08493150684932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126.08493150684932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126.08493150684932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126.08493150684932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126.08493150684932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126.08493150684932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126.08493150684932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126.08493150684932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126.08493150684932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126.08493150684932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126.08493150684932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126.08493150684932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126.08493150684932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126.08493150684932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126.08493150684932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126.08493150684932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126.08493150684932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126.08493150684932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126.08493150684932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126.08493150684932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126.08493150684932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126.08493150684932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126.08493150684932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126.08493150684932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126.08493150684932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126.08493150684932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126.08493150684932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126.08493150684932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126.08493150684932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126.08493150684932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126.08493150684932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126.08493150684932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126.08493150684932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126.08493150684932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126.08493150684932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126.08493150684932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126.08493150684932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126.08493150684932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126.08493150684932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126.08493150684932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126.08493150684932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126.08493150684932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126.08493150684932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126.08493150684932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126.08493150684932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126.08493150684932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126.08493150684932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126.08493150684932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126.08493150684932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126.08493150684932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126.08493150684932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126.08493150684932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126.08493150684932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126.08493150684932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126.08493150684932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126.08493150684932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126.08493150684932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126.08493150684932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126.08493150684932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126.08493150684932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126.08493150684932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126.08493150684932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126.08493150684932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126.08493150684932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126.08493150684932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126.08493150684932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126.08493150684932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126.08493150684932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126.08493150684932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126.08493150684932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126.08493150684932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126.08493150684932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126.08493150684932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126.08493150684932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126.08493150684932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126.08493150684932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126.08493150684932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126.08493150684932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126.08493150684932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126.08493150684932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126.08493150684932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126.08493150684932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126.08493150684932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126.08493150684932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126.08493150684932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126.08493150684932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126.08493150684932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126.08493150684932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126.08493150684932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126.08493150684932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126.08493150684932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126.08493150684932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126.08493150684932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126.08493150684932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126.08493150684932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126.08493150684932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126.08493150684932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126.08493150684932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126.08493150684932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126.08493150684932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126.08493150684932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126.08493150684932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126.08493150684932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126.08493150684932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126.08493150684932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126.08493150684932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126.08493150684932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126.08493150684932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126.08493150684932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126.08493150684932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126.08493150684932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126.08493150684932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126.08493150684932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126.08493150684932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126.08493150684932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126.08493150684932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126.08493150684932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126.08493150684932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126.08493150684932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126.08493150684932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126.08493150684932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126.08493150684932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126.08493150684932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126.08493150684932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126.08493150684932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126.08493150684932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126.08493150684932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126.08493150684932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126.08493150684932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126.08493150684932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126.08493150684932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126.08493150684932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126.08493150684932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126.08493150684932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126.08493150684932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126.08493150684932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126.08493150684932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126.08493150684932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126.08493150684932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126.08493150684932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126.08493150684932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126.08493150684932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126.08493150684932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126.08493150684932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126.08493150684932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126.08493150684932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126.08493150684932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126.08493150684932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126.08493150684932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126.08493150684932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126.08493150684932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126.08493150684932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126.08493150684932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126.08493150684932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126.08493150684932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126.08493150684932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126.08493150684932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126.08493150684932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126.08493150684932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126.08493150684932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126.08493150684932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126.08493150684932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126.08493150684932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126.08493150684932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126.08493150684932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126.08493150684932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126.08493150684932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126.08493150684932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126.08493150684932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126.08493150684932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126.08493150684932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126.08493150684932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126.08493150684932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126.08493150684932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126.08493150684932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126.08493150684932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126.08493150684932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126.08493150684932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126.08493150684932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126.08493150684932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126.08493150684932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126.08493150684932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126.08493150684932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126.08493150684932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126.08493150684932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126.08493150684932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126.08493150684932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126.08493150684932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126.08493150684932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126.08493150684932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126.08493150684932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126.08493150684932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126.08493150684932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126.08493150684932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126.08493150684932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126.08493150684932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126.08493150684932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126.08493150684932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126.08493150684932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126.08493150684932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126.08493150684932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126.08493150684932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126.08493150684932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126.08493150684932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126.08493150684932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126.08493150684932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126.08493150684932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126.08493150684932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126.08493150684932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126.08493150684932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126.08493150684932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126.08493150684932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126.08493150684932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126.08493150684932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126.08493150684932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126.08493150684932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126.08493150684932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126.08493150684932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126.08493150684932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126.08493150684932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126.08493150684932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126.08493150684932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126.08493150684932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126.08493150684932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126.08493150684932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126.08493150684932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126.08493150684932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126.08493150684932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126.08493150684932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126.08493150684932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126.08493150684932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126.08493150684932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126.08493150684932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126.08493150684932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126.08493150684932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126.08493150684932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126.08493150684932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126.08493150684932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126.08493150684932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126.08493150684932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126.08493150684932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126.08493150684932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126.08493150684932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126.08493150684932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126.08493150684932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126.08493150684932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126.08493150684932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126.08493150684932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126.08493150684932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126.08493150684932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126.08493150684932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126.08493150684932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126.08493150684932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126.08493150684932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126.08493150684932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126.08493150684932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126.08493150684932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126.08493150684932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126.08493150684932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126.08493150684932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126.08493150684932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126.08493150684932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126.08493150684932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126.08493150684932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126.08493150684932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126.08493150684932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126.08493150684932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126.08493150684932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126.08493150684932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126.08493150684932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126.08493150684932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126.08493150684932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126.08493150684932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126.08493150684932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126.08493150684932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126.08493150684932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126.08493150684932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126.08493150684932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126.08493150684932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126.08493150684932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126.08493150684932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126.08493150684932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126.08493150684932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126.08493150684932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126.08493150684932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126.08493150684932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126.08493150684932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126.08493150684932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126.08493150684932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126.08493150684932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126.08493150684932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126.08493150684932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126.08493150684932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126.08493150684932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126.08493150684932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126.08493150684932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126.08493150684932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126.08493150684932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126.08493150684932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126.08493150684932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126.08493150684932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126.08493150684932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126.08493150684932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126.08493150684932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126.08493150684932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126.08493150684932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126.08493150684932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126.08493150684932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126.08493150684932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126.08493150684932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126.08493150684932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126.08493150684932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126.08493150684932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126.08493150684932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126.08493150684932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126.08493150684932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126.08493150684932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126.08493150684932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126.08493150684932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126.08493150684932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126.08493150684932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126.08493150684932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126.08493150684932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126.08493150684932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126.08493150684932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126.08493150684932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126.08493150684932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126.08493150684932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126.08493150684932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126.08493150684932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126.08493150684932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126.08493150684932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126.08493150684932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126.08493150684932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126.08493150684932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126.08493150684932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126.08493150684932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126.08493150684932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126.08493150684932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126.08493150684932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126.08493150684932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126.08493150684932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126.08493150684932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126.08493150684932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126.08493150684932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126.08493150684932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126.08493150684932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126.08493150684932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126.08493150684932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126.08493150684932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126.08493150684932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126.08493150684932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126.08493150684932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126.08493150684932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126.08493150684932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126.08493150684932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126.08493150684932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126.08493150684932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126.08493150684932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126.08493150684932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126.08493150684932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126.08493150684932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126.08493150684932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126.08493150684932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126.08493150684932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126.08493150684932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126.08493150684932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126.08493150684932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126.08493150684932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126.08493150684932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126.08493150684932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126.08493150684932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126.08493150684932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126.08493150684932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126.08493150684932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126.08493150684932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126.08493150684932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126.08493150684932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126.08493150684932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126.08493150684932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126.08493150684932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126.08493150684932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126.08493150684932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126.08493150684932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126.08493150684932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126.08493150684932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126.08493150684932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126.08493150684932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126.08493150684932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126.08493150684932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126.08493150684932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126.08493150684932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126.08493150684932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126.08493150684932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126.08493150684932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126.08493150684932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126.08493150684932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126.08493150684932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126.08493150684932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126.08493150684932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126.08493150684932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126.08493150684932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126.08493150684932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126.08493150684932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126.08493150684932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126.08493150684932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126.08493150684932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126.08493150684932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126.08493150684932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126.08493150684932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126.08493150684932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126.08493150684932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126.08493150684932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126.08493150684932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126.08493150684932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126.08493150684932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126.08493150684932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126.08493150684932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126.08493150684932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126.08493150684932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126.08493150684932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126.08493150684932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126.08493150684932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126.08493150684932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126.08493150684932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126.08493150684932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126.08493150684932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126.08493150684932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126.08493150684932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126.08493150684932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126.08493150684932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126.08493150684932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126.08493150684932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126.08493150684932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126.08493150684932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126.08493150684932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126.08493150684932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126.08493150684932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126.08493150684932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126.08493150684932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126.08493150684932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126.08493150684932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126.08493150684932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126.08493150684932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126.08493150684932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126.08493150684932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126.08493150684932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126.08493150684932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126.08493150684932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126.08493150684932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126.08493150684932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126.08493150684932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126.08493150684932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126.08493150684932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126.08493150684932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126.08493150684932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126.08493150684932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126.08493150684932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126.08493150684932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126.08493150684932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126.08493150684932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126.08493150684932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126.08493150684932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126.08493150684932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126.08493150684932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126.08493150684932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126.08493150684932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126.08493150684932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126.08493150684932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126.08493150684932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126.08493150684932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126.08493150684932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126.08493150684932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126.08493150684932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126.08493150684932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126.08493150684932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126.08493150684932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126.08493150684932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126.08493150684932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126.08493150684932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126.08493150684932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126.08493150684932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126.08493150684932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126.08493150684932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126.08493150684932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126.08493150684932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126.08493150684932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126.08493150684932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126.08493150684932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126.08493150684932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126.08493150684932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126.08493150684932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126.08493150684932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126.08493150684932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126.08493150684932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126.08493150684932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126.08493150684932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126.08493150684932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126.08493150684932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126.08493150684932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126.08493150684932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126.08493150684932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126.08493150684932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126.08493150684932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126.08493150684932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126.08493150684932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126.08493150684932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126.08493150684932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126.08493150684932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126.08493150684932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126.08493150684932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126.08493150684932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126.08493150684932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126.08493150684932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126.08493150684932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126.08493150684932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126.08493150684932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126.08493150684932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126.08493150684932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126.08493150684932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126.08493150684932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126.08493150684932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126.08493150684932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126.08493150684932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126.08493150684932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126.08493150684932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126.08493150684932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126.08493150684932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126.08493150684932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126.08493150684932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126.08493150684932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126.08493150684932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126.08493150684932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126.08493150684932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126.08493150684932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126.08493150684932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126.08493150684932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126.08493150684932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126.08493150684932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126.08493150684932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126.08493150684932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126.08493150684932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126.08493150684932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126.08493150684932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126.08493150684932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126.08493150684932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126.08493150684932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126.08493150684932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126.08493150684932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126.08493150684932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126.08493150684932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126.08493150684932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126.08493150684932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126.08493150684932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126.08493150684932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126.08493150684932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126.08493150684932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126.08493150684932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126.08493150684932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126.08493150684932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126.08493150684932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126.08493150684932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126.08493150684932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126.08493150684932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126.08493150684932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126.08493150684932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126.08493150684932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126.08493150684932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126.08493150684932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126.08493150684932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126.08493150684932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126.08493150684932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126.08493150684932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126.08493150684932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126.08493150684932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126.08493150684932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126.08493150684932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126.08493150684932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126.08493150684932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126.08493150684932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126.08493150684932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126.08493150684932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126.08493150684932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126.08493150684932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126.08493150684932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126.08493150684932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126.08493150684932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126.08493150684932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126.08493150684932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126.08493150684932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126.08493150684932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126.08493150684932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126.08493150684932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126.08493150684932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126.08493150684932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126.08493150684932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126.08493150684932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126.08493150684932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126.08493150684932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126.08493150684932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126.08493150684932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126.08493150684932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126.08493150684932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126.08493150684932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126.08493150684932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126.08493150684932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126.08493150684932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126.08493150684932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126.08493150684932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126.08493150684932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126.08493150684932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126.08493150684932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126.08493150684932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126.08493150684932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126.08493150684932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126.08493150684932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126.08493150684932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126.08493150684932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126.08493150684932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126.08493150684932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126.08493150684932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126.08493150684932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126.08493150684932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126.08493150684932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126.08493150684932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126.08493150684932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126.08493150684932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126.08493150684932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126.08493150684932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126.08493150684932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126.08493150684932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126.08493150684932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126.08493150684932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126.08493150684932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126.08493150684932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126.08493150684932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126.08493150684932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126.08493150684932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126.08493150684932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126.08493150684932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126.08493150684932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126.08493150684932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126.08493150684932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126.08493150684932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126.08493150684932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126.08493150684932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126.08493150684932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126.08493150684932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126.08493150684932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126.08493150684932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126.08493150684932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126.08493150684932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126.08493150684932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126.08493150684932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126.08493150684932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126.08493150684932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126.08493150684932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126.08493150684932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126.08493150684932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126.08493150684932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126.08493150684932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126.08493150684932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126.08493150684932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126.08493150684932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126.08493150684932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126.08493150684932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126.08493150684932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126.08493150684932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126.08493150684932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126.08493150684932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126.08493150684932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126.08493150684932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126.08493150684932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126.08493150684932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126.08493150684932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126.08493150684932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126.08493150684932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126.08493150684932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126.08493150684932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126.08493150684932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126.08493150684932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126.08493150684932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126.08493150684932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126.08493150684932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126.08493150684932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126.08493150684932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126.08493150684932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126.08493150684932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126.08493150684932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126.08493150684932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126.08493150684932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126.08493150684932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126.08493150684932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126.08493150684932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126.08493150684932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126.08493150684932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126.08493150684932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126.08493150684932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126.08493150684932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126.08493150684932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126.08493150684932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126.08493150684932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126.08493150684932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126.08493150684932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126.08493150684932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126.08493150684932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126.08493150684932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126.08493150684932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126.08493150684932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126.08493150684932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126.08493150684932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126.08493150684932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126.08493150684932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126.08493150684932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126.08493150684932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126.08493150684932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126.08493150684932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126.08493150684932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126.08493150684932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126.08493150684932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126.08493150684932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126.08493150684932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126.08493150684932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126.08493150684932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126.08493150684932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126.08493150684932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126.08493150684932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126.08493150684932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126.08493150684932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126.08493150684932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126.08493150684932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126.08493150684932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126.08493150684932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126.08493150684932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126.08493150684932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126.08493150684932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126.08493150684932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126.08493150684932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126.08493150684932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126.08493150684932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126.08493150684932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126.08493150684932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126.08493150684932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126.08493150684932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126.08493150684932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126.08493150684932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126.08493150684932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126.08493150684932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126.08493150684932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126.08493150684932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126.08493150684932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126.08493150684932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126.08493150684932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126.08493150684932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126.08493150684932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126.08493150684932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126.08493150684932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126.08493150684932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126.08493150684932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126.08493150684932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126.08493150684932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126.08493150684932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126.08493150684932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126.08493150684932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126.08493150684932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126.08493150684932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126.08493150684932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126.08493150684932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126.08493150684932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126.08493150684932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126.08493150684932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126.08493150684932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126.08493150684932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126.08493150684932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126.08493150684932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126.08493150684932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126.08493150684932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126.08493150684932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126.08493150684932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126.08493150684932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126.08493150684932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126.08493150684932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126.08493150684932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126.08493150684932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126.08493150684932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126.08493150684932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126.08493150684932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126.08493150684932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126.08493150684932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126.08493150684932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126.08493150684932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126.08493150684932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126.08493150684932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126.08493150684932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126.08493150684932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126.08493150684932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126.08493150684932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126.08493150684932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126.08493150684932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126.08493150684932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126.08493150684932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126.08493150684932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126.08493150684932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126.08493150684932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126.08493150684932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126.08493150684932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126.08493150684932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126.08493150684932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126.08493150684932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126.08493150684932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126.08493150684932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126.08493150684932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126.08493150684932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126.08493150684932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126.08493150684932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126.08493150684932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126.08493150684932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126.08493150684932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126.08493150684932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126.08493150684932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126.08493150684932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126.08493150684932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126.08493150684932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126.08493150684932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126.08493150684932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126.08493150684932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126.08493150684932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126.08493150684932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126.08493150684932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126.08493150684932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126.08493150684932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126.08493150684932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126.08493150684932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126.08493150684932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126.08493150684932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126.08493150684932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126.08493150684932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126.08493150684932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126.08493150684932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126.08493150684932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126.08493150684932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126.08493150684932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126.08493150684932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126.08493150684932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126.08493150684932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126.08493150684932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126.08493150684932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126.08493150684932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126.08493150684932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126.08493150684932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126.08493150684932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126.08493150684932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126.08493150684932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126.08493150684932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126.08493150684932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126.08493150684932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126.08493150684932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126.08493150684932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126.08493150684932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126.08493150684932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126.08493150684932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126.08493150684932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126.08493150684932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126.08493150684932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126.08493150684932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126.08493150684932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126.08493150684932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126.08493150684932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126.08493150684932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126.08493150684932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126.08493150684932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126.08493150684932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126.08493150684932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126.08493150684932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126.08493150684932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126.08493150684932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126.08493150684932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126.08493150684932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126.08493150684932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126.08493150684932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126.08493150684932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126.08493150684932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126.08493150684932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126.08493150684932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126.08493150684932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126.08493150684932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126.08493150684932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126.08493150684932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126.08493150684932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126.08493150684932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126.08493150684932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126.08493150684932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126.08493150684932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126.08493150684932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126.08493150684932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126.08493150684932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126.08493150684932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126.08493150684932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126.08493150684932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126.08493150684932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126.08493150684932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126.08493150684932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126.08493150684932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126.08493150684932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126.08493150684932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126.08493150684932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126.08493150684932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126.08493150684932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126.08493150684932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126.08493150684932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126.08493150684932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126.08493150684932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126.08493150684932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126.08493150684932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126.08493150684932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126.08493150684932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126.08493150684932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126.08493150684932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126.08493150684932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126.08493150684932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126.08493150684932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126.08493150684932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126.08493150684932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126.08493150684932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126.08493150684932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126.08493150684932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126.08493150684932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126.08493150684932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126.08493150684932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126.08493150684932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126.08493150684932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126.08493150684932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126.08493150684932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126.08493150684932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126.08493150684932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126.08493150684932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126.08493150684932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126.08493150684932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126.08493150684932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126.08493150684932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126.08493150684932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126.08493150684932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126.08493150684932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126.08493150684932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126.08493150684932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126.08493150684932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126.08493150684932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126.08493150684932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126.08493150684932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126.08493150684932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126.08493150684932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126.08493150684932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126.08493150684932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126.08493150684932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126.08493150684932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126.08493150684932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126.08493150684932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126.08493150684932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126.08493150684932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126.08493150684932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126.08493150684932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126.08493150684932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126.08493150684932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126.08493150684932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126.08493150684932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126.08493150684932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126.08493150684932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126.08493150684932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126.08493150684932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126.08493150684932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126.08493150684932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126.08493150684932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126.08493150684932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126.08493150684932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126.08493150684932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126.08493150684932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126.08493150684932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126.08493150684932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126.08493150684932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126.08493150684932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126.08493150684932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126.08493150684932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126.08493150684932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126.08493150684932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126.08493150684932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126.08493150684932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126.08493150684932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126.08493150684932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126.08493150684932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126.08493150684932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126.08493150684932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126.08493150684932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126.08493150684932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126.08493150684932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126.08493150684932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126.08493150684932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126.08493150684932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126.08493150684932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126.08493150684932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126.08493150684932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126.08493150684932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126.08493150684932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126.08493150684932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126.08493150684932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126.08493150684932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126.08493150684932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126.08493150684932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126.08493150684932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126.08493150684932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126.08493150684932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126.08493150684932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126.08493150684932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126.08493150684932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126.08493150684932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126.08493150684932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126.08493150684932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126.08493150684932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126.08493150684932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126.08493150684932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126.08493150684932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126.08493150684932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126.08493150684932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126.08493150684932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126.08493150684932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126.08493150684932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126.08493150684932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126.08493150684932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126.08493150684932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126.08493150684932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126.08493150684932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126.08493150684932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126.08493150684932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126.08493150684932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126.08493150684932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126.08493150684932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126.08493150684932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126.08493150684932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126.08493150684932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126.08493150684932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126.08493150684932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126.08493150684932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126.08493150684932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126.08493150684932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126.08493150684932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126.08493150684932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126.08493150684932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126.08493150684932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126.08493150684932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126.08493150684932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126.08493150684932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126.08493150684932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126.08493150684932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126.08493150684932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126.08493150684932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126.08493150684932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126.08493150684932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126.08493150684932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126.08493150684932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126.08493150684932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126.08493150684932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126.08493150684932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126.08493150684932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126.08493150684932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126.08493150684932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126.08493150684932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126.08493150684932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126.08493150684932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126.08493150684932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126.08493150684932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126.08493150684932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126.08493150684932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126.08493150684932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126.08493150684932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126.08493150684932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126.08493150684932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126.08493150684932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126.08493150684932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126.08493150684932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126.08493150684932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126.08493150684932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126.08493150684932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126.08493150684932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126.08493150684932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126.08493150684932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126.08493150684932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126.08493150684932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126.08493150684932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126.08493150684932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126.08493150684932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126.08493150684932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126.08493150684932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126.08493150684932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126.08493150684932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126.08493150684932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126.08493150684932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126.08493150684932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126.08493150684932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126.08493150684932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126.08493150684932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126.08493150684932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126.08493150684932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126.08493150684932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126.08493150684932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126.08493150684932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126.08493150684932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126.08493150684932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126.08493150684932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126.08493150684932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126.08493150684932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126.08493150684932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126.08493150684932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126.08493150684932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126.08493150684932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126.08493150684932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126.08493150684932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126.08493150684932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126.08493150684932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126.08493150684932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126.08493150684932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126.08493150684932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126.08493150684932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126.08493150684932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126.08493150684932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126.08493150684932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126.08493150684932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126.08493150684932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126.08493150684932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126.08493150684932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126.08493150684932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126.08493150684932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126.08493150684932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126.08493150684932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126.08493150684932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126.08493150684932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126.08493150684932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126.08493150684932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126.08493150684932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126.08493150684932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126.08493150684932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126.08493150684932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126.08493150684932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126.08493150684932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126.08493150684932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126.08493150684932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126.08493150684932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126.08493150684932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126.08493150684932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126.08493150684932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126.08493150684932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126.08493150684932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126.08493150684932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126.08493150684932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126.08493150684932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126.08493150684932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126.08493150684932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126.08493150684932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126.08493150684932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126.08493150684932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126.08493150684932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126.08493150684932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126.08493150684932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126.08493150684932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126.08493150684932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126.08493150684932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126.08493150684932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126.08493150684932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126.08493150684932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126.08493150684932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126.08493150684932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126.08493150684932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126.08493150684932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126.08493150684932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126.08493150684932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126.08493150684932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126.08493150684932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126.08493150684932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126.08493150684932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126.08493150684932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126.08493150684932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126.08493150684932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126.08493150684932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126.08493150684932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126.08493150684932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126.08493150684932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126.08493150684932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126.08493150684932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126.08493150684932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126.08493150684932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126.08493150684932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126.08493150684932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126.08493150684932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126.08493150684932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126.08493150684932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126.08493150684932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126.08493150684932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126.08493150684932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126.08493150684932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126.08493150684932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126.08493150684932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126.08493150684932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126.08493150684932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126.08493150684932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126.08493150684932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126.08493150684932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126.08493150684932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126.08493150684932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126.08493150684932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126.08493150684932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126.08493150684932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126.08493150684932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126.08493150684932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126.08493150684932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126.08493150684932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126.08493150684932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126.08493150684932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126.08493150684932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126.08493150684932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126.08493150684932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126.08493150684932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126.08493150684932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126.08493150684932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126.08493150684932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126.08493150684932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126.08493150684932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126.08493150684932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126.08493150684932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126.08493150684932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126.08493150684932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126.08493150684932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126.08493150684932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126.08493150684932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126.08493150684932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126.08493150684932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126.08493150684932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126.08493150684932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126.08493150684932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126.08493150684932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126.08493150684932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126.08493150684932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126.08493150684932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126.08493150684932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126.08493150684932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126.08493150684932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126.08493150684932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126.08493150684932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126.08493150684932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126.08493150684932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126.08493150684932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126.08493150684932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126.08493150684932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126.08493150684932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126.08493150684932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126.08493150684932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126.08493150684932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126.08493150684932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126.08493150684932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126.08493150684932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126.08493150684932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126.08493150684932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126.08493150684932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126.08493150684932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126.08493150684932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126.08493150684932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126.08493150684932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126.08493150684932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126.08493150684932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126.08493150684932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126.08493150684932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126.08493150684932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126.08493150684932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126.08493150684932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126.08493150684932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126.08493150684932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126.08493150684932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126.08493150684932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126.08493150684932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126.08493150684932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126.08493150684932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126.08493150684932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126.08493150684932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126.08493150684932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126.08493150684932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126.08493150684932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126.08493150684932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126.08493150684932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126.08493150684932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126.08493150684932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126.08493150684932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126.08493150684932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126.08493150684932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126.08493150684932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126.08493150684932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126.08493150684932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126.08493150684932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126.08493150684932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126.08493150684932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126.08493150684932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126.08493150684932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126.08493150684932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126.08493150684932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126.08493150684932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126.08493150684932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126.08493150684932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126.08493150684932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126.08493150684932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126.08493150684932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126.08493150684932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126.08493150684932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126.08493150684932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126.08493150684932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126.08493150684932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126.08493150684932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126.08493150684932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126.08493150684932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126.08493150684932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126.08493150684932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126.08493150684932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126.08493150684932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126.08493150684932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126.08493150684932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126.08493150684932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126.08493150684932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126.08493150684932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126.08493150684932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126.08493150684932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126.08493150684932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126.08493150684932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126.08493150684932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126.08493150684932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126.08493150684932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126.08493150684932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126.08493150684932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126.08493150684932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126.08493150684932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126.08493150684932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126.08493150684932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126.08493150684932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126.08493150684932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126.08493150684932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126.08493150684932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126.08493150684932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126.08493150684932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126.08493150684932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126.08493150684932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126.08493150684932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126.08493150684932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126.08493150684932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126.08493150684932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126.08493150684932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126.08493150684932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126.08493150684932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126.08493150684932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126.08493150684932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126.08493150684932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126.08493150684932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126.08493150684932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126.08493150684932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126.08493150684932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126.08493150684932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126.08493150684932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126.08493150684932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126.08493150684932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126.08493150684932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126.08493150684932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126.08493150684932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126.08493150684932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126.08493150684932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126.08493150684932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126.08493150684932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126.08493150684932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126.08493150684932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126.08493150684932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126.08493150684932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126.08493150684932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126.08493150684932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126.08493150684932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126.08493150684932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126.08493150684932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126.08493150684932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126.08493150684932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126.08493150684932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126.08493150684932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126.08493150684932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126.08493150684932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126.08493150684932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126.08493150684932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126.08493150684932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126.08493150684932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126.08493150684932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126.08493150684932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126.08493150684932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126.08493150684932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126.08493150684932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126.08493150684932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126.08493150684932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126.08493150684932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126.08493150684932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126.08493150684932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126.08493150684932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126.08493150684932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126.08493150684932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126.08493150684932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126.08493150684932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126.08493150684932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126.08493150684932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126.08493150684932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126.08493150684932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126.08493150684932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126.08493150684932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126.08493150684932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126.08493150684932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126.08493150684932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126.08493150684932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126.08493150684932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126.08493150684932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126.08493150684932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126.08493150684932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126.08493150684932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126.08493150684932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126.08493150684932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126.08493150684932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126.08493150684932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126.08493150684932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126.08493150684932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126.08493150684932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126.08493150684932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126.08493150684932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126.08493150684932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126.08493150684932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126.08493150684932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126.08493150684932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126.08493150684932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126.08493150684932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126.08493150684932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126.08493150684932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126.08493150684932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126.08493150684932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126.08493150684932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126.08493150684932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126.08493150684932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126.08493150684932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126.08493150684932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126.08493150684932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126.08493150684932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126.08493150684932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126.08493150684932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126.08493150684932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126.08493150684932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126.08493150684932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126.08493150684932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126.08493150684932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126.08493150684932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126.08493150684932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126.08493150684932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126.08493150684932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126.08493150684932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126.08493150684932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126.08493150684932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126.08493150684932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126.08493150684932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126.08493150684932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126.08493150684932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126.08493150684932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126.08493150684932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126.08493150684932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126.08493150684932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126.08493150684932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126.08493150684932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126.08493150684932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126.08493150684932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126.08493150684932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126.08493150684932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126.08493150684932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126.08493150684932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126.08493150684932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126.08493150684932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126.08493150684932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126.08493150684932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126.08493150684932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126.08493150684932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126.08493150684932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126.08493150684932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126.08493150684932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126.08493150684932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126.08493150684932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126.08493150684932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126.08493150684932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126.08493150684932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126.08493150684932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126.08493150684932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126.08493150684932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126.08493150684932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126.08493150684932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126.08493150684932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126.08493150684932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126.08493150684932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126.08493150684932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126.08493150684932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126.08493150684932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126.08493150684932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126.08493150684932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126.08493150684932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126.08493150684932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126.08493150684932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126.08493150684932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126.08493150684932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126.08493150684932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126.08493150684932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126.08493150684932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126.08493150684932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126.08493150684932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126.08493150684932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126.08493150684932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126.08493150684932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126.08493150684932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126.08493150684932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126.08493150684932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126.08493150684932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126.08493150684932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126.08493150684932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126.08493150684932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126.08493150684932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126.08493150684932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126.08493150684932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126.08493150684932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126.08493150684932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126.08493150684932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126.08493150684932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126.08493150684932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126.08493150684932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126.08493150684932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126.08493150684932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126.08493150684932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126.08493150684932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126.08493150684932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126.08493150684932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126.08493150684932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126.08493150684932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126.08493150684932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126.08493150684932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126.08493150684932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126.08493150684932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126.08493150684932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126.08493150684932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126.08493150684932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126.08493150684932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126.08493150684932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126.08493150684932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126.08493150684932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126.08493150684932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126.08493150684932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126.08493150684932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126.08493150684932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126.08493150684932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126.08493150684932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126.08493150684932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126.08493150684932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126.08493150684932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126.08493150684932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126.08493150684932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126.08493150684932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126.08493150684932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126.08493150684932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126.08493150684932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126.08493150684932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126.08493150684932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126.08493150684932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126.08493150684932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126.08493150684932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126.08493150684932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126.08493150684932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126.08493150684932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126.08493150684932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126.08493150684932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126.08493150684932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126.08493150684932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126.08493150684932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126.08493150684932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126.08493150684932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126.08493150684932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126.08493150684932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126.08493150684932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126.08493150684932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126.08493150684932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126.08493150684932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126.08493150684932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126.08493150684932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126.08493150684932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126.08493150684932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126.08493150684932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126.08493150684932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126.08493150684932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126.08493150684932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126.08493150684932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126.08493150684932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126.08493150684932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126.08493150684932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126.08493150684932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126.08493150684932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126.08493150684932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126.08493150684932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126.08493150684932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126.08493150684932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126.08493150684932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126.08493150684932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126.08493150684932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126.08493150684932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126.08493150684932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126.08493150684932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126.08493150684932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126.08493150684932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126.08493150684932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126.08493150684932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126.08493150684932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126.08493150684932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126.08493150684932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126.08493150684932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126.08493150684932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126.08493150684932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126.08493150684932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126.08493150684932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126.08493150684932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126.08493150684932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126.08493150684932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126.08493150684932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126.08493150684932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126.08493150684932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126.08493150684932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126.08493150684932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126.08493150684932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126.08493150684932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126.08493150684932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126.08493150684932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126.08493150684932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126.08493150684932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126.08493150684932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126.08493150684932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126.08493150684932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126.08493150684932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126.08493150684932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126.08493150684932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126.08493150684932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126.08493150684932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126.08493150684932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126.08493150684932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126.08493150684932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126.08493150684932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126.08493150684932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126.08493150684932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126.08493150684932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126.08493150684932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126.08493150684932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126.08493150684932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126.08493150684932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126.08493150684932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126.08493150684932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126.08493150684932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126.08493150684932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126.08493150684932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126.08493150684932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126.08493150684932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126.08493150684932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126.08493150684932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126.08493150684932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126.08493150684932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126.08493150684932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126.08493150684932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126.08493150684932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126.08493150684932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126.08493150684932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126.08493150684932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126.08493150684932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126.08493150684932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126.08493150684932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126.08493150684932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126.08493150684932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126.08493150684932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126.08493150684932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126.08493150684932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126.08493150684932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126.08493150684932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126.08493150684932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126.08493150684932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126.08493150684932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126.08493150684932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126.08493150684932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126.08493150684932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126.08493150684932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126.08493150684932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126.08493150684932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126.08493150684932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126.08493150684932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126.08493150684932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126.08493150684932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126.08493150684932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126.08493150684932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126.08493150684932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126.08493150684932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126.08493150684932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126.08493150684932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126.08493150684932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126.08493150684932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126.08493150684932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126.08493150684932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126.08493150684932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126.08493150684932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126.08493150684932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126.08493150684932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126.08493150684932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126.08493150684932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126.08493150684932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126.08493150684932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126.08493150684932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126.08493150684932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126.08493150684932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126.08493150684932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126.08493150684932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126.08493150684932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126.08493150684932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126.08493150684932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126.08493150684932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126.08493150684932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126.08493150684932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126.08493150684932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126.08493150684932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126.08493150684932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126.08493150684932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126.08493150684932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126.08493150684932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126.08493150684932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126.08493150684932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126.08493150684932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126.08493150684932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126.08493150684932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126.08493150684932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126.08493150684932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126.08493150684932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126.08493150684932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126.08493150684932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126.08493150684932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126.08493150684932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126.08493150684932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126.08493150684932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126.08493150684932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126.08493150684932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126.08493150684932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126.08493150684932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126.08493150684932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126.08493150684932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126.08493150684932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126.08493150684932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126.08493150684932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126.08493150684932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126.08493150684932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126.08493150684932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126.08493150684932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126.08493150684932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126.08493150684932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126.08493150684932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126.08493150684932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126.08493150684932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126.08493150684932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126.08493150684932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126.08493150684932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126.08493150684932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126.08493150684932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126.08493150684932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126.08493150684932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126.08493150684932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126.08493150684932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126.08493150684932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126.08493150684932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126.08493150684932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126.08493150684932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126.08493150684932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126.08493150684932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126.08493150684932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126.08493150684932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126.08493150684932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126.08493150684932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126.08493150684932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126.08493150684932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126.08493150684932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126.08493150684932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126.08493150684932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126.08493150684932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126.08493150684932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126.08493150684932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126.08493150684932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126.08493150684932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126.08493150684932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126.08493150684932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126.08493150684932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126.08493150684932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126.08493150684932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126.08493150684932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126.08493150684932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126.08493150684932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126.08493150684932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126.08493150684932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126.08493150684932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126.08493150684932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126.08493150684932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126.08493150684932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126.08493150684932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126.08493150684932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126.08493150684932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126.08493150684932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126.08493150684932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126.08493150684932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126.08493150684932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126.08493150684932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126.08493150684932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126.08493150684932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126.08493150684932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126.08493150684932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126.08493150684932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126.08493150684932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126.08493150684932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126.08493150684932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126.08493150684932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126.08493150684932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126.08493150684932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126.08493150684932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126.08493150684932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126.08493150684932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126.08493150684932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126.08493150684932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126.08493150684932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126.08493150684932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126.08493150684932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126.08493150684932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126.08493150684932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126.08493150684932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126.08493150684932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126.08493150684932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126.08493150684932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126.08493150684932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126.08493150684932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126.08493150684932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126.08493150684932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126.08493150684932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126.08493150684932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126.08493150684932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126.08493150684932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126.08493150684932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126.08493150684932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126.08493150684932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126.08493150684932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126.08493150684932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126.08493150684932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126.08493150684932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126.08493150684932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126.08493150684932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126.08493150684932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126.08493150684932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126.08493150684932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126.08493150684932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126.08493150684932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126.08493150684932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126.08493150684932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126.08493150684932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126.08493150684932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126.08493150684932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126.08493150684932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126.08493150684932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126.08493150684932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126.08493150684932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126.08493150684932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126.08493150684932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126.08493150684932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126.08493150684932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126.08493150684932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126.08493150684932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126.08493150684932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126.08493150684932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126.08493150684932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126.08493150684932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126.08493150684932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126.08493150684932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126.08493150684932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126.08493150684932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126.08493150684932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126.08493150684932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126.08493150684932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126.08493150684932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126.08493150684932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126.08493150684932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126.08493150684932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126.08493150684932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126.08493150684932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126.08493150684932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126.08493150684932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126.08493150684932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126.08493150684932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126.08493150684932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126.08493150684932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126.08493150684932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126.08493150684932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126.08493150684932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126.08493150684932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126.08493150684932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126.08493150684932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126.08493150684932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126.08493150684932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126.08493150684932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126.08493150684932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126.08493150684932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126.08493150684932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126.08493150684932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126.08493150684932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126.08493150684932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126.08493150684932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126.08493150684932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126.08493150684932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126.08493150684932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126.08493150684932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126.08493150684932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126.08493150684932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126.08493150684932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126.08493150684932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126.08493150684932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126.08493150684932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126.08493150684932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126.08493150684932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126.08493150684932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126.08493150684932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126.08493150684932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126.08493150684932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126.08493150684932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126.08493150684932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126.08493150684932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126.08493150684932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126.08493150684932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126.08493150684932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126.08493150684932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126.08493150684932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126.08493150684932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126.08493150684932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126.08493150684932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126.08493150684932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126.08493150684932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126.08493150684932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126.08493150684932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126.08493150684932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126.08493150684932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126.08493150684932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126.08493150684932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126.08493150684932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126.08493150684932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126.08493150684932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126.08493150684932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126.08493150684932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126.08493150684932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126.08493150684932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126.08493150684932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126.08493150684932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126.08493150684932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126.08493150684932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126.08493150684932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126.08493150684932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126.08493150684932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126.08493150684932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126.08493150684932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126.08493150684932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126.08493150684932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126.08493150684932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126.08493150684932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126.08493150684932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126.08493150684932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126.08493150684932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126.08493150684932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126.08493150684932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126.08493150684932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126.08493150684932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126.08493150684932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126.08493150684932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126.08493150684932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126.08493150684932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126.08493150684932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126.08493150684932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126.08493150684932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126.08493150684932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126.08493150684932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126.08493150684932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126.08493150684932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126.08493150684932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126.08493150684932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126.08493150684932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126.08493150684932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126.08493150684932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126.08493150684932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126.08493150684932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126.08493150684932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126.08493150684932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126.08493150684932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126.08493150684932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126.08493150684932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126.08493150684932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126.08493150684932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126.08493150684932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126.08493150684932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126.08493150684932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126.08493150684932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126.08493150684932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126.08493150684932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126.08493150684932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126.08493150684932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126.08493150684932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126.08493150684932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126.08493150684932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126.08493150684932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126.08493150684932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126.08493150684932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126.08493150684932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126.08493150684932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126.08493150684932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126.08493150684932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126.08493150684932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126.08493150684932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126.08493150684932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126.08493150684932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126.08493150684932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126.08493150684932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126.08493150684932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126.08493150684932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126.08493150684932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126.08493150684932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126.08493150684932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126.08493150684932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126.08493150684932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126.08493150684932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126.08493150684932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126.08493150684932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126.08493150684932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126.08493150684932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126.08493150684932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126.08493150684932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126.08493150684932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126.08493150684932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126.08493150684932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126.08493150684932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126.08493150684932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126.08493150684932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126.08493150684932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126.08493150684932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126.08493150684932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126.08493150684932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126.08493150684932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126.08493150684932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126.08493150684932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126.08493150684932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126.08493150684932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126.08493150684932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126.08493150684932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126.08493150684932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126.08493150684932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126.08493150684932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126.08493150684932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126.08493150684932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126.08493150684932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126.08493150684932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126.08493150684932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126.08493150684932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126.08493150684932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126.08493150684932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126.08493150684932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126.08493150684932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126.08493150684932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126.08493150684932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126.08493150684932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126.08493150684932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126.08493150684932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126.08493150684932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126.08493150684932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126.08493150684932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126.08493150684932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126.08493150684932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126.08493150684932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126.08493150684932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126.08493150684932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126.08493150684932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126.08493150684932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126.08493150684932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126.08493150684932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126.08493150684932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126.08493150684932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126.08493150684932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126.08493150684932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126.08493150684932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126.08493150684932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126.08493150684932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126.08493150684932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126.08493150684932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126.08493150684932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126.08493150684932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126.08493150684932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126.08493150684932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126.08493150684932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126.08493150684932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126.08493150684932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126.08493150684932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126.08493150684932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126.08493150684932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126.08493150684932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126.08493150684932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126.08493150684932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126.08493150684932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126.08493150684932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126.08493150684932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126.08493150684932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126.08493150684932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126.08493150684932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126.08493150684932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126.08493150684932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126.08493150684932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126.08493150684932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126.08493150684932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126.08493150684932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126.08493150684932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126.08493150684932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126.08493150684932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126.08493150684932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126.08493150684932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126.08493150684932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126.08493150684932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126.08493150684932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126.08493150684932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126.08493150684932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126.08493150684932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126.08493150684932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126.08493150684932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126.08493150684932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126.08493150684932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126.08493150684932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126.08493150684932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126.08493150684932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126.08493150684932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126.08493150684932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126.08493150684932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126.08493150684932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126.08493150684932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126.08493150684932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126.08493150684932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126.08493150684932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126.08493150684932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126.08493150684932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126.08493150684932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126.08493150684932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126.08493150684932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126.08493150684932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126.08493150684932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126.08493150684932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126.08493150684932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126.08493150684932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126.08493150684932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126.08493150684932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126.08493150684932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126.08493150684932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126.08493150684932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126.08493150684932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126.08493150684932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126.08493150684932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126.08493150684932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126.08493150684932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126.08493150684932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126.08493150684932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126.08493150684932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126.08493150684932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126.08493150684932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126.08493150684932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126.08493150684932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126.08493150684932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126.08493150684932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126.08493150684932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126.08493150684932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126.08493150684932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126.08493150684932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126.08493150684932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126.08493150684932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126.08493150684932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126.08493150684932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126.08493150684932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126.08493150684932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126.08493150684932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126.08493150684932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126.08493150684932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126.08493150684932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126.08493150684932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126.08493150684932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126.08493150684932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126.08493150684932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126.08493150684932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126.08493150684932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126.08493150684932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126.08493150684932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126.08493150684932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126.08493150684932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126.08493150684932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126.08493150684932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126.08493150684932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126.08493150684932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126.08493150684932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126.08493150684932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126.08493150684932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126.08493150684932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126.08493150684932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126.08493150684932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126.08493150684932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126.08493150684932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126.08493150684932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126.08493150684932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126.08493150684932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126.08493150684932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126.08493150684932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126.08493150684932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126.08493150684932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126.08493150684932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126.08493150684932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126.08493150684932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126.08493150684932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126.08493150684932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126.08493150684932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126.08493150684932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126.08493150684932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126.08493150684932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126.08493150684932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126.08493150684932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126.08493150684932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126.08493150684932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126.08493150684932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126.08493150684932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126.08493150684932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126.08493150684932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126.08493150684932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126.08493150684932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126.08493150684932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126.08493150684932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126.08493150684932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126.08493150684932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126.08493150684932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126.08493150684932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126.08493150684932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126.08493150684932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126.08493150684932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126.08493150684932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126.08493150684932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126.08493150684932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126.08493150684932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126.08493150684932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126.08493150684932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126.08493150684932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126.08493150684932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126.08493150684932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126.08493150684932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126.08493150684932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126.08493150684932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126.08493150684932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126.08493150684932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126.08493150684932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126.08493150684932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126.08493150684932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126.08493150684932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126.08493150684932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126.08493150684932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126.08493150684932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126.08493150684932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126.08493150684932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126.08493150684932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126.08493150684932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126.08493150684932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126.08493150684932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126.08493150684932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126.08493150684932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126.08493150684932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126.08493150684932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126.08493150684932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126.08493150684932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126.08493150684932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126.08493150684932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126.08493150684932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126.08493150684932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126.08493150684932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126.08493150684932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126.08493150684932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126.08493150684932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126.08493150684932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126.08493150684932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126.08493150684932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126.08493150684932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126.08493150684932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126.08493150684932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126.08493150684932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126.08493150684932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126.08493150684932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126.08493150684932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126.08493150684932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126.08493150684932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126.08493150684932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126.08493150684932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126.08493150684932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126.08493150684932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126.08493150684932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126.08493150684932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126.08493150684932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126.08493150684932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126.08493150684932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126.08493150684932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126.08493150684932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126.08493150684932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126.08493150684932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126.08493150684932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126.08493150684932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126.08493150684932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126.08493150684932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126.08493150684932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126.08493150684932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126.08493150684932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126.08493150684932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126.08493150684932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126.08493150684932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126.08493150684932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126.08493150684932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126.08493150684932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126.08493150684932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126.08493150684932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126.08493150684932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126.08493150684932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126.08493150684932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126.08493150684932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126.08493150684932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126.08493150684932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126.08493150684932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126.08493150684932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126.08493150684932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126.08493150684932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126.08493150684932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126.08493150684932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126.08493150684932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126.08493150684932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126.08493150684932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126.08493150684932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126.08493150684932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126.08493150684932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126.08493150684932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126.08493150684932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126.08493150684932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126.08493150684932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126.08493150684932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126.08493150684932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126.08493150684932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126.08493150684932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126.08493150684932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126.08493150684932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126.08493150684932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126.08493150684932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126.08493150684932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126.08493150684932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126.08493150684932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126.08493150684932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126.08493150684932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126.08493150684932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126.08493150684932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126.08493150684932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126.08493150684932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126.08493150684932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126.08493150684932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126.08493150684932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126.08493150684932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126.08493150684932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126.08493150684932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126.08493150684932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126.08493150684932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126.08493150684932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126.08493150684932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126.08493150684932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126.08493150684932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126.08493150684932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126.08493150684932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126.08493150684932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126.08493150684932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126.08493150684932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126.08493150684932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126.08493150684932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126.08493150684932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126.08493150684932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126.08493150684932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126.08493150684932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126.08493150684932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126.08493150684932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126.08493150684932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126.08493150684932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126.08493150684932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126.08493150684932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126.08493150684932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126.08493150684932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126.08493150684932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126.08493150684932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126.08493150684932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126.08493150684932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126.08493150684932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126.08493150684932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126.08493150684932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126.08493150684932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126.08493150684932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126.08493150684932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126.08493150684932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126.08493150684932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126.08493150684932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126.08493150684932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126.08493150684932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126.08493150684932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126.08493150684932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126.08493150684932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126.08493150684932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126.08493150684932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126.08493150684932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126.08493150684932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126.08493150684932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126.08493150684932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126.08493150684932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126.08493150684932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126.08493150684932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126.08493150684932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126.08493150684932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126.08493150684932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126.08493150684932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126.08493150684932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126.08493150684932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126.08493150684932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126.08493150684932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126.08493150684932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126.08493150684932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126.08493150684932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126.08493150684932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126.08493150684932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126.08493150684932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126.08493150684932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126.08493150684932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126.08493150684932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126.08493150684932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126.08493150684932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126.08493150684932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126.08493150684932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126.08493150684932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126.08493150684932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126.08493150684932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126.08493150684932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126.08493150684932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126.08493150684932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126.08493150684932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126.08493150684932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126.08493150684932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126.08493150684932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126.08493150684932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126.08493150684932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126.08493150684932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126.08493150684932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126.08493150684932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126.08493150684932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126.08493150684932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126.08493150684932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126.08493150684932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126.08493150684932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126.08493150684932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126.08493150684932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126.08493150684932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126.08493150684932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126.08493150684932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126.08493150684932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126.08493150684932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126.08493150684932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126.08493150684932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126.08493150684932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126.08493150684932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126.08493150684932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126.08493150684932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126.08493150684932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126.08493150684932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126.08493150684932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126.08493150684932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126.08493150684932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126.08493150684932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126.08493150684932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126.08493150684932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126.08493150684932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126.08493150684932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126.08493150684932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126.08493150684932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126.08493150684932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126.08493150684932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126.08493150684932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126.08493150684932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126.08493150684932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126.08493150684932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126.08493150684932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126.08493150684932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126.08493150684932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126.08493150684932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126.08493150684932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126.08493150684932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126.08493150684932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126.08493150684932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126.08493150684932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126.08493150684932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126.08493150684932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126.08493150684932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126.08493150684932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126.08493150684932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126.08493150684932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126.08493150684932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126.08493150684932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126.08493150684932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126.08493150684932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126.08493150684932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126.08493150684932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126.08493150684932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126.08493150684932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126.08493150684932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126.08493150684932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126.08493150684932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126.08493150684932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126.08493150684932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126.08493150684932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126.08493150684932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126.08493150684932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126.08493150684932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126.08493150684932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126.08493150684932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126.08493150684932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126.08493150684932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126.08493150684932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126.08493150684932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126.08493150684932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126.08493150684932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126.08493150684932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126.08493150684932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126.08493150684932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126.08493150684932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126.08493150684932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126.08493150684932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126.08493150684932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126.08493150684932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126.08493150684932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126.08493150684932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126.08493150684932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126.08493150684932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126.08493150684932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126.08493150684932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126.08493150684932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126.08493150684932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126.08493150684932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126.08493150684932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126.08493150684932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126.08493150684932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126.08493150684932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126.08493150684932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126.08493150684932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126.08493150684932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126.08493150684932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126.08493150684932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126.08493150684932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126.08493150684932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126.08493150684932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126.08493150684932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126.08493150684932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126.08493150684932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126.08493150684932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126.08493150684932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126.08493150684932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126.08493150684932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126.08493150684932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126.08493150684932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126.08493150684932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126.08493150684932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126.08493150684932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126.08493150684932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126.08493150684932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126.08493150684932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126.08493150684932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126.08493150684932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126.08493150684932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126.08493150684932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126.08493150684932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126.08493150684932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126.08493150684932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126.08493150684932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126.08493150684932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126.08493150684932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126.08493150684932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126.08493150684932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126.08493150684932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126.08493150684932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126.08493150684932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126.08493150684932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126.08493150684932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126.08493150684932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126.08493150684932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126.08493150684932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126.08493150684932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126.08493150684932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126.08493150684932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126.08493150684932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126.08493150684932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126.08493150684932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126.08493150684932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126.08493150684932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126.08493150684932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126.08493150684932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126.08493150684932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126.08493150684932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126.08493150684932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126.08493150684932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126.08493150684932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126.08493150684932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126.08493150684932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126.08493150684932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126.08493150684932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126.08493150684932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126.08493150684932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126.08493150684932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126.08493150684932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126.08493150684932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126.08493150684932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126.08493150684932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126.08493150684932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126.08493150684932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126.08493150684932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126.08493150684932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126.08493150684932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126.08493150684932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126.08493150684932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126.08493150684932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126.08493150684932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126.08493150684932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126.08493150684932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126.08493150684932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126.08493150684932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126.08493150684932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126.08493150684932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126.08493150684932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126.08493150684932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126.08493150684932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126.08493150684932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126.08493150684932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126.08493150684932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126.08493150684932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126.08493150684932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126.08493150684932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126.08493150684932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126.08493150684932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126.08493150684932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126.08493150684932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126.08493150684932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126.08493150684932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126.08493150684932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126.08493150684932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126.08493150684932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126.08493150684932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126.08493150684932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126.08493150684932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126.08493150684932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126.08493150684932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126.08493150684932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126.08493150684932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126.08493150684932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126.08493150684932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126.08493150684932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126.08493150684932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126.08493150684932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126.08493150684932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126.08493150684932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126.08493150684932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126.08493150684932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126.08493150684932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126.08493150684932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126.08493150684932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126.08493150684932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126.08493150684932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126.08493150684932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126.08493150684932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126.08493150684932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126.08493150684932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126.08493150684932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126.08493150684932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126.08493150684932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126.08493150684932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126.08493150684932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126.08493150684932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126.08493150684932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126.08493150684932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126.08493150684932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126.08493150684932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126.08493150684932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126.08493150684932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126.08493150684932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126.08493150684932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126.08493150684932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126.08493150684932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126.08493150684932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126.08493150684932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126.08493150684932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126.08493150684932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126.08493150684932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126.08493150684932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126.08493150684932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126.08493150684932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126.08493150684932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126.08493150684932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126.08493150684932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126.08493150684932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126.08493150684932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126.08493150684932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126.08493150684932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126.08493150684932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126.08493150684932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126.08493150684932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126.08493150684932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126.08493150684932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126.08493150684932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126.08493150684932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126.08493150684932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126.08493150684932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126.08493150684932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126.08493150684932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126.08493150684932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126.08493150684932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126.08493150684932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126.08493150684932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126.08493150684932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126.08493150684932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126.08493150684932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126.08493150684932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126.08493150684932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126.08493150684932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126.08493150684932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126.08493150684932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126.08493150684932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126.08493150684932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126.08493150684932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126.08493150684932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126.08493150684932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126.08493150684932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126.08493150684932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126.08493150684932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126.08493150684932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126.08493150684932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126.08493150684932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126.08493150684932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126.08493150684932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126.08493150684932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126.08493150684932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126.08493150684932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126.08493150684932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126.08493150684932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126.08493150684932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126.08493150684932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126.08493150684932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126.08493150684932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126.08493150684932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126.08493150684932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126.08493150684932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126.08493150684932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126.08493150684932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126.08493150684932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126.08493150684932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126.08493150684932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126.08493150684932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126.08493150684932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126.08493150684932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126.08493150684932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126.08493150684932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126.08493150684932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126.08493150684932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126.08493150684932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126.08493150684932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126.08493150684932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126.08493150684932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126.08493150684932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126.08493150684932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126.08493150684932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126.08493150684932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126.08493150684932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126.08493150684932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126.08493150684932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126.08493150684932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126.08493150684932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126.08493150684932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126.08493150684932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126.08493150684932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126.08493150684932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126.08493150684932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126.08493150684932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126.08493150684932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126.08493150684932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126.08493150684932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126.08493150684932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126.08493150684932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126.08493150684932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126.08493150684932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126.08493150684932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126.08493150684932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126.08493150684932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126.08493150684932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126.08493150684932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126.08493150684932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126.08493150684932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126.08493150684932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126.08493150684932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126.08493150684932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126.08493150684932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126.08493150684932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126.08493150684932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126.08493150684932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126.08493150684932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126.08493150684932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126.08493150684932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126.08493150684932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126.08493150684932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126.08493150684932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126.08493150684932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126.08493150684932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126.08493150684932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126.08493150684932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126.08493150684932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126.08493150684932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126.08493150684932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126.08493150684932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126.08493150684932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126.08493150684932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126.08493150684932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126.08493150684932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126.08493150684932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126.08493150684932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126.08493150684932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126.08493150684932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126.08493150684932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126.08493150684932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126.08493150684932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126.08493150684932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126.08493150684932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126.08493150684932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126.08493150684932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126.08493150684932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126.08493150684932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126.08493150684932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126.08493150684932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126.08493150684932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126.08493150684932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126.08493150684932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126.08493150684932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126.08493150684932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126.08493150684932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126.08493150684932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126.08493150684932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126.08493150684932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126.08493150684932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126.08493150684932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126.08493150684932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126.08493150684932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126.08493150684932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126.08493150684932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126.08493150684932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126.08493150684932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126.08493150684932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126.08493150684932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126.08493150684932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126.08493150684932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126.08493150684932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126.08493150684932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126.08493150684932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126.08493150684932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126.08493150684932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126.08493150684932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126.08493150684932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126.08493150684932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126.08493150684932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126.08493150684932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126.08493150684932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126.08493150684932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126.08493150684932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126.08493150684932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126.08493150684932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126.08493150684932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126.08493150684932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126.08493150684932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126.08493150684932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126.08493150684932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126.08493150684932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126.08493150684932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126.08493150684932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126.08493150684932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126.08493150684932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126.08493150684932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126.08493150684932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126.08493150684932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126.08493150684932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126.08493150684932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126.08493150684932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126.08493150684932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126.08493150684932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126.08493150684932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126.08493150684932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126.08493150684932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126.08493150684932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126.08493150684932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126.08493150684932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126.08493150684932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126.08493150684932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126.08493150684932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126.08493150684932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126.08493150684932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126.08493150684932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126.08493150684932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126.08493150684932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126.08493150684932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126.08493150684932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126.08493150684932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126.08493150684932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126.08493150684932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126.08493150684932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126.08493150684932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126.08493150684932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126.08493150684932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126.08493150684932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126.08493150684932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126.08493150684932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126.08493150684932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126.08493150684932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126.08493150684932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126.08493150684932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126.08493150684932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126.08493150684932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126.08493150684932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126.08493150684932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126.08493150684932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126.08493150684932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126.08493150684932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126.08493150684932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126.08493150684932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126.08493150684932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126.08493150684932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126.08493150684932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126.08493150684932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126.08493150684932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126.08493150684932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126.08493150684932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126.08493150684932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126.08493150684932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126.08493150684932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126.08493150684932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126.08493150684932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126.08493150684932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126.08493150684932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126.08493150684932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126.08493150684932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126.08493150684932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126.08493150684932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126.08493150684932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126.08493150684932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126.08493150684932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126.08493150684932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126.08493150684932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126.08493150684932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126.08493150684932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126.08493150684932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126.08493150684932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126.08493150684932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126.08493150684932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126.08493150684932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126.08493150684932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126.08493150684932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126.08493150684932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126.08493150684932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126.08493150684932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126.08493150684932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126.08493150684932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126.08493150684932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126.08493150684932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126.08493150684932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126.08493150684932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126.08493150684932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126.08493150684932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126.08493150684932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126.08493150684932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126.08493150684932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126.08493150684932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126.08493150684932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126.08493150684932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126.08493150684932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126.08493150684932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126.08493150684932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126.08493150684932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126.08493150684932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126.08493150684932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126.08493150684932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126.08493150684932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126.08493150684932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126.08493150684932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126.08493150684932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126.08493150684932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126.08493150684932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126.08493150684932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126.08493150684932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126.08493150684932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126.08493150684932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126.08493150684932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126.08493150684932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126.08493150684932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126.08493150684932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126.08493150684932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126.08493150684932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126.08493150684932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126.08493150684932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126.08493150684932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126.08493150684932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126.08493150684932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126.08493150684932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126.08493150684932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126.08493150684932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126.08493150684932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126.08493150684932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126.08493150684932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126.08493150684932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126.08493150684932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126.08493150684932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126.08493150684932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126.08493150684932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126.08493150684932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126.08493150684932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126.08493150684932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126.08493150684932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126.08493150684932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126.08493150684932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126.08493150684932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126.08493150684932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126.08493150684932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126.08493150684932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126.08493150684932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126.08493150684932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126.08493150684932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126.08493150684932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126.08493150684932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126.08493150684932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126.08493150684932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126.08493150684932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126.08493150684932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126.08493150684932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126.08493150684932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126.08493150684932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126.08493150684932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126.08493150684932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126.08493150684932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126.08493150684932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126.08493150684932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126.08493150684932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126.08493150684932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126.08493150684932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126.08493150684932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126.08493150684932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126.08493150684932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126.08493150684932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126.08493150684932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126.08493150684932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126.08493150684932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126.08493150684932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126.08493150684932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126.08493150684932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126.08493150684932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126.08493150684932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126.08493150684932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126.08493150684932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126.08493150684932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126.08493150684932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126.08493150684932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126.08493150684932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126.08493150684932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126.08493150684932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126.08493150684932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126.08493150684932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126.08493150684932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126.08493150684932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126.08493150684932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126.08493150684932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126.08493150684932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126.08493150684932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126.08493150684932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126.08493150684932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126.08493150684932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126.08493150684932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126.08493150684932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126.08493150684932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126.08493150684932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126.08493150684932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126.08493150684932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126.08493150684932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126.08493150684932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126.08493150684932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126.08493150684932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126.08493150684932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126.08493150684932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126.08493150684932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126.08493150684932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126.08493150684932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126.08493150684932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126.08493150684932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126.08493150684932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126.08493150684932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126.08493150684932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126.08493150684932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126.08493150684932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126.08493150684932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126.08493150684932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126.08493150684932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126.08493150684932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126.08493150684932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126.08493150684932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126.08493150684932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126.08493150684932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126.08493150684932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126.08493150684932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126.08493150684932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126.08493150684932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126.08493150684932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126.08493150684932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126.08493150684932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126.08493150684932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126.08493150684932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126.08493150684932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126.08493150684932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126.08493150684932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126.08493150684932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126.08493150684932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126.08493150684932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126.08493150684932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126.08493150684932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126.08493150684932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126.08493150684932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126.08493150684932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126.08493150684932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126.08493150684932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126.08493150684932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126.08493150684932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126.08493150684932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126.08493150684932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126.08493150684932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126.08493150684932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126.08493150684932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126.08493150684932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126.08493150684932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126.08493150684932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126.08493150684932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126.08493150684932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126.08493150684932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126.08493150684932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126.08493150684932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126.08493150684932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126.08493150684932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126.08493150684932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126.08493150684932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126.08493150684932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126.08493150684932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126.08493150684932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126.08493150684932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126.08493150684932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126.08493150684932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126.08493150684932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126.08493150684932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126.08493150684932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126.08493150684932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126.08493150684932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126.08493150684932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126.08493150684932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126.08493150684932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126.08493150684932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126.08493150684932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126.08493150684932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126.08493150684932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126.08493150684932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126.08493150684932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126.08493150684932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126.08493150684932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126.08493150684932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126.08493150684932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126.08493150684932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126.08493150684932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126.08493150684932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126.08493150684932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126.08493150684932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126.08493150684932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126.08493150684932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126.08493150684932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126.08493150684932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126.08493150684932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126.08493150684932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126.08493150684932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126.08493150684932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126.08493150684932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126.08493150684932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126.08493150684932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126.08493150684932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126.08493150684932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126.08493150684932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126.08493150684932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126.08493150684932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126.08493150684932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126.08493150684932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126.08493150684932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126.08493150684932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126.08493150684932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126.08493150684932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126.08493150684932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126.08493150684932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126.08493150684932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126.08493150684932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126.08493150684932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126.08493150684932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126.08493150684932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126.08493150684932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126.08493150684932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126.08493150684932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126.08493150684932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126.08493150684932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126.08493150684932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126.08493150684932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126.08493150684932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126.08493150684932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126.08493150684932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126.08493150684932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126.08493150684932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126.08493150684932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126.08493150684932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126.08493150684932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126.08493150684932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126.08493150684932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126.08493150684932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126.08493150684932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126.08493150684932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126.08493150684932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126.08493150684932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126.08493150684932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126.08493150684932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126.08493150684932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126.08493150684932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126.08493150684932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126.08493150684932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126.08493150684932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126.08493150684932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126.08493150684932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126.08493150684932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126.08493150684932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126.08493150684932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126.08493150684932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126.08493150684932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126.08493150684932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126.08493150684932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126.08493150684932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126.08493150684932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126.08493150684932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126.08493150684932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126.08493150684932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126.08493150684932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126.08493150684932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126.08493150684932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126.08493150684932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126.08493150684932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126.08493150684932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126.08493150684932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126.08493150684932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126.08493150684932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126.08493150684932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126.08493150684932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126.08493150684932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126.08493150684932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126.08493150684932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126.08493150684932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126.08493150684932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126.08493150684932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126.08493150684932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126.08493150684932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126.08493150684932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126.08493150684932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126.08493150684932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126.08493150684932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126.08493150684932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126.08493150684932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126.08493150684932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126.08493150684932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126.08493150684932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126.08493150684932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126.08493150684932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126.08493150684932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126.08493150684932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126.08493150684932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126.08493150684932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126.08493150684932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126.08493150684932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126.08493150684932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126.08493150684932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126.08493150684932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126.08493150684932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126.08493150684932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126.08493150684932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126.08493150684932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126.08493150684932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126.08493150684932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126.08493150684932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126.08493150684932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126.08493150684932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126.08493150684932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126.08493150684932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126.08493150684932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126.08493150684932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126.08493150684932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126.08493150684932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126.08493150684932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126.08493150684932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126.08493150684932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126.08493150684932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126.08493150684932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126.08493150684932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126.08493150684932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126.08493150684932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126.08493150684932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126.08493150684932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126.08493150684932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126.08493150684932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126.08493150684932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126.08493150684932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126.08493150684932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126.08493150684932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126.08493150684932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126.08493150684932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126.08493150684932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126.08493150684932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126.08493150684932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126.08493150684932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126.08493150684932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126.08493150684932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126.08493150684932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126.08493150684932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126.08493150684932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126.08493150684932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126.08493150684932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126.08493150684932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126.08493150684932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126.08493150684932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126.08493150684932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126.08493150684932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126.08493150684932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126.08493150684932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126.08493150684932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126.08493150684932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126.08493150684932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126.08493150684932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126.08493150684932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126.08493150684932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126.08493150684932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126.08493150684932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126.08493150684932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126.08493150684932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126.08493150684932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126.08493150684932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126.08493150684932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126.08493150684932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126.08493150684932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126.08493150684932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126.08493150684932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126.08493150684932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126.08493150684932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126.08493150684932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126.08493150684932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126.08493150684932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126.08493150684932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126.08493150684932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126.08493150684932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126.08493150684932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126.08493150684932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126.08493150684932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126.08493150684932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126.08493150684932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126.08493150684932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126.08493150684932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126.08493150684932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126.08493150684932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126.08493150684932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126.08493150684932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126.08493150684932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126.08493150684932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126.08493150684932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126.08493150684932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126.08493150684932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126.08493150684932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126.08493150684932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126.08493150684932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126.08493150684932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126.08493150684932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126.08493150684932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126.08493150684932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126.08493150684932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126.08493150684932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126.08493150684932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126.08493150684932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126.08493150684932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126.08493150684932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126.08493150684932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126.08493150684932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126.08493150684932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126.08493150684932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126.08493150684932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126.08493150684932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126.08493150684932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126.08493150684932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126.08493150684932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126.08493150684932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126.08493150684932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126.08493150684932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126.08493150684932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126.08493150684932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126.08493150684932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126.08493150684932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126.08493150684932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126.08493150684932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126.08493150684932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126.08493150684932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126.08493150684932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126.08493150684932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126.08493150684932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126.08493150684932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126.08493150684932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126.08493150684932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126.08493150684932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126.08493150684932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126.08493150684932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126.08493150684932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126.08493150684932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126.08493150684932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126.08493150684932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126.08493150684932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126.08493150684932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126.08493150684932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126.08493150684932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126.08493150684932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126.08493150684932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126.08493150684932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126.08493150684932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126.08493150684932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126.08493150684932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126.08493150684932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645" zoomScale="80" zoomScaleNormal="80" workbookViewId="0">
      <selection activeCell="L2672" sqref="L2672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ADULTO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ADOLECENTE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ADOLECENTE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ADOLECENTE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>
        <f t="shared" si="112"/>
        <v>3232</v>
      </c>
      <c r="C2635" s="122">
        <v>46011</v>
      </c>
      <c r="D2635" s="122">
        <f>YEAR(REGISTROS[[#This Row],[FECHA]])</f>
        <v>2025</v>
      </c>
      <c r="E2635" s="112">
        <f>MONTH(REGISTROS[[#This Row],[FECHA]])</f>
        <v>12</v>
      </c>
      <c r="F2635" t="s">
        <v>5184</v>
      </c>
      <c r="G2635" s="11" t="str">
        <f ca="1">VLOOKUP(EXAMENES!F2635,PACIENTE[[APELLIDO / NOMBRE]:[GRUPO ETARIO]],4,0)</f>
        <v>ADULTO</v>
      </c>
      <c r="H2635" s="10" t="s">
        <v>117</v>
      </c>
      <c r="I2635" s="10" t="s">
        <v>5</v>
      </c>
      <c r="J2635" s="46">
        <f>VLOOKUP(REGISTROS[[#This Row],[TIPO DE EXAMEN ]],SERVICIOS[],2,0)</f>
        <v>20</v>
      </c>
      <c r="K2635" s="10" t="s">
        <v>68</v>
      </c>
      <c r="L2635" s="10">
        <v>804075299</v>
      </c>
      <c r="M2635" s="10"/>
      <c r="N2635" s="10"/>
    </row>
    <row r="2636" spans="1:14" x14ac:dyDescent="0.25">
      <c r="A2636" s="110">
        <f t="shared" si="112"/>
        <v>2626</v>
      </c>
      <c r="B2636" s="45">
        <f t="shared" si="112"/>
        <v>3233</v>
      </c>
      <c r="C2636" s="122">
        <v>46011</v>
      </c>
      <c r="D2636" s="122">
        <f>YEAR(REGISTROS[[#This Row],[FECHA]])</f>
        <v>2025</v>
      </c>
      <c r="E2636" s="112">
        <f>MONTH(REGISTROS[[#This Row],[FECHA]])</f>
        <v>12</v>
      </c>
      <c r="F2636" t="s">
        <v>5186</v>
      </c>
      <c r="G2636" s="11" t="str">
        <f ca="1">VLOOKUP(EXAMENES!F2636,PACIENTE[[APELLIDO / NOMBRE]:[GRUPO ETARIO]],4,0)</f>
        <v>ADOLECENTE</v>
      </c>
      <c r="H2636" s="10" t="s">
        <v>161</v>
      </c>
      <c r="I2636" s="10" t="s">
        <v>20</v>
      </c>
      <c r="J2636" s="46">
        <f>VLOOKUP(REGISTROS[[#This Row],[TIPO DE EXAMEN ]],SERVICIOS[],2,0)</f>
        <v>10</v>
      </c>
      <c r="K2636" s="10" t="s">
        <v>67</v>
      </c>
      <c r="L2636" s="10">
        <v>1314650043</v>
      </c>
      <c r="M2636" s="10"/>
      <c r="N2636" s="10"/>
    </row>
    <row r="2637" spans="1:14" x14ac:dyDescent="0.25">
      <c r="A2637" s="110">
        <f t="shared" si="112"/>
        <v>2627</v>
      </c>
      <c r="B2637" s="45">
        <f t="shared" si="112"/>
        <v>3234</v>
      </c>
      <c r="C2637" s="122">
        <v>46013</v>
      </c>
      <c r="D2637" s="122">
        <f>YEAR(REGISTROS[[#This Row],[FECHA]])</f>
        <v>2025</v>
      </c>
      <c r="E2637" s="112">
        <f>MONTH(REGISTROS[[#This Row],[FECHA]])</f>
        <v>12</v>
      </c>
      <c r="F2637" t="s">
        <v>5188</v>
      </c>
      <c r="G2637" s="11" t="str">
        <f ca="1">VLOOKUP(EXAMENES!F2637,PACIENTE[[APELLIDO / NOMBRE]:[GRUPO ETARIO]],4,0)</f>
        <v>ADULTO</v>
      </c>
      <c r="H2637" s="10" t="s">
        <v>27</v>
      </c>
      <c r="I2637" s="10" t="s">
        <v>20</v>
      </c>
      <c r="J2637" s="46">
        <f>VLOOKUP(REGISTROS[[#This Row],[TIPO DE EXAMEN ]],SERVICIOS[],2,0)</f>
        <v>10</v>
      </c>
      <c r="K2637" s="10" t="s">
        <v>67</v>
      </c>
      <c r="L2637" s="10">
        <v>1312976184</v>
      </c>
      <c r="M2637" s="10"/>
      <c r="N2637" s="10"/>
    </row>
    <row r="2638" spans="1:14" x14ac:dyDescent="0.25">
      <c r="A2638" s="110">
        <f t="shared" si="112"/>
        <v>2628</v>
      </c>
      <c r="B2638" s="45">
        <f t="shared" si="112"/>
        <v>3235</v>
      </c>
      <c r="C2638" s="122">
        <v>46013</v>
      </c>
      <c r="D2638" s="122">
        <f>YEAR(REGISTROS[[#This Row],[FECHA]])</f>
        <v>2025</v>
      </c>
      <c r="E2638" s="112">
        <f>MONTH(REGISTROS[[#This Row],[FECHA]])</f>
        <v>12</v>
      </c>
      <c r="F2638" t="s">
        <v>5190</v>
      </c>
      <c r="G2638" s="11" t="str">
        <f ca="1">VLOOKUP(EXAMENES!F2638,PACIENTE[[APELLIDO / NOMBRE]:[GRUPO ETARIO]],4,0)</f>
        <v>ADULTO</v>
      </c>
      <c r="H2638" s="10" t="s">
        <v>117</v>
      </c>
      <c r="I2638" s="10" t="s">
        <v>20</v>
      </c>
      <c r="J2638" s="46">
        <f>VLOOKUP(REGISTROS[[#This Row],[TIPO DE EXAMEN ]],SERVICIOS[],2,0)</f>
        <v>10</v>
      </c>
      <c r="K2638" s="10" t="s">
        <v>67</v>
      </c>
      <c r="L2638" s="10">
        <v>1313866962</v>
      </c>
      <c r="M2638" s="10"/>
      <c r="N2638" s="10"/>
    </row>
    <row r="2639" spans="1:14" x14ac:dyDescent="0.25">
      <c r="A2639" s="110">
        <f t="shared" si="112"/>
        <v>2629</v>
      </c>
      <c r="B2639" s="45">
        <f t="shared" si="112"/>
        <v>3236</v>
      </c>
      <c r="C2639" s="122">
        <v>46013</v>
      </c>
      <c r="D2639" s="122">
        <f>YEAR(REGISTROS[[#This Row],[FECHA]])</f>
        <v>2025</v>
      </c>
      <c r="E2639" s="112">
        <f>MONTH(REGISTROS[[#This Row],[FECHA]])</f>
        <v>12</v>
      </c>
      <c r="F2639" t="s">
        <v>5192</v>
      </c>
      <c r="G2639" s="11" t="str">
        <f ca="1">VLOOKUP(EXAMENES!F2639,PACIENTE[[APELLIDO / NOMBRE]:[GRUPO ETARIO]],4,0)</f>
        <v>ADULTO</v>
      </c>
      <c r="H2639" s="10" t="s">
        <v>117</v>
      </c>
      <c r="I2639" s="10" t="s">
        <v>20</v>
      </c>
      <c r="J2639" s="46">
        <f>VLOOKUP(REGISTROS[[#This Row],[TIPO DE EXAMEN ]],SERVICIOS[],2,0)</f>
        <v>10</v>
      </c>
      <c r="K2639" s="10" t="s">
        <v>67</v>
      </c>
      <c r="L2639" s="10">
        <v>1719824367</v>
      </c>
      <c r="M2639" s="10"/>
      <c r="N2639" s="10"/>
    </row>
    <row r="2640" spans="1:14" x14ac:dyDescent="0.25">
      <c r="A2640" s="110">
        <f t="shared" si="112"/>
        <v>2630</v>
      </c>
      <c r="B2640" s="45">
        <f t="shared" si="112"/>
        <v>3237</v>
      </c>
      <c r="C2640" s="122">
        <v>46013</v>
      </c>
      <c r="D2640" s="122">
        <f>YEAR(REGISTROS[[#This Row],[FECHA]])</f>
        <v>2025</v>
      </c>
      <c r="E2640" s="112">
        <f>MONTH(REGISTROS[[#This Row],[FECHA]])</f>
        <v>12</v>
      </c>
      <c r="F2640" t="s">
        <v>5194</v>
      </c>
      <c r="G2640" s="11" t="str">
        <f ca="1">VLOOKUP(EXAMENES!F2640,PACIENTE[[APELLIDO / NOMBRE]:[GRUPO ETARIO]],4,0)</f>
        <v>ADULTO</v>
      </c>
      <c r="H2640" s="10" t="s">
        <v>27</v>
      </c>
      <c r="I2640" s="10" t="s">
        <v>5</v>
      </c>
      <c r="J2640" s="46">
        <f>VLOOKUP(REGISTROS[[#This Row],[TIPO DE EXAMEN ]],SERVICIOS[],2,0)</f>
        <v>20</v>
      </c>
      <c r="K2640" s="10" t="s">
        <v>67</v>
      </c>
      <c r="L2640" s="10">
        <v>1354228601</v>
      </c>
      <c r="M2640" s="10"/>
      <c r="N2640" s="10"/>
    </row>
    <row r="2641" spans="1:14" x14ac:dyDescent="0.25">
      <c r="A2641" s="110">
        <f t="shared" si="112"/>
        <v>2631</v>
      </c>
      <c r="B2641" s="45">
        <f t="shared" si="112"/>
        <v>3238</v>
      </c>
      <c r="C2641" s="122">
        <v>46013</v>
      </c>
      <c r="D2641" s="122">
        <f>YEAR(REGISTROS[[#This Row],[FECHA]])</f>
        <v>2025</v>
      </c>
      <c r="E2641" s="112">
        <f>MONTH(REGISTROS[[#This Row],[FECHA]])</f>
        <v>12</v>
      </c>
      <c r="F2641" t="s">
        <v>5196</v>
      </c>
      <c r="G2641" s="11" t="str">
        <f ca="1">VLOOKUP(EXAMENES!F2641,PACIENTE[[APELLIDO / NOMBRE]:[GRUPO ETARIO]],4,0)</f>
        <v>ADULTO</v>
      </c>
      <c r="H2641" s="10" t="s">
        <v>85</v>
      </c>
      <c r="I2641" s="10" t="s">
        <v>5</v>
      </c>
      <c r="J2641" s="46">
        <f>VLOOKUP(REGISTROS[[#This Row],[TIPO DE EXAMEN ]],SERVICIOS[],2,0)</f>
        <v>20</v>
      </c>
      <c r="K2641" s="10" t="s">
        <v>67</v>
      </c>
      <c r="L2641" s="10">
        <v>1309137618</v>
      </c>
      <c r="M2641" s="10"/>
      <c r="N2641" s="10"/>
    </row>
    <row r="2642" spans="1:14" x14ac:dyDescent="0.25">
      <c r="A2642" s="110">
        <f t="shared" si="112"/>
        <v>2632</v>
      </c>
      <c r="B2642" s="45">
        <f t="shared" si="112"/>
        <v>3239</v>
      </c>
      <c r="C2642" s="122">
        <v>46013</v>
      </c>
      <c r="D2642" s="122">
        <f>YEAR(REGISTROS[[#This Row],[FECHA]])</f>
        <v>2025</v>
      </c>
      <c r="E2642" s="112">
        <f>MONTH(REGISTROS[[#This Row],[FECHA]])</f>
        <v>12</v>
      </c>
      <c r="F2642" t="s">
        <v>5067</v>
      </c>
      <c r="G2642" s="11" t="str">
        <f ca="1">VLOOKUP(EXAMENES!F2642,PACIENTE[[APELLIDO / NOMBRE]:[GRUPO ETARIO]],4,0)</f>
        <v>ADULTO</v>
      </c>
      <c r="H2642" s="10" t="s">
        <v>161</v>
      </c>
      <c r="I2642" s="10" t="s">
        <v>20</v>
      </c>
      <c r="J2642" s="46">
        <f>VLOOKUP(REGISTROS[[#This Row],[TIPO DE EXAMEN ]],SERVICIOS[],2,0)</f>
        <v>10</v>
      </c>
      <c r="K2642" s="10" t="s">
        <v>67</v>
      </c>
      <c r="L2642" s="10">
        <v>1308191863</v>
      </c>
      <c r="M2642" s="10"/>
      <c r="N2642" s="10"/>
    </row>
    <row r="2643" spans="1:14" x14ac:dyDescent="0.25">
      <c r="A2643" s="110">
        <f t="shared" si="112"/>
        <v>2633</v>
      </c>
      <c r="B2643" s="45">
        <f t="shared" si="112"/>
        <v>3240</v>
      </c>
      <c r="C2643" s="122">
        <v>46013</v>
      </c>
      <c r="D2643" s="122">
        <f>YEAR(REGISTROS[[#This Row],[FECHA]])</f>
        <v>2025</v>
      </c>
      <c r="E2643" s="112">
        <f>MONTH(REGISTROS[[#This Row],[FECHA]])</f>
        <v>12</v>
      </c>
      <c r="F2643" t="s">
        <v>5199</v>
      </c>
      <c r="G2643" s="11" t="str">
        <f ca="1">VLOOKUP(EXAMENES!F2643,PACIENTE[[APELLIDO / NOMBRE]:[GRUPO ETARIO]],4,0)</f>
        <v>NIÑO</v>
      </c>
      <c r="H2643" s="10" t="s">
        <v>79</v>
      </c>
      <c r="I2643" s="10" t="s">
        <v>5</v>
      </c>
      <c r="J2643" s="46">
        <f>VLOOKUP(REGISTROS[[#This Row],[TIPO DE EXAMEN ]],SERVICIOS[],2,0)</f>
        <v>20</v>
      </c>
      <c r="K2643" s="10" t="s">
        <v>67</v>
      </c>
      <c r="L2643" s="10">
        <v>1315197333</v>
      </c>
      <c r="M2643" s="10"/>
      <c r="N2643" s="10"/>
    </row>
    <row r="2644" spans="1:14" x14ac:dyDescent="0.25">
      <c r="A2644" s="110">
        <f t="shared" si="112"/>
        <v>2634</v>
      </c>
      <c r="B2644" s="45">
        <f t="shared" si="112"/>
        <v>3241</v>
      </c>
      <c r="C2644" s="122">
        <v>46014</v>
      </c>
      <c r="D2644" s="122">
        <f>YEAR(REGISTROS[[#This Row],[FECHA]])</f>
        <v>2025</v>
      </c>
      <c r="E2644" s="112">
        <f>MONTH(REGISTROS[[#This Row],[FECHA]])</f>
        <v>12</v>
      </c>
      <c r="F2644" t="s">
        <v>1851</v>
      </c>
      <c r="G2644" s="11" t="str">
        <f ca="1">VLOOKUP(EXAMENES!F2644,PACIENTE[[APELLIDO / NOMBRE]:[GRUPO ETARIO]],4,0)</f>
        <v>ADULTO</v>
      </c>
      <c r="H2644" s="10" t="s">
        <v>117</v>
      </c>
      <c r="I2644" s="10" t="s">
        <v>5</v>
      </c>
      <c r="J2644" s="46">
        <f>VLOOKUP(REGISTROS[[#This Row],[TIPO DE EXAMEN ]],SERVICIOS[],2,0)</f>
        <v>20</v>
      </c>
      <c r="K2644" s="10" t="s">
        <v>67</v>
      </c>
      <c r="L2644" s="10">
        <v>1316148723</v>
      </c>
      <c r="M2644" s="10"/>
      <c r="N2644" s="10"/>
    </row>
    <row r="2645" spans="1:14" x14ac:dyDescent="0.25">
      <c r="A2645" s="110">
        <f t="shared" si="112"/>
        <v>2635</v>
      </c>
      <c r="B2645" s="45">
        <f t="shared" si="112"/>
        <v>3242</v>
      </c>
      <c r="C2645" s="122">
        <v>46014</v>
      </c>
      <c r="D2645" s="122">
        <f>YEAR(REGISTROS[[#This Row],[FECHA]])</f>
        <v>2025</v>
      </c>
      <c r="E2645" s="112">
        <f>MONTH(REGISTROS[[#This Row],[FECHA]])</f>
        <v>12</v>
      </c>
      <c r="F2645" t="s">
        <v>5203</v>
      </c>
      <c r="G2645" s="11" t="str">
        <f ca="1">VLOOKUP(EXAMENES!F2645,PACIENTE[[APELLIDO / NOMBRE]:[GRUPO ETARIO]],4,0)</f>
        <v>ADULTO</v>
      </c>
      <c r="H2645" s="10" t="s">
        <v>117</v>
      </c>
      <c r="I2645" s="10" t="s">
        <v>20</v>
      </c>
      <c r="J2645" s="46">
        <f>VLOOKUP(REGISTROS[[#This Row],[TIPO DE EXAMEN ]],SERVICIOS[],2,0)</f>
        <v>10</v>
      </c>
      <c r="K2645" s="10" t="s">
        <v>67</v>
      </c>
      <c r="L2645" s="10">
        <v>1309827747</v>
      </c>
      <c r="M2645" s="10"/>
      <c r="N2645" s="10"/>
    </row>
    <row r="2646" spans="1:14" x14ac:dyDescent="0.25">
      <c r="A2646" s="110">
        <f t="shared" si="112"/>
        <v>2636</v>
      </c>
      <c r="B2646" s="45">
        <f t="shared" si="112"/>
        <v>3243</v>
      </c>
      <c r="C2646" s="122">
        <v>46014</v>
      </c>
      <c r="D2646" s="122">
        <f>YEAR(REGISTROS[[#This Row],[FECHA]])</f>
        <v>2025</v>
      </c>
      <c r="E2646" s="112">
        <f>MONTH(REGISTROS[[#This Row],[FECHA]])</f>
        <v>12</v>
      </c>
      <c r="F2646" t="s">
        <v>5204</v>
      </c>
      <c r="G2646" s="11" t="str">
        <f ca="1">VLOOKUP(EXAMENES!F2646,PACIENTE[[APELLIDO / NOMBRE]:[GRUPO ETARIO]],4,0)</f>
        <v>ADULTO</v>
      </c>
      <c r="H2646" s="10" t="s">
        <v>161</v>
      </c>
      <c r="I2646" s="10" t="s">
        <v>5</v>
      </c>
      <c r="J2646" s="46">
        <f>VLOOKUP(REGISTROS[[#This Row],[TIPO DE EXAMEN ]],SERVICIOS[],2,0)</f>
        <v>20</v>
      </c>
      <c r="K2646" s="10" t="s">
        <v>67</v>
      </c>
      <c r="L2646" s="10">
        <v>950351957</v>
      </c>
      <c r="M2646" s="10"/>
      <c r="N2646" s="10"/>
    </row>
    <row r="2647" spans="1:14" x14ac:dyDescent="0.25">
      <c r="A2647" s="110">
        <f t="shared" si="112"/>
        <v>2637</v>
      </c>
      <c r="B2647" s="45">
        <f t="shared" si="112"/>
        <v>3244</v>
      </c>
      <c r="C2647" s="122">
        <v>46014</v>
      </c>
      <c r="D2647" s="122">
        <f>YEAR(REGISTROS[[#This Row],[FECHA]])</f>
        <v>2025</v>
      </c>
      <c r="E2647" s="112">
        <f>MONTH(REGISTROS[[#This Row],[FECHA]])</f>
        <v>12</v>
      </c>
      <c r="F2647" t="s">
        <v>5206</v>
      </c>
      <c r="G2647" s="11" t="str">
        <f ca="1">VLOOKUP(EXAMENES!F2647,PACIENTE[[APELLIDO / NOMBRE]:[GRUPO ETARIO]],4,0)</f>
        <v>ADULTO</v>
      </c>
      <c r="H2647" s="10" t="s">
        <v>161</v>
      </c>
      <c r="I2647" s="10" t="s">
        <v>5</v>
      </c>
      <c r="J2647" s="46">
        <f>VLOOKUP(REGISTROS[[#This Row],[TIPO DE EXAMEN ]],SERVICIOS[],2,0)</f>
        <v>20</v>
      </c>
      <c r="K2647" s="10" t="s">
        <v>67</v>
      </c>
      <c r="L2647" s="10">
        <v>1751767938</v>
      </c>
      <c r="M2647" s="10"/>
      <c r="N2647" s="10"/>
    </row>
    <row r="2648" spans="1:14" x14ac:dyDescent="0.25">
      <c r="A2648" s="110">
        <f t="shared" si="112"/>
        <v>2638</v>
      </c>
      <c r="B2648" s="45">
        <f t="shared" si="112"/>
        <v>3245</v>
      </c>
      <c r="C2648" s="122">
        <v>46014</v>
      </c>
      <c r="D2648" s="122">
        <f>YEAR(REGISTROS[[#This Row],[FECHA]])</f>
        <v>2025</v>
      </c>
      <c r="E2648" s="112">
        <f>MONTH(REGISTROS[[#This Row],[FECHA]])</f>
        <v>12</v>
      </c>
      <c r="F2648" t="s">
        <v>5208</v>
      </c>
      <c r="G2648" s="11" t="str">
        <f ca="1">VLOOKUP(EXAMENES!F2648,PACIENTE[[APELLIDO / NOMBRE]:[GRUPO ETARIO]],4,0)</f>
        <v>ADULTO</v>
      </c>
      <c r="H2648" s="10" t="s">
        <v>117</v>
      </c>
      <c r="I2648" s="10" t="s">
        <v>5</v>
      </c>
      <c r="J2648" s="46">
        <f>VLOOKUP(REGISTROS[[#This Row],[TIPO DE EXAMEN ]],SERVICIOS[],2,0)</f>
        <v>20</v>
      </c>
      <c r="K2648" s="10" t="s">
        <v>67</v>
      </c>
      <c r="L2648" s="10">
        <v>1312992256</v>
      </c>
      <c r="M2648" s="10"/>
      <c r="N2648" s="10"/>
    </row>
    <row r="2649" spans="1:14" x14ac:dyDescent="0.25">
      <c r="A2649" s="110">
        <f t="shared" si="112"/>
        <v>2639</v>
      </c>
      <c r="B2649" s="45">
        <f t="shared" si="112"/>
        <v>3246</v>
      </c>
      <c r="C2649" s="122">
        <v>46014</v>
      </c>
      <c r="D2649" s="122">
        <f>YEAR(REGISTROS[[#This Row],[FECHA]])</f>
        <v>2025</v>
      </c>
      <c r="E2649" s="112">
        <f>MONTH(REGISTROS[[#This Row],[FECHA]])</f>
        <v>12</v>
      </c>
      <c r="F2649" t="s">
        <v>5210</v>
      </c>
      <c r="G2649" s="11" t="str">
        <f ca="1">VLOOKUP(EXAMENES!F2649,PACIENTE[[APELLIDO / NOMBRE]:[GRUPO ETARIO]],4,0)</f>
        <v>ADULTO</v>
      </c>
      <c r="H2649" s="10" t="s">
        <v>117</v>
      </c>
      <c r="I2649" s="10" t="s">
        <v>5</v>
      </c>
      <c r="J2649" s="46">
        <f>VLOOKUP(REGISTROS[[#This Row],[TIPO DE EXAMEN ]],SERVICIOS[],2,0)</f>
        <v>20</v>
      </c>
      <c r="K2649" s="10" t="s">
        <v>67</v>
      </c>
      <c r="L2649" s="10">
        <v>1306187343</v>
      </c>
      <c r="M2649" s="10"/>
      <c r="N2649" s="10"/>
    </row>
    <row r="2650" spans="1:14" x14ac:dyDescent="0.25">
      <c r="A2650" s="110">
        <f t="shared" si="112"/>
        <v>2640</v>
      </c>
      <c r="B2650" s="45">
        <f t="shared" si="112"/>
        <v>3247</v>
      </c>
      <c r="C2650" s="122">
        <v>46015</v>
      </c>
      <c r="D2650" s="122">
        <f>YEAR(REGISTROS[[#This Row],[FECHA]])</f>
        <v>2025</v>
      </c>
      <c r="E2650" s="112">
        <f>MONTH(REGISTROS[[#This Row],[FECHA]])</f>
        <v>12</v>
      </c>
      <c r="F2650" t="s">
        <v>5211</v>
      </c>
      <c r="G2650" s="11" t="str">
        <f ca="1">VLOOKUP(EXAMENES!F2650,PACIENTE[[APELLIDO / NOMBRE]:[GRUPO ETARIO]],4,0)</f>
        <v>ADULTO</v>
      </c>
      <c r="H2650" s="10" t="s">
        <v>161</v>
      </c>
      <c r="I2650" s="10" t="s">
        <v>5</v>
      </c>
      <c r="J2650" s="46">
        <f>VLOOKUP(REGISTROS[[#This Row],[TIPO DE EXAMEN ]],SERVICIOS[],2,0)</f>
        <v>20</v>
      </c>
      <c r="K2650" s="10" t="s">
        <v>68</v>
      </c>
      <c r="L2650" s="10">
        <v>1350744908</v>
      </c>
      <c r="M2650" s="10"/>
      <c r="N2650" s="10"/>
    </row>
    <row r="2651" spans="1:14" x14ac:dyDescent="0.25">
      <c r="A2651" s="110">
        <f t="shared" ref="A2651:B2714" si="113">IF(E2651&lt;&gt;"",1+A2650,"")</f>
        <v>2641</v>
      </c>
      <c r="B2651" s="45">
        <f t="shared" si="113"/>
        <v>3248</v>
      </c>
      <c r="C2651" s="122">
        <v>46017</v>
      </c>
      <c r="D2651" s="122">
        <f>YEAR(REGISTROS[[#This Row],[FECHA]])</f>
        <v>2025</v>
      </c>
      <c r="E2651" s="112">
        <f>MONTH(REGISTROS[[#This Row],[FECHA]])</f>
        <v>12</v>
      </c>
      <c r="F2651" t="s">
        <v>5213</v>
      </c>
      <c r="G2651" s="11" t="str">
        <f ca="1">VLOOKUP(EXAMENES!F2651,PACIENTE[[APELLIDO / NOMBRE]:[GRUPO ETARIO]],4,0)</f>
        <v>TERCERA EDAD</v>
      </c>
      <c r="H2651" s="10" t="s">
        <v>27</v>
      </c>
      <c r="I2651" s="10" t="s">
        <v>5</v>
      </c>
      <c r="J2651" s="46">
        <f>VLOOKUP(REGISTROS[[#This Row],[TIPO DE EXAMEN ]],SERVICIOS[],2,0)</f>
        <v>20</v>
      </c>
      <c r="K2651" s="10" t="s">
        <v>67</v>
      </c>
      <c r="L2651" s="10">
        <v>1706778956</v>
      </c>
      <c r="M2651" s="10"/>
      <c r="N2651" s="10"/>
    </row>
    <row r="2652" spans="1:14" x14ac:dyDescent="0.25">
      <c r="A2652" s="110">
        <f t="shared" si="113"/>
        <v>2642</v>
      </c>
      <c r="B2652" s="45">
        <f t="shared" si="113"/>
        <v>3249</v>
      </c>
      <c r="C2652" s="122">
        <v>46017</v>
      </c>
      <c r="D2652" s="122">
        <f>YEAR(REGISTROS[[#This Row],[FECHA]])</f>
        <v>2025</v>
      </c>
      <c r="E2652" s="112">
        <f>MONTH(REGISTROS[[#This Row],[FECHA]])</f>
        <v>12</v>
      </c>
      <c r="F2652" t="s">
        <v>5215</v>
      </c>
      <c r="G2652" s="11" t="str">
        <f ca="1">VLOOKUP(EXAMENES!F2652,PACIENTE[[APELLIDO / NOMBRE]:[GRUPO ETARIO]],4,0)</f>
        <v>ADULTO</v>
      </c>
      <c r="H2652" s="10" t="s">
        <v>161</v>
      </c>
      <c r="I2652" s="10" t="s">
        <v>72</v>
      </c>
      <c r="J2652" s="46">
        <f>VLOOKUP(REGISTROS[[#This Row],[TIPO DE EXAMEN ]],SERVICIOS[],2,0)</f>
        <v>10</v>
      </c>
      <c r="K2652" s="10" t="s">
        <v>67</v>
      </c>
      <c r="L2652" s="10">
        <v>1312262833</v>
      </c>
      <c r="M2652" s="10"/>
      <c r="N2652" s="10"/>
    </row>
    <row r="2653" spans="1:14" x14ac:dyDescent="0.25">
      <c r="A2653" s="110">
        <f t="shared" si="113"/>
        <v>2643</v>
      </c>
      <c r="B2653" s="45">
        <f t="shared" si="113"/>
        <v>3250</v>
      </c>
      <c r="C2653" s="122">
        <v>46017</v>
      </c>
      <c r="D2653" s="122">
        <f>YEAR(REGISTROS[[#This Row],[FECHA]])</f>
        <v>2025</v>
      </c>
      <c r="E2653" s="112">
        <f>MONTH(REGISTROS[[#This Row],[FECHA]])</f>
        <v>12</v>
      </c>
      <c r="F2653" t="s">
        <v>5217</v>
      </c>
      <c r="G2653" s="11" t="str">
        <f ca="1">VLOOKUP(EXAMENES!F2653,PACIENTE[[APELLIDO / NOMBRE]:[GRUPO ETARIO]],4,0)</f>
        <v>ADOLECENTE</v>
      </c>
      <c r="H2653" s="10" t="s">
        <v>161</v>
      </c>
      <c r="I2653" s="10" t="s">
        <v>5</v>
      </c>
      <c r="J2653" s="46">
        <f>VLOOKUP(REGISTROS[[#This Row],[TIPO DE EXAMEN ]],SERVICIOS[],2,0)</f>
        <v>20</v>
      </c>
      <c r="K2653" s="10" t="s">
        <v>67</v>
      </c>
      <c r="L2653" s="10">
        <v>957545346</v>
      </c>
      <c r="M2653" s="10"/>
      <c r="N2653" s="10"/>
    </row>
    <row r="2654" spans="1:14" x14ac:dyDescent="0.25">
      <c r="A2654" s="110">
        <f t="shared" si="113"/>
        <v>2644</v>
      </c>
      <c r="B2654" s="45">
        <f t="shared" si="113"/>
        <v>3251</v>
      </c>
      <c r="C2654" s="122">
        <v>46017</v>
      </c>
      <c r="D2654" s="122">
        <f>YEAR(REGISTROS[[#This Row],[FECHA]])</f>
        <v>2025</v>
      </c>
      <c r="E2654" s="112">
        <f>MONTH(REGISTROS[[#This Row],[FECHA]])</f>
        <v>12</v>
      </c>
      <c r="F2654" t="s">
        <v>5219</v>
      </c>
      <c r="G2654" s="11" t="str">
        <f ca="1">VLOOKUP(EXAMENES!F2654,PACIENTE[[APELLIDO / NOMBRE]:[GRUPO ETARIO]],4,0)</f>
        <v>ADOLECENTE</v>
      </c>
      <c r="H2654" s="10" t="s">
        <v>117</v>
      </c>
      <c r="I2654" s="10" t="s">
        <v>5</v>
      </c>
      <c r="J2654" s="46">
        <f>VLOOKUP(REGISTROS[[#This Row],[TIPO DE EXAMEN ]],SERVICIOS[],2,0)</f>
        <v>20</v>
      </c>
      <c r="K2654" s="10" t="s">
        <v>67</v>
      </c>
      <c r="L2654" s="10">
        <v>1312983834</v>
      </c>
      <c r="M2654" s="10"/>
      <c r="N2654" s="10"/>
    </row>
    <row r="2655" spans="1:14" x14ac:dyDescent="0.25">
      <c r="A2655" s="110">
        <f t="shared" si="113"/>
        <v>2645</v>
      </c>
      <c r="B2655" s="45">
        <f t="shared" si="113"/>
        <v>3252</v>
      </c>
      <c r="C2655" s="122">
        <v>46017</v>
      </c>
      <c r="D2655" s="122">
        <f>YEAR(REGISTROS[[#This Row],[FECHA]])</f>
        <v>2025</v>
      </c>
      <c r="E2655" s="112">
        <f>MONTH(REGISTROS[[#This Row],[FECHA]])</f>
        <v>12</v>
      </c>
      <c r="F2655" t="s">
        <v>5221</v>
      </c>
      <c r="G2655" s="11" t="str">
        <f ca="1">VLOOKUP(EXAMENES!F2655,PACIENTE[[APELLIDO / NOMBRE]:[GRUPO ETARIO]],4,0)</f>
        <v>ADULTO</v>
      </c>
      <c r="H2655" s="10" t="s">
        <v>117</v>
      </c>
      <c r="I2655" s="10" t="s">
        <v>5</v>
      </c>
      <c r="J2655" s="46">
        <f>VLOOKUP(REGISTROS[[#This Row],[TIPO DE EXAMEN ]],SERVICIOS[],2,0)</f>
        <v>20</v>
      </c>
      <c r="K2655" s="10" t="s">
        <v>67</v>
      </c>
      <c r="L2655" s="10">
        <v>1316401403</v>
      </c>
      <c r="M2655" s="10"/>
      <c r="N2655" s="10"/>
    </row>
    <row r="2656" spans="1:14" x14ac:dyDescent="0.25">
      <c r="A2656" s="110">
        <f t="shared" si="113"/>
        <v>2646</v>
      </c>
      <c r="B2656" s="45">
        <f t="shared" si="113"/>
        <v>3253</v>
      </c>
      <c r="C2656" s="122">
        <v>46017</v>
      </c>
      <c r="D2656" s="122">
        <f>YEAR(REGISTROS[[#This Row],[FECHA]])</f>
        <v>2025</v>
      </c>
      <c r="E2656" s="112">
        <f>MONTH(REGISTROS[[#This Row],[FECHA]])</f>
        <v>12</v>
      </c>
      <c r="F2656" t="s">
        <v>5223</v>
      </c>
      <c r="G2656" s="11" t="str">
        <f ca="1">VLOOKUP(EXAMENES!F2656,PACIENTE[[APELLIDO / NOMBRE]:[GRUPO ETARIO]],4,0)</f>
        <v>ADULTO</v>
      </c>
      <c r="H2656" s="10" t="s">
        <v>161</v>
      </c>
      <c r="I2656" s="10" t="s">
        <v>5</v>
      </c>
      <c r="J2656" s="46">
        <f>VLOOKUP(REGISTROS[[#This Row],[TIPO DE EXAMEN ]],SERVICIOS[],2,0)</f>
        <v>20</v>
      </c>
      <c r="K2656" s="10" t="s">
        <v>67</v>
      </c>
      <c r="L2656" s="10">
        <v>1311539751</v>
      </c>
      <c r="M2656" s="10"/>
      <c r="N2656" s="10"/>
    </row>
    <row r="2657" spans="1:14" x14ac:dyDescent="0.25">
      <c r="A2657" s="110">
        <f t="shared" si="113"/>
        <v>2647</v>
      </c>
      <c r="B2657" s="45">
        <f t="shared" si="113"/>
        <v>3254</v>
      </c>
      <c r="C2657" s="122">
        <v>46017</v>
      </c>
      <c r="D2657" s="122">
        <f>YEAR(REGISTROS[[#This Row],[FECHA]])</f>
        <v>2025</v>
      </c>
      <c r="E2657" s="112">
        <f>MONTH(REGISTROS[[#This Row],[FECHA]])</f>
        <v>12</v>
      </c>
      <c r="F2657" t="s">
        <v>5225</v>
      </c>
      <c r="G2657" s="11" t="str">
        <f ca="1">VLOOKUP(EXAMENES!F2657,PACIENTE[[APELLIDO / NOMBRE]:[GRUPO ETARIO]],4,0)</f>
        <v>ADULTO</v>
      </c>
      <c r="H2657" s="10" t="s">
        <v>161</v>
      </c>
      <c r="I2657" s="10" t="s">
        <v>5</v>
      </c>
      <c r="J2657" s="46">
        <f>VLOOKUP(REGISTROS[[#This Row],[TIPO DE EXAMEN ]],SERVICIOS[],2,0)</f>
        <v>20</v>
      </c>
      <c r="K2657" s="10" t="s">
        <v>67</v>
      </c>
      <c r="L2657" s="10">
        <v>1317206744</v>
      </c>
      <c r="M2657" s="10"/>
      <c r="N2657" s="10"/>
    </row>
    <row r="2658" spans="1:14" x14ac:dyDescent="0.25">
      <c r="A2658" s="110">
        <f t="shared" si="113"/>
        <v>2648</v>
      </c>
      <c r="B2658" s="45">
        <f t="shared" si="113"/>
        <v>3255</v>
      </c>
      <c r="C2658" s="122">
        <v>46017</v>
      </c>
      <c r="D2658" s="122">
        <f>YEAR(REGISTROS[[#This Row],[FECHA]])</f>
        <v>2025</v>
      </c>
      <c r="E2658" s="112">
        <f>MONTH(REGISTROS[[#This Row],[FECHA]])</f>
        <v>12</v>
      </c>
      <c r="F2658" t="s">
        <v>5227</v>
      </c>
      <c r="G2658" s="11" t="str">
        <f ca="1">VLOOKUP(EXAMENES!F2658,PACIENTE[[APELLIDO / NOMBRE]:[GRUPO ETARIO]],4,0)</f>
        <v>NIÑO</v>
      </c>
      <c r="H2658" s="10" t="s">
        <v>27</v>
      </c>
      <c r="I2658" s="10" t="s">
        <v>5</v>
      </c>
      <c r="J2658" s="46">
        <f>VLOOKUP(REGISTROS[[#This Row],[TIPO DE EXAMEN ]],SERVICIOS[],2,0)</f>
        <v>20</v>
      </c>
      <c r="K2658" s="10" t="s">
        <v>67</v>
      </c>
      <c r="L2658" s="10">
        <v>1351469695</v>
      </c>
      <c r="M2658" s="10"/>
      <c r="N2658" s="10"/>
    </row>
    <row r="2659" spans="1:14" x14ac:dyDescent="0.25">
      <c r="A2659" s="110">
        <f t="shared" si="113"/>
        <v>2649</v>
      </c>
      <c r="B2659" s="45">
        <f t="shared" si="113"/>
        <v>3256</v>
      </c>
      <c r="C2659" s="122">
        <v>46017</v>
      </c>
      <c r="D2659" s="122">
        <f>YEAR(REGISTROS[[#This Row],[FECHA]])</f>
        <v>2025</v>
      </c>
      <c r="E2659" s="112">
        <f>MONTH(REGISTROS[[#This Row],[FECHA]])</f>
        <v>12</v>
      </c>
      <c r="F2659" t="s">
        <v>5229</v>
      </c>
      <c r="G2659" s="11" t="str">
        <f ca="1">VLOOKUP(EXAMENES!F2659,PACIENTE[[APELLIDO / NOMBRE]:[GRUPO ETARIO]],4,0)</f>
        <v>ADULTO</v>
      </c>
      <c r="H2659" s="10" t="s">
        <v>1782</v>
      </c>
      <c r="I2659" s="10" t="s">
        <v>5</v>
      </c>
      <c r="J2659" s="46">
        <f>VLOOKUP(REGISTROS[[#This Row],[TIPO DE EXAMEN ]],SERVICIOS[],2,0)</f>
        <v>20</v>
      </c>
      <c r="K2659" s="10" t="s">
        <v>68</v>
      </c>
      <c r="L2659" s="10">
        <v>1723299796</v>
      </c>
      <c r="M2659" s="10"/>
      <c r="N2659" s="10"/>
    </row>
    <row r="2660" spans="1:14" x14ac:dyDescent="0.25">
      <c r="A2660" s="110">
        <f t="shared" si="113"/>
        <v>2650</v>
      </c>
      <c r="B2660" s="45">
        <f t="shared" si="113"/>
        <v>3257</v>
      </c>
      <c r="C2660" s="122">
        <v>46017</v>
      </c>
      <c r="D2660" s="122">
        <f>YEAR(REGISTROS[[#This Row],[FECHA]])</f>
        <v>2025</v>
      </c>
      <c r="E2660" s="112">
        <f>MONTH(REGISTROS[[#This Row],[FECHA]])</f>
        <v>12</v>
      </c>
      <c r="F2660" t="s">
        <v>5231</v>
      </c>
      <c r="G2660" s="11" t="str">
        <f ca="1">VLOOKUP(EXAMENES!F2660,PACIENTE[[APELLIDO / NOMBRE]:[GRUPO ETARIO]],4,0)</f>
        <v>ADULTO</v>
      </c>
      <c r="H2660" s="10" t="s">
        <v>117</v>
      </c>
      <c r="I2660" s="10" t="s">
        <v>5</v>
      </c>
      <c r="J2660" s="46">
        <f>VLOOKUP(REGISTROS[[#This Row],[TIPO DE EXAMEN ]],SERVICIOS[],2,0)</f>
        <v>20</v>
      </c>
      <c r="K2660" s="10" t="s">
        <v>67</v>
      </c>
      <c r="L2660" s="10">
        <v>1313961995</v>
      </c>
      <c r="M2660" s="10"/>
      <c r="N2660" s="10"/>
    </row>
    <row r="2661" spans="1:14" x14ac:dyDescent="0.25">
      <c r="A2661" s="110">
        <f t="shared" si="113"/>
        <v>2651</v>
      </c>
      <c r="B2661" s="45">
        <f t="shared" si="113"/>
        <v>3258</v>
      </c>
      <c r="C2661" s="122">
        <v>46018</v>
      </c>
      <c r="D2661" s="122">
        <f>YEAR(REGISTROS[[#This Row],[FECHA]])</f>
        <v>2025</v>
      </c>
      <c r="E2661" s="112">
        <f>MONTH(REGISTROS[[#This Row],[FECHA]])</f>
        <v>12</v>
      </c>
      <c r="F2661" t="s">
        <v>5233</v>
      </c>
      <c r="G2661" s="11" t="str">
        <f ca="1">VLOOKUP(EXAMENES!F2661,PACIENTE[[APELLIDO / NOMBRE]:[GRUPO ETARIO]],4,0)</f>
        <v>ADOLECENTE</v>
      </c>
      <c r="H2661" s="10" t="s">
        <v>161</v>
      </c>
      <c r="I2661" s="10" t="s">
        <v>5</v>
      </c>
      <c r="J2661" s="46">
        <f>VLOOKUP(REGISTROS[[#This Row],[TIPO DE EXAMEN ]],SERVICIOS[],2,0)</f>
        <v>20</v>
      </c>
      <c r="K2661" s="10" t="s">
        <v>68</v>
      </c>
      <c r="L2661" s="10">
        <v>1313004747</v>
      </c>
      <c r="M2661" s="10"/>
      <c r="N2661" s="10"/>
    </row>
    <row r="2662" spans="1:14" x14ac:dyDescent="0.25">
      <c r="A2662" s="110">
        <f t="shared" si="113"/>
        <v>2652</v>
      </c>
      <c r="B2662" s="45">
        <f t="shared" si="113"/>
        <v>3259</v>
      </c>
      <c r="C2662" s="122">
        <v>46018</v>
      </c>
      <c r="D2662" s="122">
        <f>YEAR(REGISTROS[[#This Row],[FECHA]])</f>
        <v>2025</v>
      </c>
      <c r="E2662" s="112">
        <f>MONTH(REGISTROS[[#This Row],[FECHA]])</f>
        <v>12</v>
      </c>
      <c r="F2662" t="s">
        <v>5235</v>
      </c>
      <c r="G2662" s="11" t="str">
        <f ca="1">VLOOKUP(EXAMENES!F2662,PACIENTE[[APELLIDO / NOMBRE]:[GRUPO ETARIO]],4,0)</f>
        <v>ADULTO</v>
      </c>
      <c r="H2662" s="10" t="s">
        <v>1783</v>
      </c>
      <c r="I2662" s="10" t="s">
        <v>5</v>
      </c>
      <c r="J2662" s="46">
        <f>VLOOKUP(REGISTROS[[#This Row],[TIPO DE EXAMEN ]],SERVICIOS[],2,0)</f>
        <v>20</v>
      </c>
      <c r="K2662" s="10" t="s">
        <v>67</v>
      </c>
      <c r="L2662" s="10">
        <v>1310016645</v>
      </c>
      <c r="M2662" s="10"/>
      <c r="N2662" s="10"/>
    </row>
    <row r="2663" spans="1:14" x14ac:dyDescent="0.25">
      <c r="A2663" s="110">
        <f t="shared" si="113"/>
        <v>2653</v>
      </c>
      <c r="B2663" s="45">
        <f t="shared" si="113"/>
        <v>3260</v>
      </c>
      <c r="C2663" s="122">
        <v>46018</v>
      </c>
      <c r="D2663" s="122">
        <f>YEAR(REGISTROS[[#This Row],[FECHA]])</f>
        <v>2025</v>
      </c>
      <c r="E2663" s="112">
        <f>MONTH(REGISTROS[[#This Row],[FECHA]])</f>
        <v>12</v>
      </c>
      <c r="F2663" t="s">
        <v>5237</v>
      </c>
      <c r="G2663" s="11" t="str">
        <f ca="1">VLOOKUP(EXAMENES!F2663,PACIENTE[[APELLIDO / NOMBRE]:[GRUPO ETARIO]],4,0)</f>
        <v>ADULTO</v>
      </c>
      <c r="H2663" s="10" t="s">
        <v>1785</v>
      </c>
      <c r="I2663" s="10" t="s">
        <v>5</v>
      </c>
      <c r="J2663" s="46">
        <f>VLOOKUP(REGISTROS[[#This Row],[TIPO DE EXAMEN ]],SERVICIOS[],2,0)</f>
        <v>20</v>
      </c>
      <c r="K2663" s="10" t="s">
        <v>68</v>
      </c>
      <c r="L2663" s="10">
        <v>1315614774</v>
      </c>
      <c r="M2663" s="10"/>
      <c r="N2663" s="10"/>
    </row>
    <row r="2664" spans="1:14" x14ac:dyDescent="0.25">
      <c r="A2664" s="110">
        <f t="shared" si="113"/>
        <v>2654</v>
      </c>
      <c r="B2664" s="45">
        <f t="shared" si="113"/>
        <v>3261</v>
      </c>
      <c r="C2664" s="122">
        <v>46018</v>
      </c>
      <c r="D2664" s="122">
        <f>YEAR(REGISTROS[[#This Row],[FECHA]])</f>
        <v>2025</v>
      </c>
      <c r="E2664" s="112">
        <f>MONTH(REGISTROS[[#This Row],[FECHA]])</f>
        <v>12</v>
      </c>
      <c r="F2664" t="s">
        <v>5239</v>
      </c>
      <c r="G2664" s="11" t="str">
        <f ca="1">VLOOKUP(EXAMENES!F2664,PACIENTE[[APELLIDO / NOMBRE]:[GRUPO ETARIO]],4,0)</f>
        <v>ADULTO</v>
      </c>
      <c r="H2664" s="10" t="s">
        <v>161</v>
      </c>
      <c r="I2664" s="10" t="s">
        <v>5</v>
      </c>
      <c r="J2664" s="46">
        <f>VLOOKUP(REGISTROS[[#This Row],[TIPO DE EXAMEN ]],SERVICIOS[],2,0)</f>
        <v>20</v>
      </c>
      <c r="K2664" s="10" t="s">
        <v>68</v>
      </c>
      <c r="L2664" s="10">
        <v>1312988510</v>
      </c>
      <c r="M2664" s="10"/>
      <c r="N2664" s="10"/>
    </row>
    <row r="2665" spans="1:14" x14ac:dyDescent="0.25">
      <c r="A2665" s="110">
        <f t="shared" si="113"/>
        <v>2655</v>
      </c>
      <c r="B2665" s="45">
        <f t="shared" si="113"/>
        <v>3262</v>
      </c>
      <c r="C2665" s="122">
        <v>46020</v>
      </c>
      <c r="D2665" s="122">
        <f>YEAR(REGISTROS[[#This Row],[FECHA]])</f>
        <v>2025</v>
      </c>
      <c r="E2665" s="112">
        <f>MONTH(REGISTROS[[#This Row],[FECHA]])</f>
        <v>12</v>
      </c>
      <c r="F2665" t="s">
        <v>5241</v>
      </c>
      <c r="G2665" s="11" t="str">
        <f ca="1">VLOOKUP(EXAMENES!F2665,PACIENTE[[APELLIDO / NOMBRE]:[GRUPO ETARIO]],4,0)</f>
        <v>ADULTO</v>
      </c>
      <c r="H2665" s="10" t="s">
        <v>3498</v>
      </c>
      <c r="I2665" s="10" t="s">
        <v>5</v>
      </c>
      <c r="J2665" s="46">
        <f>VLOOKUP(REGISTROS[[#This Row],[TIPO DE EXAMEN ]],SERVICIOS[],2,0)</f>
        <v>20</v>
      </c>
      <c r="K2665" s="10" t="s">
        <v>67</v>
      </c>
      <c r="L2665" s="10">
        <v>1721170601</v>
      </c>
      <c r="M2665" s="10"/>
      <c r="N2665" s="10"/>
    </row>
    <row r="2666" spans="1:14" x14ac:dyDescent="0.25">
      <c r="A2666" s="110">
        <f t="shared" si="113"/>
        <v>2656</v>
      </c>
      <c r="B2666" s="45">
        <f t="shared" si="113"/>
        <v>3263</v>
      </c>
      <c r="C2666" s="122">
        <v>46020</v>
      </c>
      <c r="D2666" s="122">
        <f>YEAR(REGISTROS[[#This Row],[FECHA]])</f>
        <v>2025</v>
      </c>
      <c r="E2666" s="112">
        <f>MONTH(REGISTROS[[#This Row],[FECHA]])</f>
        <v>12</v>
      </c>
      <c r="F2666" t="s">
        <v>5243</v>
      </c>
      <c r="G2666" s="11" t="str">
        <f ca="1">VLOOKUP(EXAMENES!F2666,PACIENTE[[APELLIDO / NOMBRE]:[GRUPO ETARIO]],4,0)</f>
        <v>ADULTO</v>
      </c>
      <c r="H2666" s="10" t="s">
        <v>161</v>
      </c>
      <c r="I2666" s="10" t="s">
        <v>20</v>
      </c>
      <c r="J2666" s="46">
        <f>VLOOKUP(REGISTROS[[#This Row],[TIPO DE EXAMEN ]],SERVICIOS[],2,0)</f>
        <v>10</v>
      </c>
      <c r="K2666" s="10" t="s">
        <v>67</v>
      </c>
      <c r="L2666" s="10">
        <v>1315192961</v>
      </c>
      <c r="M2666" s="10"/>
      <c r="N2666" s="10"/>
    </row>
    <row r="2667" spans="1:14" x14ac:dyDescent="0.25">
      <c r="A2667" s="110">
        <f t="shared" si="113"/>
        <v>2657</v>
      </c>
      <c r="B2667" s="45">
        <f t="shared" si="113"/>
        <v>3264</v>
      </c>
      <c r="C2667" s="122">
        <v>46020</v>
      </c>
      <c r="D2667" s="122">
        <f>YEAR(REGISTROS[[#This Row],[FECHA]])</f>
        <v>2025</v>
      </c>
      <c r="E2667" s="112">
        <f>MONTH(REGISTROS[[#This Row],[FECHA]])</f>
        <v>12</v>
      </c>
      <c r="F2667" t="s">
        <v>5245</v>
      </c>
      <c r="G2667" s="11" t="str">
        <f ca="1">VLOOKUP(EXAMENES!F2667,PACIENTE[[APELLIDO / NOMBRE]:[GRUPO ETARIO]],4,0)</f>
        <v>ADOLECENTE</v>
      </c>
      <c r="H2667" s="10" t="s">
        <v>161</v>
      </c>
      <c r="I2667" s="10" t="s">
        <v>5</v>
      </c>
      <c r="J2667" s="46">
        <f>VLOOKUP(REGISTROS[[#This Row],[TIPO DE EXAMEN ]],SERVICIOS[],2,0)</f>
        <v>20</v>
      </c>
      <c r="K2667" s="10" t="s">
        <v>68</v>
      </c>
      <c r="L2667" s="10">
        <v>1722677356</v>
      </c>
      <c r="M2667" s="10"/>
      <c r="N2667" s="10"/>
    </row>
    <row r="2668" spans="1:14" x14ac:dyDescent="0.25">
      <c r="A2668" s="110">
        <f t="shared" si="113"/>
        <v>2658</v>
      </c>
      <c r="B2668" s="45">
        <f t="shared" si="113"/>
        <v>3265</v>
      </c>
      <c r="C2668" s="122">
        <v>46020</v>
      </c>
      <c r="D2668" s="122">
        <f>YEAR(REGISTROS[[#This Row],[FECHA]])</f>
        <v>2025</v>
      </c>
      <c r="E2668" s="112">
        <f>MONTH(REGISTROS[[#This Row],[FECHA]])</f>
        <v>12</v>
      </c>
      <c r="F2668" t="s">
        <v>5247</v>
      </c>
      <c r="G2668" s="11" t="str">
        <f ca="1">VLOOKUP(EXAMENES!F2668,PACIENTE[[APELLIDO / NOMBRE]:[GRUPO ETARIO]],4,0)</f>
        <v>ADULTO</v>
      </c>
      <c r="H2668" s="10" t="s">
        <v>27</v>
      </c>
      <c r="I2668" s="10" t="s">
        <v>5</v>
      </c>
      <c r="J2668" s="46">
        <f>VLOOKUP(REGISTROS[[#This Row],[TIPO DE EXAMEN ]],SERVICIOS[],2,0)</f>
        <v>20</v>
      </c>
      <c r="K2668" s="10" t="s">
        <v>67</v>
      </c>
      <c r="L2668" s="10">
        <v>1313175059</v>
      </c>
      <c r="M2668" s="10"/>
      <c r="N2668" s="10"/>
    </row>
    <row r="2669" spans="1:14" x14ac:dyDescent="0.25">
      <c r="A2669" s="110">
        <f t="shared" si="113"/>
        <v>2659</v>
      </c>
      <c r="B2669" s="45">
        <f t="shared" si="113"/>
        <v>3266</v>
      </c>
      <c r="C2669" s="122">
        <v>46020</v>
      </c>
      <c r="D2669" s="122">
        <f>YEAR(REGISTROS[[#This Row],[FECHA]])</f>
        <v>2025</v>
      </c>
      <c r="E2669" s="112">
        <f>MONTH(REGISTROS[[#This Row],[FECHA]])</f>
        <v>12</v>
      </c>
      <c r="F2669" t="s">
        <v>5249</v>
      </c>
      <c r="G2669" s="11" t="str">
        <f ca="1">VLOOKUP(EXAMENES!F2669,PACIENTE[[APELLIDO / NOMBRE]:[GRUPO ETARIO]],4,0)</f>
        <v>ADULTO</v>
      </c>
      <c r="H2669" s="10" t="s">
        <v>27</v>
      </c>
      <c r="I2669" s="10" t="s">
        <v>5</v>
      </c>
      <c r="J2669" s="46">
        <f>VLOOKUP(REGISTROS[[#This Row],[TIPO DE EXAMEN ]],SERVICIOS[],2,0)</f>
        <v>20</v>
      </c>
      <c r="K2669" s="10" t="s">
        <v>67</v>
      </c>
      <c r="L2669" s="10">
        <v>926321035</v>
      </c>
      <c r="M2669" s="10"/>
      <c r="N2669" s="10"/>
    </row>
    <row r="2670" spans="1:14" x14ac:dyDescent="0.25">
      <c r="A2670" s="110">
        <f t="shared" si="113"/>
        <v>2660</v>
      </c>
      <c r="B2670" s="45">
        <f t="shared" si="113"/>
        <v>3267</v>
      </c>
      <c r="C2670" s="122">
        <v>46021</v>
      </c>
      <c r="D2670" s="122">
        <f>YEAR(REGISTROS[[#This Row],[FECHA]])</f>
        <v>2025</v>
      </c>
      <c r="E2670" s="112">
        <f>MONTH(REGISTROS[[#This Row],[FECHA]])</f>
        <v>12</v>
      </c>
      <c r="F2670" t="s">
        <v>5251</v>
      </c>
      <c r="G2670" s="11" t="str">
        <f ca="1">VLOOKUP(EXAMENES!F2670,PACIENTE[[APELLIDO / NOMBRE]:[GRUPO ETARIO]],4,0)</f>
        <v>ADULTO</v>
      </c>
      <c r="H2670" s="10" t="s">
        <v>117</v>
      </c>
      <c r="I2670" s="10" t="s">
        <v>5</v>
      </c>
      <c r="J2670" s="46">
        <f>VLOOKUP(REGISTROS[[#This Row],[TIPO DE EXAMEN ]],SERVICIOS[],2,0)</f>
        <v>20</v>
      </c>
      <c r="K2670" s="10" t="s">
        <v>67</v>
      </c>
      <c r="L2670" s="10">
        <v>1351287576</v>
      </c>
      <c r="M2670" s="10"/>
      <c r="N2670" s="10"/>
    </row>
    <row r="2671" spans="1:14" x14ac:dyDescent="0.25">
      <c r="A2671" s="110">
        <f t="shared" si="113"/>
        <v>2661</v>
      </c>
      <c r="B2671" s="45">
        <f t="shared" si="113"/>
        <v>3268</v>
      </c>
      <c r="C2671" s="122">
        <v>46021</v>
      </c>
      <c r="D2671" s="122">
        <f>YEAR(REGISTROS[[#This Row],[FECHA]])</f>
        <v>2025</v>
      </c>
      <c r="E2671" s="112">
        <f>MONTH(REGISTROS[[#This Row],[FECHA]])</f>
        <v>12</v>
      </c>
      <c r="F2671" t="s">
        <v>5253</v>
      </c>
      <c r="G2671" s="11" t="str">
        <f ca="1">VLOOKUP(EXAMENES!F2671,PACIENTE[[APELLIDO / NOMBRE]:[GRUPO ETARIO]],4,0)</f>
        <v>ADULTO</v>
      </c>
      <c r="H2671" s="10" t="s">
        <v>1783</v>
      </c>
      <c r="I2671" s="10" t="s">
        <v>20</v>
      </c>
      <c r="J2671" s="46">
        <f>VLOOKUP(REGISTROS[[#This Row],[TIPO DE EXAMEN ]],SERVICIOS[],2,0)</f>
        <v>10</v>
      </c>
      <c r="K2671" s="10" t="s">
        <v>67</v>
      </c>
      <c r="L2671" s="10">
        <v>1312262460</v>
      </c>
      <c r="M2671" s="10"/>
      <c r="N2671" s="10"/>
    </row>
    <row r="2672" spans="1:14" x14ac:dyDescent="0.25">
      <c r="A2672" s="110">
        <f t="shared" si="113"/>
        <v>2662</v>
      </c>
      <c r="B2672" s="45">
        <f t="shared" si="113"/>
        <v>3269</v>
      </c>
      <c r="C2672" s="122">
        <v>46021</v>
      </c>
      <c r="D2672" s="122">
        <f>YEAR(REGISTROS[[#This Row],[FECHA]])</f>
        <v>2025</v>
      </c>
      <c r="E2672" s="112">
        <f>MONTH(REGISTROS[[#This Row],[FECHA]])</f>
        <v>12</v>
      </c>
      <c r="F2672" t="s">
        <v>5255</v>
      </c>
      <c r="G2672" s="11" t="str">
        <f ca="1">VLOOKUP(EXAMENES!F2672,PACIENTE[[APELLIDO / NOMBRE]:[GRUPO ETARIO]],4,0)</f>
        <v>ADULTO</v>
      </c>
      <c r="H2672" s="10" t="s">
        <v>27</v>
      </c>
      <c r="I2672" s="10" t="s">
        <v>5</v>
      </c>
      <c r="J2672" s="46">
        <f>VLOOKUP(REGISTROS[[#This Row],[TIPO DE EXAMEN ]],SERVICIOS[],2,0)</f>
        <v>20</v>
      </c>
      <c r="K2672" s="10" t="s">
        <v>67</v>
      </c>
      <c r="L2672" s="10">
        <v>1761085495</v>
      </c>
      <c r="M2672" s="10"/>
      <c r="N2672" s="10"/>
    </row>
    <row r="2673" spans="1:14" x14ac:dyDescent="0.25">
      <c r="A2673" s="110">
        <f t="shared" si="113"/>
        <v>2663</v>
      </c>
      <c r="B2673" s="45" t="str">
        <f t="shared" si="113"/>
        <v/>
      </c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 t="str">
        <f t="shared" si="113"/>
        <v/>
      </c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 t="str">
        <f t="shared" si="113"/>
        <v/>
      </c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 t="str">
        <f t="shared" si="113"/>
        <v/>
      </c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 t="str">
        <f t="shared" si="113"/>
        <v/>
      </c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 t="str">
        <f t="shared" si="113"/>
        <v/>
      </c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 t="str">
        <f t="shared" si="113"/>
        <v/>
      </c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 t="str">
        <f t="shared" si="113"/>
        <v/>
      </c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 t="str">
        <f t="shared" si="113"/>
        <v/>
      </c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 t="str">
        <f t="shared" si="113"/>
        <v/>
      </c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 t="str">
        <f t="shared" si="113"/>
        <v/>
      </c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 t="str">
        <f t="shared" si="113"/>
        <v/>
      </c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 t="str">
        <f t="shared" si="113"/>
        <v/>
      </c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 t="str">
        <f t="shared" si="113"/>
        <v/>
      </c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 t="str">
        <f t="shared" si="113"/>
        <v/>
      </c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 t="str">
        <f t="shared" si="113"/>
        <v/>
      </c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 t="str">
        <f t="shared" si="113"/>
        <v/>
      </c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 t="str">
        <f t="shared" si="113"/>
        <v/>
      </c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 t="str">
        <f t="shared" si="113"/>
        <v/>
      </c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 t="str">
        <f t="shared" si="113"/>
        <v/>
      </c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 t="str">
        <f t="shared" si="113"/>
        <v/>
      </c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73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12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36200</v>
      </c>
      <c r="D11" s="15"/>
      <c r="E11" s="73">
        <v>1</v>
      </c>
      <c r="F11" s="73">
        <f>COUNTIFS(REGISTROS[[TIPO DE EXAMEN ]],"RX PANORAMICA",REGISTROS[N° MES],$L$9,REGISTROS[N° ANO],M9)</f>
        <v>69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1380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7515</v>
      </c>
      <c r="D12" s="15"/>
      <c r="E12" s="73">
        <v>2</v>
      </c>
      <c r="F12" s="73">
        <f>COUNTIFS(REGISTROS[[TIPO DE EXAMEN ]],"RX PERIAPICAL",REGISTROS[N° MES],$L$9,REGISTROS[N° ANO],M9)</f>
        <v>31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310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1010</v>
      </c>
      <c r="D13" s="15"/>
      <c r="E13" s="73">
        <v>3</v>
      </c>
      <c r="F13" s="73">
        <f>COUNTIFS(REGISTROS[[TIPO DE EXAMEN ]],"RX PARCIAL",REGISTROS[N° MES],$L$9,REGISTROS[N° ANO],M9)</f>
        <v>5</v>
      </c>
      <c r="G13" s="74" t="str">
        <f>SERVICIOS!B11</f>
        <v>RX PARCIAL</v>
      </c>
      <c r="H13" s="75">
        <f>SUMIFS(REGISTROS[PRECIO],REGISTROS[[TIPO DE EXAMEN ]],"RX PARCIAL",REGISTROS[N° MES],L9,REGISTROS[N° ANO],M9)</f>
        <v>50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2400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820</v>
      </c>
      <c r="P16" s="93"/>
      <c r="Q16" s="15"/>
      <c r="R16" s="91"/>
      <c r="S16" s="91"/>
      <c r="T16" s="89"/>
      <c r="U16" s="15"/>
      <c r="V16" s="15"/>
      <c r="W16" s="102">
        <f>O14-O16</f>
        <v>-820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3220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44725</v>
      </c>
      <c r="D19" s="15"/>
      <c r="E19" s="15"/>
      <c r="F19" s="15"/>
      <c r="G19" s="169" t="s">
        <v>19</v>
      </c>
      <c r="H19" s="162">
        <f>SUM(H11:H18)</f>
        <v>1740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132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49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9</v>
      </c>
      <c r="P24" s="15"/>
      <c r="Q24" s="15"/>
      <c r="R24" s="15"/>
      <c r="S24" s="15"/>
      <c r="T24" s="89"/>
      <c r="U24" s="15"/>
      <c r="V24" s="15"/>
      <c r="W24" s="89">
        <f>W16-W22</f>
        <v>-1679.5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12" zoomScale="50" zoomScaleNormal="5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70" t="s">
        <v>60</v>
      </c>
      <c r="C7" s="170"/>
      <c r="D7" s="170"/>
      <c r="E7" s="51"/>
      <c r="N7" s="185" t="s">
        <v>43</v>
      </c>
      <c r="O7" s="185"/>
      <c r="P7" s="185"/>
      <c r="Q7" s="185"/>
    </row>
    <row r="8" spans="2:17" ht="18.75" x14ac:dyDescent="0.25">
      <c r="B8" s="171" t="s">
        <v>45</v>
      </c>
      <c r="C8" s="172">
        <v>45992</v>
      </c>
      <c r="D8" s="172"/>
      <c r="E8" s="33"/>
      <c r="N8" s="15"/>
      <c r="O8" s="15"/>
      <c r="P8" s="15"/>
      <c r="Q8" s="15"/>
    </row>
    <row r="9" spans="2:17" ht="18.75" x14ac:dyDescent="0.25">
      <c r="B9" s="171"/>
      <c r="C9" s="172"/>
      <c r="D9" s="172"/>
      <c r="E9" s="33"/>
      <c r="I9" s="179" t="s">
        <v>47</v>
      </c>
      <c r="J9" s="179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190" t="s">
        <v>41</v>
      </c>
      <c r="O10" s="191"/>
      <c r="P10" s="186" t="s">
        <v>85</v>
      </c>
      <c r="Q10" s="187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14</v>
      </c>
      <c r="D11" s="39">
        <f>COMISIONES[[#This Row],[CANTIDAD]]*2</f>
        <v>28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12</v>
      </c>
      <c r="L11">
        <f>YEAR(C8)</f>
        <v>2025</v>
      </c>
      <c r="M11" s="1" t="s">
        <v>51</v>
      </c>
      <c r="N11" s="192"/>
      <c r="O11" s="193"/>
      <c r="P11" s="188"/>
      <c r="Q11" s="189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2</v>
      </c>
      <c r="D12" s="38">
        <f>COMISIONES[[#This Row],[CANTIDAD]]*2</f>
        <v>4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75" t="s">
        <v>33</v>
      </c>
      <c r="O12" s="176"/>
      <c r="P12" s="194">
        <v>45292</v>
      </c>
      <c r="Q12" s="195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4</v>
      </c>
      <c r="D13" s="38">
        <f>COMISIONES[[#This Row],[CANTIDAD]]*2</f>
        <v>8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77"/>
      <c r="O13" s="178"/>
      <c r="P13" s="196"/>
      <c r="Q13" s="197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2</v>
      </c>
      <c r="D14" s="38">
        <f>COMISIONES[[#This Row],[CANTIDAD]]*2</f>
        <v>4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75" t="s">
        <v>32</v>
      </c>
      <c r="O14" s="176"/>
      <c r="P14" s="199">
        <v>2</v>
      </c>
      <c r="Q14" s="200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77"/>
      <c r="O15" s="178"/>
      <c r="P15" s="201"/>
      <c r="Q15" s="202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198" t="s">
        <v>34</v>
      </c>
      <c r="O16" s="198"/>
      <c r="P16" s="211">
        <f>P14*2</f>
        <v>4</v>
      </c>
      <c r="Q16" s="211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16</v>
      </c>
      <c r="D17" s="38">
        <f>COMISIONES[[#This Row],[CANTIDAD]]*2</f>
        <v>32</v>
      </c>
      <c r="E17" s="42" t="s">
        <v>55</v>
      </c>
      <c r="F17" s="96">
        <v>2201298391</v>
      </c>
      <c r="G17" s="96" t="s">
        <v>189</v>
      </c>
      <c r="I17" s="25">
        <v>45474</v>
      </c>
      <c r="N17" s="198"/>
      <c r="O17" s="198"/>
      <c r="P17" s="211"/>
      <c r="Q17" s="211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2</v>
      </c>
      <c r="D20" s="38">
        <f>COMISIONES[[#This Row],[CANTIDAD]]*2</f>
        <v>4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219" t="s">
        <v>41</v>
      </c>
      <c r="O25" s="219"/>
      <c r="P25" s="220" t="s">
        <v>81</v>
      </c>
      <c r="Q25" s="220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219"/>
      <c r="O26" s="219"/>
      <c r="P26" s="220"/>
      <c r="Q26" s="220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206" t="s">
        <v>33</v>
      </c>
      <c r="O27" s="207"/>
      <c r="P27" s="214" t="s">
        <v>57</v>
      </c>
      <c r="Q27" s="215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208"/>
      <c r="O28" s="209"/>
      <c r="P28" s="216"/>
      <c r="Q28" s="217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206" t="s">
        <v>44</v>
      </c>
      <c r="O29" s="207"/>
      <c r="P29" s="199">
        <f>COUNTIFS(REGISTROS[DR. SOLICITANTE],P25,REGISTROS[[TIPO DE EXAMEN ]],"RX PANORAMICA")</f>
        <v>14</v>
      </c>
      <c r="Q29" s="200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208"/>
      <c r="O30" s="209"/>
      <c r="P30" s="201"/>
      <c r="Q30" s="202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184" t="s">
        <v>34</v>
      </c>
      <c r="O31" s="184"/>
      <c r="P31" s="211">
        <f>P29*2</f>
        <v>28</v>
      </c>
      <c r="Q31" s="211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184"/>
      <c r="O32" s="184"/>
      <c r="P32" s="211"/>
      <c r="Q32" s="211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206" t="s">
        <v>1677</v>
      </c>
      <c r="O35" s="212"/>
      <c r="P35" s="211">
        <f>SUM(COMISIONES[VALOR A PAGAR])-(D11+D17+D21)</f>
        <v>78</v>
      </c>
      <c r="Q35" s="211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208"/>
      <c r="O36" s="213"/>
      <c r="P36" s="211"/>
      <c r="Q36" s="211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78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1262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15</v>
      </c>
      <c r="D41" s="38">
        <f>COMISIONES[[#This Row],[CANTIDAD]]*2</f>
        <v>30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1</v>
      </c>
      <c r="D43" s="38">
        <f>COMISIONES[[#This Row],[CANTIDAD]]*2</f>
        <v>2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1</v>
      </c>
      <c r="D55" s="38">
        <f>COMISIONES[[#This Row],[CANTIDAD]]*2</f>
        <v>2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180" t="s">
        <v>64</v>
      </c>
      <c r="C100" s="173">
        <f>SUM(C11:C98)</f>
        <v>69</v>
      </c>
      <c r="D100" s="182">
        <f>C100*2</f>
        <v>138</v>
      </c>
      <c r="E100" s="34"/>
    </row>
    <row r="101" spans="2:7" ht="15.75" x14ac:dyDescent="0.25">
      <c r="B101" s="181"/>
      <c r="C101" s="174"/>
      <c r="D101" s="183"/>
      <c r="E101" s="35"/>
    </row>
    <row r="103" spans="2:7" x14ac:dyDescent="0.25">
      <c r="C103" s="218" t="s">
        <v>62</v>
      </c>
      <c r="D103" s="210">
        <f>SUMIFS(COMISIONES[VALOR A PAGAR],COMISIONES[ESTADO],M11)</f>
        <v>0</v>
      </c>
    </row>
    <row r="104" spans="2:7" x14ac:dyDescent="0.25">
      <c r="C104" s="218"/>
      <c r="D104" s="210"/>
    </row>
    <row r="105" spans="2:7" x14ac:dyDescent="0.25">
      <c r="C105" s="203" t="s">
        <v>63</v>
      </c>
      <c r="D105" s="204">
        <f>D100-D103</f>
        <v>138</v>
      </c>
    </row>
    <row r="106" spans="2:7" x14ac:dyDescent="0.25">
      <c r="C106" s="203"/>
      <c r="D106" s="205"/>
    </row>
  </sheetData>
  <autoFilter ref="B7:E9">
    <filterColumn colId="0" showButton="0"/>
    <filterColumn colId="1" showButton="0"/>
  </autoFilter>
  <mergeCells count="30">
    <mergeCell ref="P16:Q17"/>
    <mergeCell ref="N27:O28"/>
    <mergeCell ref="P27:Q28"/>
    <mergeCell ref="C103:C104"/>
    <mergeCell ref="N25:O26"/>
    <mergeCell ref="P25:Q26"/>
    <mergeCell ref="C105:C106"/>
    <mergeCell ref="D105:D106"/>
    <mergeCell ref="N29:O30"/>
    <mergeCell ref="P29:Q30"/>
    <mergeCell ref="D103:D104"/>
    <mergeCell ref="P31:Q32"/>
    <mergeCell ref="N35:O36"/>
    <mergeCell ref="P35:Q36"/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36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332</v>
      </c>
      <c r="C11" s="17">
        <f>COUNTIFS(REGISTROS[DR. SOLICITANTE],ESTADISTICA[[#This Row],[MEDICO ]],REGISTROS[[TIPO DE EXAMEN ]],"RX PERIAPICAL")</f>
        <v>110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461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20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35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4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5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44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56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129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206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240</v>
      </c>
      <c r="C17" s="17">
        <f>COUNTIFS(REGISTROS[DR. SOLICITANTE],ESTADISTICA[[#This Row],[MEDICO ]],REGISTROS[[TIPO DE EXAMEN ]],"RX PERIAPICAL")</f>
        <v>206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459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41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41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85</v>
      </c>
      <c r="C23" s="17">
        <f>COUNTIFS(REGISTROS[DR. SOLICITANTE],ESTADISTICA[[#This Row],[MEDICO ]],REGISTROS[[TIPO DE EXAMEN ]],"RX PERIAPICAL")</f>
        <v>15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101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36</v>
      </c>
      <c r="C25" s="17">
        <f>COUNTIFS(REGISTROS[DR. SOLICITANTE],ESTADISTICA[[#This Row],[MEDICO ]],REGISTROS[[TIPO DE EXAMEN ]],"RX PERIAPICAL")</f>
        <v>26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62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11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14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415</v>
      </c>
      <c r="C41" s="17">
        <f>COUNTIFS(REGISTROS[DR. SOLICITANTE],ESTADISTICA[[#This Row],[MEDICO ]],REGISTROS[[TIPO DE EXAMEN ]],"RX PERIAPICAL")</f>
        <v>149</v>
      </c>
      <c r="D41" s="17">
        <f>COUNTIFS(REGISTROS[DR. SOLICITANTE],ESTADISTICA[[#This Row],[MEDICO ]],REGISTROS[[TIPO DE EXAMEN ]],"RX PARCIAL")</f>
        <v>48</v>
      </c>
      <c r="E41" s="85">
        <f>ESTADISTICA[[#This Row],[RX PANORAMICA]]+ESTADISTICA[[#This Row],[RX PERIAPICAL ]]+ESTADISTICA[[#This Row],[RX PARCIAL]]</f>
        <v>612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14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27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30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30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12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15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25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36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19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27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1611</v>
      </c>
      <c r="C103" s="224">
        <f>SUM(ESTADISTICA[[RX PERIAPICAL ]])</f>
        <v>701</v>
      </c>
      <c r="D103" s="225">
        <f>SUM(ESTADISTICA[RX PARCIAL])</f>
        <v>97</v>
      </c>
      <c r="E103" s="226">
        <f>SUM(ESTADISTICA[TOTAL])</f>
        <v>2409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2025-12-30T19:01:24Z</dcterms:modified>
</cp:coreProperties>
</file>