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 activeTab="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633" i="1" l="1"/>
  <c r="B2634" i="1"/>
  <c r="B2635" i="1"/>
  <c r="D2607" i="3" l="1"/>
  <c r="A2633" i="3" l="1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A99" i="7"/>
  <c r="B99" i="7" s="1"/>
  <c r="A100" i="7"/>
  <c r="C100" i="7" s="1"/>
  <c r="A101" i="7"/>
  <c r="C101" i="7" s="1"/>
  <c r="A62" i="7"/>
  <c r="D62" i="7" s="1"/>
  <c r="B98" i="7" l="1"/>
  <c r="D74" i="7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E75" i="7" s="1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2" i="7" l="1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G2579" i="1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G2586" i="1" s="1"/>
  <c r="D2587" i="3"/>
  <c r="E2587" i="3" s="1"/>
  <c r="G2587" i="1" s="1"/>
  <c r="D2588" i="3"/>
  <c r="E2588" i="3" s="1"/>
  <c r="G2588" i="1" s="1"/>
  <c r="D2589" i="3"/>
  <c r="E2589" i="3" s="1"/>
  <c r="G2589" i="1" s="1"/>
  <c r="D2590" i="3"/>
  <c r="E2590" i="3" s="1"/>
  <c r="G2590" i="1" s="1"/>
  <c r="D2591" i="3"/>
  <c r="E2591" i="3" s="1"/>
  <c r="G2591" i="1" s="1"/>
  <c r="D2592" i="3"/>
  <c r="E2592" i="3" s="1"/>
  <c r="G2592" i="1" s="1"/>
  <c r="D2593" i="3"/>
  <c r="E2593" i="3" s="1"/>
  <c r="G2593" i="1" s="1"/>
  <c r="D2594" i="3"/>
  <c r="E2594" i="3" s="1"/>
  <c r="G2594" i="1" s="1"/>
  <c r="D2595" i="3"/>
  <c r="E2595" i="3" s="1"/>
  <c r="D2596" i="3"/>
  <c r="E2596" i="3" s="1"/>
  <c r="G2596" i="1" s="1"/>
  <c r="D2597" i="3"/>
  <c r="E2597" i="3" s="1"/>
  <c r="G2597" i="1" s="1"/>
  <c r="D2598" i="3"/>
  <c r="E2598" i="3" s="1"/>
  <c r="G2598" i="1" s="1"/>
  <c r="D2599" i="3"/>
  <c r="E2599" i="3" s="1"/>
  <c r="G2599" i="1" s="1"/>
  <c r="D2600" i="3"/>
  <c r="E2600" i="3" s="1"/>
  <c r="G2600" i="1" s="1"/>
  <c r="D2601" i="3"/>
  <c r="E2601" i="3" s="1"/>
  <c r="G2601" i="1" s="1"/>
  <c r="D2602" i="3"/>
  <c r="E2602" i="3" s="1"/>
  <c r="D2603" i="3"/>
  <c r="E2603" i="3" s="1"/>
  <c r="G2603" i="1" s="1"/>
  <c r="D2604" i="3"/>
  <c r="E2604" i="3" s="1"/>
  <c r="G2604" i="1" s="1"/>
  <c r="D2605" i="3"/>
  <c r="E2605" i="3" s="1"/>
  <c r="G2605" i="1" s="1"/>
  <c r="D2606" i="3"/>
  <c r="E2606" i="3" s="1"/>
  <c r="G2606" i="1" s="1"/>
  <c r="E2607" i="3"/>
  <c r="G2607" i="1" s="1"/>
  <c r="D2608" i="3"/>
  <c r="E2608" i="3" s="1"/>
  <c r="G2608" i="1" s="1"/>
  <c r="D2609" i="3"/>
  <c r="E2609" i="3" s="1"/>
  <c r="G2609" i="1" s="1"/>
  <c r="D2610" i="3"/>
  <c r="E2610" i="3" s="1"/>
  <c r="G2610" i="1" s="1"/>
  <c r="D2611" i="3"/>
  <c r="E2611" i="3" s="1"/>
  <c r="G2611" i="1" s="1"/>
  <c r="D2612" i="3"/>
  <c r="E2612" i="3" s="1"/>
  <c r="G2612" i="1" s="1"/>
  <c r="D2613" i="3"/>
  <c r="E2613" i="3" s="1"/>
  <c r="G2613" i="1" s="1"/>
  <c r="D2614" i="3"/>
  <c r="E2614" i="3" s="1"/>
  <c r="D2615" i="3"/>
  <c r="E2615" i="3" s="1"/>
  <c r="G2615" i="1" s="1"/>
  <c r="D2616" i="3"/>
  <c r="E2616" i="3" s="1"/>
  <c r="G2616" i="1" s="1"/>
  <c r="D2617" i="3"/>
  <c r="E2617" i="3" s="1"/>
  <c r="G2617" i="1" s="1"/>
  <c r="D2618" i="3"/>
  <c r="E2618" i="3" s="1"/>
  <c r="G2618" i="1" s="1"/>
  <c r="D2619" i="3"/>
  <c r="E2619" i="3" s="1"/>
  <c r="G2619" i="1" s="1"/>
  <c r="D2620" i="3"/>
  <c r="E2620" i="3" s="1"/>
  <c r="G2620" i="1" s="1"/>
  <c r="D2621" i="3"/>
  <c r="E2621" i="3" s="1"/>
  <c r="G2621" i="1" s="1"/>
  <c r="D2622" i="3"/>
  <c r="E2622" i="3" s="1"/>
  <c r="D2623" i="3"/>
  <c r="E2623" i="3" s="1"/>
  <c r="G2623" i="1" s="1"/>
  <c r="D2624" i="3"/>
  <c r="E2624" i="3" s="1"/>
  <c r="G2624" i="1" s="1"/>
  <c r="D2625" i="3"/>
  <c r="E2625" i="3" s="1"/>
  <c r="G2625" i="1" s="1"/>
  <c r="D2626" i="3"/>
  <c r="E2626" i="3" s="1"/>
  <c r="G2626" i="1" s="1"/>
  <c r="D2627" i="3"/>
  <c r="E2627" i="3" s="1"/>
  <c r="D2628" i="3"/>
  <c r="E2628" i="3" s="1"/>
  <c r="G2628" i="1" s="1"/>
  <c r="D2629" i="3"/>
  <c r="E2629" i="3" s="1"/>
  <c r="G2629" i="1" s="1"/>
  <c r="D2630" i="3"/>
  <c r="E2630" i="3" s="1"/>
  <c r="G2630" i="1" s="1"/>
  <c r="D2631" i="3"/>
  <c r="E2631" i="3" s="1"/>
  <c r="G2631" i="1" s="1"/>
  <c r="D2632" i="3"/>
  <c r="E2632" i="3" s="1"/>
  <c r="G2632" i="1" s="1"/>
  <c r="D2633" i="3"/>
  <c r="E2633" i="3" s="1"/>
  <c r="G2633" i="1" s="1"/>
  <c r="D2634" i="3"/>
  <c r="E2634" i="3" s="1"/>
  <c r="D2635" i="3"/>
  <c r="E2635" i="3" s="1"/>
  <c r="D2636" i="3"/>
  <c r="E2636" i="3" s="1"/>
  <c r="D2637" i="3"/>
  <c r="E2637" i="3" s="1"/>
  <c r="D2638" i="3"/>
  <c r="E2638" i="3" s="1"/>
  <c r="D2639" i="3"/>
  <c r="E2639" i="3" s="1"/>
  <c r="D2640" i="3"/>
  <c r="E2640" i="3" s="1"/>
  <c r="D2641" i="3"/>
  <c r="E2641" i="3" s="1"/>
  <c r="D2642" i="3"/>
  <c r="E2642" i="3" s="1"/>
  <c r="D2643" i="3"/>
  <c r="E2643" i="3" s="1"/>
  <c r="D2644" i="3"/>
  <c r="E2644" i="3" s="1"/>
  <c r="D2645" i="3"/>
  <c r="E2645" i="3" s="1"/>
  <c r="D2646" i="3"/>
  <c r="E2646" i="3" s="1"/>
  <c r="D2647" i="3"/>
  <c r="E2647" i="3" s="1"/>
  <c r="D2648" i="3"/>
  <c r="E2648" i="3" s="1"/>
  <c r="D2649" i="3"/>
  <c r="E2649" i="3" s="1"/>
  <c r="D2650" i="3"/>
  <c r="E2650" i="3" s="1"/>
  <c r="D2651" i="3"/>
  <c r="E2651" i="3" s="1"/>
  <c r="D2652" i="3"/>
  <c r="E2652" i="3" s="1"/>
  <c r="D2653" i="3"/>
  <c r="E2653" i="3" s="1"/>
  <c r="D2654" i="3"/>
  <c r="E2654" i="3" s="1"/>
  <c r="D2655" i="3"/>
  <c r="E2655" i="3" s="1"/>
  <c r="D2656" i="3"/>
  <c r="E2656" i="3" s="1"/>
  <c r="D2657" i="3"/>
  <c r="E2657" i="3" s="1"/>
  <c r="D2658" i="3"/>
  <c r="E2658" i="3" s="1"/>
  <c r="D2659" i="3"/>
  <c r="E2659" i="3" s="1"/>
  <c r="D2660" i="3"/>
  <c r="E2660" i="3" s="1"/>
  <c r="D2661" i="3"/>
  <c r="E2661" i="3" s="1"/>
  <c r="D2662" i="3"/>
  <c r="E2662" i="3" s="1"/>
  <c r="D2663" i="3"/>
  <c r="E2663" i="3" s="1"/>
  <c r="D2664" i="3"/>
  <c r="E2664" i="3" s="1"/>
  <c r="D2665" i="3"/>
  <c r="E2665" i="3" s="1"/>
  <c r="D2666" i="3"/>
  <c r="E2666" i="3" s="1"/>
  <c r="D2667" i="3"/>
  <c r="E2667" i="3" s="1"/>
  <c r="D2668" i="3"/>
  <c r="E2668" i="3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D2676" i="3"/>
  <c r="E2676" i="3" s="1"/>
  <c r="D2677" i="3"/>
  <c r="E2677" i="3" s="1"/>
  <c r="D2678" i="3"/>
  <c r="E2678" i="3" s="1"/>
  <c r="D2679" i="3"/>
  <c r="E2679" i="3" s="1"/>
  <c r="D2680" i="3"/>
  <c r="E2680" i="3" s="1"/>
  <c r="D2681" i="3"/>
  <c r="E2681" i="3" s="1"/>
  <c r="D2682" i="3"/>
  <c r="E2682" i="3" s="1"/>
  <c r="D2683" i="3"/>
  <c r="E2683" i="3" s="1"/>
  <c r="D2684" i="3"/>
  <c r="E2684" i="3" s="1"/>
  <c r="D2685" i="3"/>
  <c r="E2685" i="3" s="1"/>
  <c r="D2686" i="3"/>
  <c r="E2686" i="3" s="1"/>
  <c r="D2687" i="3"/>
  <c r="E2687" i="3" s="1"/>
  <c r="D2688" i="3"/>
  <c r="E2688" i="3" s="1"/>
  <c r="D2689" i="3"/>
  <c r="E2689" i="3" s="1"/>
  <c r="D2690" i="3"/>
  <c r="E2690" i="3" s="1"/>
  <c r="D2691" i="3"/>
  <c r="E2691" i="3" s="1"/>
  <c r="D2692" i="3"/>
  <c r="E2692" i="3" s="1"/>
  <c r="D2693" i="3"/>
  <c r="E2693" i="3" s="1"/>
  <c r="D2694" i="3"/>
  <c r="E2694" i="3" s="1"/>
  <c r="D2695" i="3"/>
  <c r="E2695" i="3" s="1"/>
  <c r="D2696" i="3"/>
  <c r="E2696" i="3" s="1"/>
  <c r="D2697" i="3"/>
  <c r="E2697" i="3" s="1"/>
  <c r="D2698" i="3"/>
  <c r="E2698" i="3" s="1"/>
  <c r="D2699" i="3"/>
  <c r="E2699" i="3" s="1"/>
  <c r="D2700" i="3"/>
  <c r="E2700" i="3" s="1"/>
  <c r="D2701" i="3"/>
  <c r="E2701" i="3" s="1"/>
  <c r="D2702" i="3"/>
  <c r="E2702" i="3" s="1"/>
  <c r="D2703" i="3"/>
  <c r="E2703" i="3" s="1"/>
  <c r="D2704" i="3"/>
  <c r="E2704" i="3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B2611" i="1" s="1"/>
  <c r="B2612" i="1" s="1"/>
  <c r="B2613" i="1" s="1"/>
  <c r="B2614" i="1" s="1"/>
  <c r="B2615" i="1" s="1"/>
  <c r="B2616" i="1" s="1"/>
  <c r="B2617" i="1" s="1"/>
  <c r="B2618" i="1" s="1"/>
  <c r="B2619" i="1" s="1"/>
  <c r="B2620" i="1" s="1"/>
  <c r="B2621" i="1" s="1"/>
  <c r="B2622" i="1" s="1"/>
  <c r="B2623" i="1" s="1"/>
  <c r="B2624" i="1" s="1"/>
  <c r="B2625" i="1" s="1"/>
  <c r="B2626" i="1" s="1"/>
  <c r="B2627" i="1" s="1"/>
  <c r="B2628" i="1" s="1"/>
  <c r="B2629" i="1" s="1"/>
  <c r="B2630" i="1" s="1"/>
  <c r="B2631" i="1" s="1"/>
  <c r="B2632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J2586" i="1"/>
  <c r="E2587" i="1"/>
  <c r="J2587" i="1"/>
  <c r="E2588" i="1"/>
  <c r="J2588" i="1"/>
  <c r="E2589" i="1"/>
  <c r="J2589" i="1"/>
  <c r="E2590" i="1"/>
  <c r="J2590" i="1"/>
  <c r="E2591" i="1"/>
  <c r="J2591" i="1"/>
  <c r="E2592" i="1"/>
  <c r="J2592" i="1"/>
  <c r="E2593" i="1"/>
  <c r="J2593" i="1"/>
  <c r="E2594" i="1"/>
  <c r="J2594" i="1"/>
  <c r="E2595" i="1"/>
  <c r="G2595" i="1"/>
  <c r="J2595" i="1"/>
  <c r="E2596" i="1"/>
  <c r="J2596" i="1"/>
  <c r="E2597" i="1"/>
  <c r="J2597" i="1"/>
  <c r="E2598" i="1"/>
  <c r="J2598" i="1"/>
  <c r="E2599" i="1"/>
  <c r="J2599" i="1"/>
  <c r="E2600" i="1"/>
  <c r="J2600" i="1"/>
  <c r="E2601" i="1"/>
  <c r="J2601" i="1"/>
  <c r="E2602" i="1"/>
  <c r="J2602" i="1"/>
  <c r="E2603" i="1"/>
  <c r="J2603" i="1"/>
  <c r="E2604" i="1"/>
  <c r="J2604" i="1"/>
  <c r="E2605" i="1"/>
  <c r="J2605" i="1"/>
  <c r="E2606" i="1"/>
  <c r="J2606" i="1"/>
  <c r="E2607" i="1"/>
  <c r="J2607" i="1"/>
  <c r="E2608" i="1"/>
  <c r="J2608" i="1"/>
  <c r="E2609" i="1"/>
  <c r="J2609" i="1"/>
  <c r="E2610" i="1"/>
  <c r="J2610" i="1"/>
  <c r="E2611" i="1"/>
  <c r="J2611" i="1"/>
  <c r="E2612" i="1"/>
  <c r="J2612" i="1"/>
  <c r="E2613" i="1"/>
  <c r="J2613" i="1"/>
  <c r="E2614" i="1"/>
  <c r="J2614" i="1"/>
  <c r="E2615" i="1"/>
  <c r="J2615" i="1"/>
  <c r="E2616" i="1"/>
  <c r="J2616" i="1"/>
  <c r="E2617" i="1"/>
  <c r="J2617" i="1"/>
  <c r="E2618" i="1"/>
  <c r="J2618" i="1"/>
  <c r="E2619" i="1"/>
  <c r="J2619" i="1"/>
  <c r="E2620" i="1"/>
  <c r="J2620" i="1"/>
  <c r="E2621" i="1"/>
  <c r="J2621" i="1"/>
  <c r="E2622" i="1"/>
  <c r="G2622" i="1"/>
  <c r="J2622" i="1"/>
  <c r="E2623" i="1"/>
  <c r="J2623" i="1"/>
  <c r="E2624" i="1"/>
  <c r="J2624" i="1"/>
  <c r="E2625" i="1"/>
  <c r="J2625" i="1"/>
  <c r="E2626" i="1"/>
  <c r="J2626" i="1"/>
  <c r="E2627" i="1"/>
  <c r="G2627" i="1"/>
  <c r="J2627" i="1"/>
  <c r="E2628" i="1"/>
  <c r="J2628" i="1"/>
  <c r="E2629" i="1"/>
  <c r="J2629" i="1"/>
  <c r="E2630" i="1"/>
  <c r="J2630" i="1"/>
  <c r="E2631" i="1"/>
  <c r="J2631" i="1"/>
  <c r="E2632" i="1"/>
  <c r="J2632" i="1"/>
  <c r="E2633" i="1"/>
  <c r="J2633" i="1"/>
  <c r="E2634" i="1"/>
  <c r="G2634" i="1"/>
  <c r="J2634" i="1"/>
  <c r="E2635" i="1"/>
  <c r="G2635" i="1"/>
  <c r="J2635" i="1"/>
  <c r="E2636" i="1"/>
  <c r="G2636" i="1"/>
  <c r="J2636" i="1"/>
  <c r="E2637" i="1"/>
  <c r="G2637" i="1"/>
  <c r="J2637" i="1"/>
  <c r="E2638" i="1"/>
  <c r="G2638" i="1"/>
  <c r="J2638" i="1"/>
  <c r="E2639" i="1"/>
  <c r="G2639" i="1"/>
  <c r="J2639" i="1"/>
  <c r="E2640" i="1"/>
  <c r="G2640" i="1"/>
  <c r="J2640" i="1"/>
  <c r="E2641" i="1"/>
  <c r="G2641" i="1"/>
  <c r="J2641" i="1"/>
  <c r="E2642" i="1"/>
  <c r="G2642" i="1"/>
  <c r="J2642" i="1"/>
  <c r="E2643" i="1"/>
  <c r="G2643" i="1"/>
  <c r="J2643" i="1"/>
  <c r="E2644" i="1"/>
  <c r="G2644" i="1"/>
  <c r="J2644" i="1"/>
  <c r="E2645" i="1"/>
  <c r="G2645" i="1"/>
  <c r="J2645" i="1"/>
  <c r="E2646" i="1"/>
  <c r="G2646" i="1"/>
  <c r="J2646" i="1"/>
  <c r="E2647" i="1"/>
  <c r="G2647" i="1"/>
  <c r="J2647" i="1"/>
  <c r="E2648" i="1"/>
  <c r="G2648" i="1"/>
  <c r="J2648" i="1"/>
  <c r="E2649" i="1"/>
  <c r="G2649" i="1"/>
  <c r="J2649" i="1"/>
  <c r="E2650" i="1"/>
  <c r="G2650" i="1"/>
  <c r="J2650" i="1"/>
  <c r="E2651" i="1"/>
  <c r="G2651" i="1"/>
  <c r="J2651" i="1"/>
  <c r="E2652" i="1"/>
  <c r="G2652" i="1"/>
  <c r="J2652" i="1"/>
  <c r="E2653" i="1"/>
  <c r="G2653" i="1"/>
  <c r="J2653" i="1"/>
  <c r="E2654" i="1"/>
  <c r="G2654" i="1"/>
  <c r="J2654" i="1"/>
  <c r="E2655" i="1"/>
  <c r="G2655" i="1"/>
  <c r="J2655" i="1"/>
  <c r="E2656" i="1"/>
  <c r="G2656" i="1"/>
  <c r="J2656" i="1"/>
  <c r="E2657" i="1"/>
  <c r="G2657" i="1"/>
  <c r="J2657" i="1"/>
  <c r="E2658" i="1"/>
  <c r="G2658" i="1"/>
  <c r="J2658" i="1"/>
  <c r="E2659" i="1"/>
  <c r="G2659" i="1"/>
  <c r="J2659" i="1"/>
  <c r="E2660" i="1"/>
  <c r="G2660" i="1"/>
  <c r="J2660" i="1"/>
  <c r="E2661" i="1"/>
  <c r="G2661" i="1"/>
  <c r="J2661" i="1"/>
  <c r="E2662" i="1"/>
  <c r="G2662" i="1"/>
  <c r="J2662" i="1"/>
  <c r="E2663" i="1"/>
  <c r="G2663" i="1"/>
  <c r="J2663" i="1"/>
  <c r="E2664" i="1"/>
  <c r="G2664" i="1"/>
  <c r="J2664" i="1"/>
  <c r="E2665" i="1"/>
  <c r="G2665" i="1"/>
  <c r="J2665" i="1"/>
  <c r="E2666" i="1"/>
  <c r="G2666" i="1"/>
  <c r="J2666" i="1"/>
  <c r="E2667" i="1"/>
  <c r="G2667" i="1"/>
  <c r="J2667" i="1"/>
  <c r="E2668" i="1"/>
  <c r="G2668" i="1"/>
  <c r="J2668" i="1"/>
  <c r="E2669" i="1"/>
  <c r="G2669" i="1"/>
  <c r="J2669" i="1"/>
  <c r="E2670" i="1"/>
  <c r="G2670" i="1"/>
  <c r="J2670" i="1"/>
  <c r="E2671" i="1"/>
  <c r="G2671" i="1"/>
  <c r="J2671" i="1"/>
  <c r="E2672" i="1"/>
  <c r="G2672" i="1"/>
  <c r="J2672" i="1"/>
  <c r="E2673" i="1"/>
  <c r="G2673" i="1"/>
  <c r="J2673" i="1"/>
  <c r="E2674" i="1"/>
  <c r="G2674" i="1"/>
  <c r="J2674" i="1"/>
  <c r="E2675" i="1"/>
  <c r="G2675" i="1"/>
  <c r="J2675" i="1"/>
  <c r="E2676" i="1"/>
  <c r="G2676" i="1"/>
  <c r="J2676" i="1"/>
  <c r="E2677" i="1"/>
  <c r="G2677" i="1"/>
  <c r="J2677" i="1"/>
  <c r="E2678" i="1"/>
  <c r="G2678" i="1"/>
  <c r="J2678" i="1"/>
  <c r="E2679" i="1"/>
  <c r="G2679" i="1"/>
  <c r="J2679" i="1"/>
  <c r="E2680" i="1"/>
  <c r="G2680" i="1"/>
  <c r="J2680" i="1"/>
  <c r="E2681" i="1"/>
  <c r="G2681" i="1"/>
  <c r="J2681" i="1"/>
  <c r="E2682" i="1"/>
  <c r="G2682" i="1"/>
  <c r="J2682" i="1"/>
  <c r="E2683" i="1"/>
  <c r="G2683" i="1"/>
  <c r="J2683" i="1"/>
  <c r="E2684" i="1"/>
  <c r="G2684" i="1"/>
  <c r="J2684" i="1"/>
  <c r="E2685" i="1"/>
  <c r="G2685" i="1"/>
  <c r="J2685" i="1"/>
  <c r="E2686" i="1"/>
  <c r="G2686" i="1"/>
  <c r="J2686" i="1"/>
  <c r="E2687" i="1"/>
  <c r="G2687" i="1"/>
  <c r="J2687" i="1"/>
  <c r="E2688" i="1"/>
  <c r="G2688" i="1"/>
  <c r="J2688" i="1"/>
  <c r="E2689" i="1"/>
  <c r="G2689" i="1"/>
  <c r="J2689" i="1"/>
  <c r="E2690" i="1"/>
  <c r="G2690" i="1"/>
  <c r="J2690" i="1"/>
  <c r="E2691" i="1"/>
  <c r="G2691" i="1"/>
  <c r="J2691" i="1"/>
  <c r="E2692" i="1"/>
  <c r="G2692" i="1"/>
  <c r="J2692" i="1"/>
  <c r="E2693" i="1"/>
  <c r="G2693" i="1"/>
  <c r="J2693" i="1"/>
  <c r="E2694" i="1"/>
  <c r="G2694" i="1"/>
  <c r="J2694" i="1"/>
  <c r="E2695" i="1"/>
  <c r="G2695" i="1"/>
  <c r="J2695" i="1"/>
  <c r="E2696" i="1"/>
  <c r="G2696" i="1"/>
  <c r="J2696" i="1"/>
  <c r="E2697" i="1"/>
  <c r="G2697" i="1"/>
  <c r="J2697" i="1"/>
  <c r="E2698" i="1"/>
  <c r="G2698" i="1"/>
  <c r="J2698" i="1"/>
  <c r="E2699" i="1"/>
  <c r="G2699" i="1"/>
  <c r="J2699" i="1"/>
  <c r="E2700" i="1"/>
  <c r="G2700" i="1"/>
  <c r="J2700" i="1"/>
  <c r="E2701" i="1"/>
  <c r="G2701" i="1"/>
  <c r="J2701" i="1"/>
  <c r="E2702" i="1"/>
  <c r="G2702" i="1"/>
  <c r="J2702" i="1"/>
  <c r="E2703" i="1"/>
  <c r="G2703" i="1"/>
  <c r="J2703" i="1"/>
  <c r="E2704" i="1"/>
  <c r="G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614" i="1" l="1"/>
  <c r="G2174" i="1"/>
  <c r="G2602" i="1"/>
  <c r="G2558" i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  <c r="A2608" i="3" s="1"/>
  <c r="A2609" i="3" s="1"/>
  <c r="A2610" i="3" s="1"/>
  <c r="A2611" i="3" s="1"/>
  <c r="A2612" i="3" s="1"/>
  <c r="A2613" i="3" s="1"/>
  <c r="A2614" i="3" s="1"/>
  <c r="A2615" i="3" s="1"/>
  <c r="A2616" i="3" s="1"/>
  <c r="A2617" i="3" s="1"/>
  <c r="A2618" i="3" s="1"/>
  <c r="A2619" i="3" s="1"/>
  <c r="A2620" i="3" s="1"/>
  <c r="A2621" i="3" s="1"/>
  <c r="A2622" i="3" s="1"/>
  <c r="A2623" i="3" s="1"/>
  <c r="A2624" i="3" s="1"/>
  <c r="A2625" i="3" s="1"/>
  <c r="A2626" i="3" s="1"/>
  <c r="A2627" i="3" s="1"/>
  <c r="A2628" i="3" s="1"/>
  <c r="A2629" i="3" s="1"/>
  <c r="A2630" i="3" s="1"/>
  <c r="A2631" i="3" s="1"/>
  <c r="A2632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<sst xmlns="http://schemas.openxmlformats.org/spreadsheetml/2006/main" count="29614" uniqueCount="5184">
  <si>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</si>
  <si>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</si>
  <si>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</si>
  <si>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</si>
  <si>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</si>
  <si>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</si>
  <si>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</si>
  <si>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</si>
  <si>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</si>
  <si>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</si>
  <si>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</si>
  <si>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</si>
  <si>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</si>
  <si>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</si>
  <si>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</si>
  <si>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</si>
  <si>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</si>
  <si>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</si>
  <si>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</si>
  <si>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</si>
  <si>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</si>
  <si>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</si>
  <si>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</si>
  <si>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</si>
  <si>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</si>
  <si>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</si>
  <si>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</si>
  <si>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</si>
  <si>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</si>
  <si>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</si>
  <si>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</si>
  <si>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</si>
  <si>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</si>
  <si>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</si>
  <si>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</si>
  <si>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</si>
  <si>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</si>
  <si>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</si>
  <si>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</si>
  <si>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</si>
  <si>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</si>
  <si>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</si>
  <si>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</si>
  <si>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</si>
  <si>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</si>
  <si>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</si>
  <si>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</si>
  <si>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</si>
  <si>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</si>
  <si>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</si>
  <si>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</si>
  <si>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</si>
  <si>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</si>
  <si>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</si>
  <si>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</si>
  <si>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</si>
  <si>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</si>
  <si>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</si>
  <si>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</si>
  <si>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</si>
  <si>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</si>
  <si>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</si>
  <si>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</si>
  <si>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</si>
  <si>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</si>
  <si>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</si>
  <si>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</si>
  <si>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</si>
  <si>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</si>
  <si>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</si>
  <si>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</si>
  <si>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</si>
  <si>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</si>
  <si>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</si>
  <si>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</si>
  <si>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</si>
  <si>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</si>
  <si>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</si>
  <si>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</si>
  <si>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</si>
  <si>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</si>
  <si>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</si>
  <si>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</si>
  <si>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</si>
  <si>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</si>
  <si>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</si>
  <si>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</si>
  <si>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</si>
  <si>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</si>
  <si>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</si>
  <si>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</si>
  <si>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</si>
  <si>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</si>
  <si>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</si>
  <si>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</si>
  <si>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</si>
  <si>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</si>
  <si>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</si>
  <si>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</si>
  <si>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</si>
  <si>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</si>
  <si>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</si>
  <si>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</si>
  <si>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</si>
  <si>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</si>
  <si>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</si>
  <si>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</si>
  <si>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</si>
  <si>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</si>
  <si>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</si>
  <si>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</si>
  <si>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</si>
  <si>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</si>
  <si>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</si>
  <si>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</si>
  <si>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</si>
  <si>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</si>
  <si>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</si>
  <si>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</si>
  <si>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</si>
  <si>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</si>
  <si>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</si>
  <si>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</si>
  <si>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</si>
  <si>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</si>
  <si>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</si>
  <si>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</si>
  <si>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</si>
  <si>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</si>
  <si>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</si>
  <si>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</si>
  <si>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</si>
  <si>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</si>
  <si>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</si>
  <si>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</si>
  <si>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</si>
  <si>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</si>
  <si>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</si>
  <si>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</si>
  <si>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</si>
  <si>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</si>
  <si>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</si>
  <si>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</si>
  <si>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</si>
  <si>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</si>
  <si>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</si>
  <si>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</si>
  <si>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</si>
  <si>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</si>
  <si>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</si>
  <si>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</si>
  <si>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</si>
  <si>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</si>
  <si>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</si>
  <si>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</si>
  <si>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</si>
  <si>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</si>
  <si>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</si>
  <si>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</si>
  <si>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</si>
  <si>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</si>
  <si>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</si>
  <si>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</si>
  <si>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</si>
  <si>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</si>
  <si>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</si>
  <si>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</si>
  <si>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</si>
  <si>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</si>
  <si>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</si>
  <si>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</si>
  <si>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</si>
  <si>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</si>
  <si>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</si>
  <si>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</si>
  <si>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</si>
  <si>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</si>
  <si>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</si>
  <si>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</si>
  <si>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</si>
  <si>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</si>
  <si>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</si>
  <si>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</si>
  <si>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</si>
  <si>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</si>
  <si>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</si>
  <si>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</si>
  <si>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</si>
  <si>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</si>
  <si>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</si>
  <si>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</si>
  <si>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</si>
  <si>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</si>
  <si>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</si>
  <si>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</si>
  <si>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</si>
  <si>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</si>
  <si>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</si>
  <si>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</si>
  <si>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</si>
  <si>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</si>
  <si>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</si>
  <si>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</si>
  <si>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</si>
  <si>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</si>
  <si>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</si>
  <si>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</si>
  <si>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</si>
  <si>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</si>
  <si>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</si>
  <si>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</si>
  <si>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</si>
  <si>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</si>
  <si>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</si>
  <si>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</si>
  <si>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</si>
  <si>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</si>
  <si>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</si>
  <si>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</si>
  <si>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</si>
  <si>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</si>
  <si>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</si>
  <si>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</si>
  <si>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</si>
  <si>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</si>
  <si>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</si>
  <si>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</si>
  <si>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</si>
  <si>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</si>
  <si>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</si>
  <si>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</si>
  <si>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</si>
  <si>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</si>
  <si>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</si>
  <si>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</si>
  <si>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</si>
  <si>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</si>
  <si>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</si>
  <si>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</si>
  <si>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</si>
  <si>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</si>
  <si>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</si>
  <si>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</si>
  <si>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</si>
  <si>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</si>
  <si>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</si>
  <si>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</si>
  <si>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</si>
  <si>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</si>
  <si>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</si>
  <si>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</si>
  <si>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</si>
  <si>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</si>
  <si>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</si>
  <si>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</si>
  <si>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</si>
  <si>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</si>
  <si>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</si>
  <si>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</si>
  <si>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</si>
  <si>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</si>
  <si>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</si>
  <si>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</si>
  <si>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</si>
  <si>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</si>
  <si>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</si>
  <si>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</si>
  <si>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</si>
  <si>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</si>
  <si>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</si>
  <si>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</si>
  <si>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</si>
  <si>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</si>
  <si>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</si>
  <si>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</si>
  <si>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</si>
  <si>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</si>
  <si>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</si>
  <si>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</si>
  <si>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</si>
  <si>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</si>
  <si>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</si>
  <si>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</si>
  <si>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</si>
  <si>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</si>
  <si>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</si>
  <si>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</si>
  <si>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</si>
  <si>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</si>
  <si>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</si>
  <si>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</si>
  <si>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</si>
  <si>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</si>
  <si>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</si>
  <si>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</si>
  <si>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</si>
  <si>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</si>
  <si>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</si>
  <si>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</si>
  <si>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</si>
  <si>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</si>
  <si>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</si>
  <si>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</si>
  <si>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</si>
  <si>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</si>
  <si>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</si>
  <si>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</si>
  <si>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</si>
  <si>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</si>
  <si>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</si>
  <si>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</si>
  <si>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</si>
  <si>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</si>
  <si>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</si>
  <si>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</si>
  <si>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</si>
  <si>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</si>
  <si>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</si>
  <si>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</si>
  <si>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</si>
  <si>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</si>
  <si>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</si>
  <si>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</si>
  <si>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</si>
  <si>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</si>
  <si>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</si>
  <si>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</si>
  <si>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</si>
  <si>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</si>
  <si>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</si>
  <si>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</si>
  <si>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</si>
  <si>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</si>
  <si>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</si>
  <si>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</si>
  <si>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</si>
  <si>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</si>
  <si>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</si>
  <si>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</si>
  <si>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</si>
  <si>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</si>
  <si>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</si>
  <si>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</si>
  <si>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</si>
  <si>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</si>
  <si>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</si>
  <si>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</si>
  <si>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</si>
  <si>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</si>
  <si>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</si>
  <si>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</si>
  <si>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</si>
  <si>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</si>
  <si>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</si>
  <si>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</si>
  <si>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</si>
  <si>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</si>
  <si>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</si>
  <si>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</si>
  <si>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</si>
  <si>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</si>
  <si>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</si>
  <si>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</si>
  <si>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</si>
  <si>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</si>
  <si>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</si>
  <si>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</si>
  <si>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</si>
  <si>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</si>
  <si>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</si>
  <si>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</si>
  <si>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</si>
  <si>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</si>
  <si>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</si>
  <si>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</si>
  <si>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</si>
  <si>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</si>
  <si>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</si>
  <si>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</si>
  <si>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</si>
  <si>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</si>
  <si>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</si>
  <si>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</si>
  <si>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</si>
  <si>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</si>
  <si>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</si>
  <si>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</si>
  <si>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</si>
  <si>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</si>
  <si>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</si>
  <si>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</si>
  <si>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</si>
  <si>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</si>
  <si>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</si>
  <si>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</si>
  <si>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</si>
  <si>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</si>
  <si>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</si>
  <si>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</si>
  <si>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</si>
  <si>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</si>
  <si>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</si>
  <si>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</si>
  <si>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</si>
  <si>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</si>
  <si>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</si>
  <si>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</si>
  <si>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</si>
  <si>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</si>
  <si>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</si>
  <si>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</si>
  <si>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</si>
  <si>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</si>
  <si>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</si>
  <si>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</si>
  <si>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</si>
  <si>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</si>
  <si>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</si>
  <si>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</si>
  <si>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</si>
  <si>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</si>
  <si>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</si>
  <si>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</si>
  <si>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</si>
  <si>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</si>
  <si>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</si>
  <si>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</si>
  <si>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</si>
  <si>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</si>
  <si>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</si>
  <si>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</si>
  <si>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</si>
  <si>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</si>
  <si>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</si>
  <si>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</si>
  <si>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</si>
  <si>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</si>
  <si>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</si>
  <si>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</si>
  <si>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</si>
  <si>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</si>
  <si>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</si>
  <si>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</si>
  <si>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</si>
  <si>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</si>
  <si>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</si>
  <si>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</si>
  <si>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</si>
  <si>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</si>
  <si>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</si>
  <si>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</si>
  <si>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</si>
  <si>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</si>
  <si>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</si>
  <si>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</si>
  <si>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</si>
  <si>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</si>
  <si>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</si>
  <si>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</si>
  <si>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</si>
  <si>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</si>
  <si>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</si>
  <si>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</si>
  <si>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</si>
  <si>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</si>
  <si>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</si>
  <si>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</si>
  <si>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</si>
  <si>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</si>
  <si>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</si>
  <si>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</si>
  <si>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</si>
  <si>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</si>
  <si>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</si>
  <si>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</si>
  <si>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</si>
  <si>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</si>
  <si>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</si>
  <si>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</si>
  <si>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</si>
  <si>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</si>
  <si>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</si>
  <si>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</si>
  <si>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</si>
  <si>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</si>
  <si>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</si>
  <si>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</si>
  <si>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</si>
  <si>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</si>
  <si>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</si>
  <si>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</si>
  <si>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</si>
  <si>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</si>
  <si>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</si>
  <si>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</si>
  <si>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</si>
  <si>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</si>
  <si>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</si>
  <si>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</si>
  <si>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</si>
  <si>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</si>
  <si>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</si>
  <si>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</si>
  <si>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</si>
  <si>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</si>
  <si>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</si>
  <si>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</si>
  <si>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</si>
  <si>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</si>
  <si>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</si>
  <si>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</si>
  <si>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</si>
  <si>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</si>
  <si>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</si>
  <si>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</si>
  <si>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</si>
  <si>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</si>
  <si>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</si>
  <si>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</si>
  <si>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</si>
  <si>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</si>
  <si>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</si>
  <si>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</si>
  <si>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</si>
  <si>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</si>
  <si>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</si>
  <si>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</si>
  <si>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</si>
  <si>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</si>
  <si>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</si>
  <si>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</si>
  <si>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</si>
  <si>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</si>
  <si>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</si>
  <si>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</si>
  <si>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</si>
  <si>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</si>
  <si>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</si>
  <si>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</si>
  <si>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</si>
  <si>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</si>
  <si>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</si>
  <si>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</si>
  <si>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</si>
  <si>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</si>
  <si>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</si>
  <si>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</si>
  <si>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</si>
  <si>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</si>
  <si>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</si>
  <si>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</si>
  <si>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</si>
  <si>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</si>
  <si>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</si>
  <si>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</si>
  <si>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</si>
  <si>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</si>
  <si>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</si>
  <si>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</si>
  <si>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</si>
  <si>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</si>
  <si>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</si>
  <si>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</si>
  <si>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</si>
  <si>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</si>
  <si>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</si>
  <si>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</si>
  <si>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</si>
  <si>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</si>
  <si>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</si>
  <si>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</si>
  <si>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</si>
  <si>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</si>
  <si>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</si>
  <si>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</si>
  <si>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</si>
  <si>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</si>
  <si>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</si>
  <si>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</si>
  <si>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</si>
  <si>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</si>
  <si>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</si>
  <si>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</si>
  <si>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</si>
  <si>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</si>
  <si>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</si>
  <si>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</si>
  <si>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</si>
  <si>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</si>
  <si>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</si>
  <si>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</si>
  <si>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</si>
  <si>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</si>
  <si>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</si>
  <si>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</si>
  <si>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</si>
  <si>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</si>
  <si>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</si>
  <si>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</si>
  <si>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</si>
  <si>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</si>
  <si>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</si>
  <si>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</si>
  <si>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</si>
  <si>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</si>
  <si>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</si>
  <si>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</si>
  <si>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</si>
  <si>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</si>
  <si>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</si>
  <si>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</si>
  <si>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</si>
  <si>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</si>
  <si>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</si>
  <si>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</si>
  <si>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</si>
  <si>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</si>
  <si>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</si>
  <si>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</si>
  <si>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</si>
  <si>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</si>
  <si>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</si>
  <si>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</si>
  <si>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</si>
  <si>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</si>
  <si>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</si>
  <si>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</si>
  <si>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</si>
  <si>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</si>
  <si>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</si>
  <si>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</si>
  <si>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</si>
  <si>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</si>
  <si>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</si>
  <si>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</si>
  <si>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</si>
  <si>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</si>
  <si>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</si>
  <si>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</si>
  <si>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</si>
  <si>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</si>
  <si>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</si>
  <si>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</si>
  <si>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</si>
  <si>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</si>
  <si>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</si>
  <si>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</si>
  <si>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</si>
  <si>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</si>
  <si>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</si>
  <si>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</si>
  <si>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</si>
  <si>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</si>
  <si>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</si>
  <si>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</si>
  <si>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</si>
  <si>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</si>
  <si>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</si>
  <si>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</si>
  <si>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</si>
  <si>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</si>
  <si>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</si>
  <si>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</si>
  <si>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</si>
  <si>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</si>
  <si>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</si>
  <si>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</si>
  <si>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</si>
  <si>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</si>
  <si>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</si>
  <si>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</si>
  <si>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</si>
  <si>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</si>
  <si>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</si>
  <si>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</si>
  <si>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</si>
  <si>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</si>
  <si>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</si>
  <si>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</si>
  <si>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</si>
  <si>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</si>
  <si>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</si>
  <si>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</si>
  <si>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</si>
  <si>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</si>
  <si>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</si>
  <si>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</si>
  <si>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</si>
  <si>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</si>
  <si>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</si>
  <si>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</si>
  <si>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</si>
  <si>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</si>
  <si>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</si>
  <si>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</si>
  <si>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</si>
  <si>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</si>
  <si>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</si>
  <si>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</si>
  <si>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</si>
  <si>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</si>
  <si>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</si>
  <si>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</si>
  <si>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</si>
  <si>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</si>
  <si>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</si>
  <si>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</si>
  <si>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</si>
  <si>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</si>
  <si>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</si>
  <si>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</si>
  <si>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</si>
  <si>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</si>
  <si>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</si>
  <si>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</si>
  <si>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</si>
  <si>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</si>
  <si>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</si>
  <si>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</si>
  <si>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</si>
  <si>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</si>
  <si>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</si>
  <si>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</si>
  <si>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</si>
  <si>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</si>
  <si>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</si>
  <si>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</si>
  <si>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</si>
  <si>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</si>
  <si>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</si>
  <si>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</si>
  <si>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</si>
  <si>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</si>
  <si>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</si>
  <si>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</si>
  <si>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</si>
  <si>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</si>
  <si>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</si>
  <si>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</si>
  <si>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</si>
  <si>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</si>
  <si>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</si>
  <si>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</si>
  <si>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</si>
  <si>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</si>
  <si>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</si>
  <si>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</si>
  <si>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</si>
  <si>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</si>
  <si>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</si>
  <si>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</si>
  <si>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</si>
  <si>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</si>
  <si>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</si>
  <si>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</si>
  <si>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</si>
  <si>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</si>
  <si>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</si>
  <si>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</si>
  <si>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</si>
  <si>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</si>
  <si>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</si>
  <si>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</si>
  <si>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</si>
  <si>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</si>
  <si>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</si>
  <si>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</si>
  <si>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</si>
  <si>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</si>
  <si>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</si>
  <si>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</si>
  <si>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</si>
  <si>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</si>
  <si>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</si>
  <si>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</si>
  <si>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</si>
  <si>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</si>
  <si>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</si>
  <si>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</si>
  <si>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</si>
  <si>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</si>
  <si>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</si>
  <si>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</si>
  <si>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</si>
  <si>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</si>
  <si>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</si>
  <si>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</si>
  <si>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</si>
  <si>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</si>
  <si>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</si>
  <si>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</si>
  <si>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</si>
  <si>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</si>
  <si>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</si>
  <si>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</si>
  <si>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</si>
  <si>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</si>
  <si>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</si>
  <si>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</si>
  <si>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</si>
  <si>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</si>
  <si>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</si>
  <si>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</si>
  <si>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</si>
  <si>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</si>
  <si>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</si>
  <si>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</si>
  <si>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</si>
  <si>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</si>
  <si>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</si>
  <si>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</si>
  <si>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</si>
  <si>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</si>
  <si>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</si>
  <si>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</si>
  <si>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</si>
  <si>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</si>
  <si>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</si>
  <si>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</si>
  <si>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</si>
  <si>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</si>
  <si>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</si>
  <si>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</si>
  <si>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</si>
  <si>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</si>
  <si>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</si>
  <si>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</si>
  <si>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</si>
  <si>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</si>
  <si>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</si>
  <si>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</si>
  <si>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</si>
  <si>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</si>
  <si>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</si>
  <si>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</si>
  <si>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</si>
  <si>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</si>
  <si>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</si>
  <si>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</si>
  <si>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</si>
  <si>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</si>
  <si>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</si>
  <si>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</si>
  <si>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</si>
  <si>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</si>
  <si>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</si>
  <si>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</si>
  <si>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</si>
  <si>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</si>
  <si>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</si>
  <si>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</si>
  <si>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</si>
  <si>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</si>
  <si>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</si>
  <si>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</si>
  <si>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</si>
  <si>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</si>
  <si>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</si>
  <si>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</si>
  <si>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</si>
  <si>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</si>
  <si>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</si>
  <si>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</si>
  <si>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</si>
  <si>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</si>
  <si>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</si>
  <si>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</si>
  <si>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</si>
  <si>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</si>
  <si>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</si>
  <si>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</si>
  <si>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</si>
  <si>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</si>
  <si>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</si>
  <si>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</si>
  <si>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</si>
  <si>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</si>
  <si>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</si>
  <si>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</si>
  <si>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</si>
  <si>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</si>
  <si>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</si>
  <si>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</si>
  <si>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</si>
  <si>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</si>
  <si>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</si>
  <si>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</si>
  <si>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</si>
  <si>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</si>
  <si>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</si>
  <si>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</si>
  <si>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</si>
  <si>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</si>
  <si>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</si>
  <si>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</si>
  <si>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</si>
  <si>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</si>
  <si>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</si>
  <si>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</si>
  <si>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</si>
  <si>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</si>
  <si>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</si>
  <si>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</si>
  <si>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</si>
  <si>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</si>
  <si>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</si>
  <si>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</si>
  <si>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</si>
  <si>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</si>
  <si>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</si>
  <si>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</si>
  <si>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</si>
  <si>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</si>
  <si>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</si>
  <si>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</si>
  <si>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</si>
  <si>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</si>
  <si>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</si>
  <si>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</si>
  <si>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</si>
  <si>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</si>
  <si>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</si>
  <si>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</si>
  <si>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</si>
  <si>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</si>
  <si>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</si>
  <si>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</si>
  <si>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</si>
  <si>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</si>
  <si>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</si>
  <si>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</si>
  <si>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</si>
  <si>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</si>
  <si>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</si>
  <si>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</si>
  <si>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</si>
  <si>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</si>
  <si>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</si>
  <si>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</si>
  <si>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</si>
  <si>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</si>
  <si>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</si>
  <si>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</si>
  <si>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</si>
  <si>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</si>
  <si>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</si>
  <si>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</si>
  <si>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</si>
  <si>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</si>
  <si>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</si>
  <si>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</si>
  <si>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</si>
  <si>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</si>
  <si>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</si>
  <si>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</si>
  <si>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</si>
  <si>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</si>
  <si>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</si>
  <si>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</si>
  <si>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</si>
  <si>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</si>
  <si>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</si>
  <si>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</si>
  <si>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</si>
  <si>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</si>
  <si>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</si>
  <si>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</si>
  <si>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</si>
  <si>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</si>
  <si>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</si>
  <si>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</si>
  <si>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</si>
  <si>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</si>
  <si>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</si>
  <si>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</si>
  <si>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</si>
  <si>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</si>
  <si>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</si>
  <si>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</si>
  <si>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</si>
  <si>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</si>
  <si>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</si>
  <si>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</si>
  <si>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</si>
  <si>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</si>
  <si>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</si>
  <si>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</si>
  <si>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</si>
  <si>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</si>
  <si>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</si>
  <si>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</si>
  <si>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</si>
  <si>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</si>
  <si>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</si>
  <si>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</si>
  <si>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</si>
  <si>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</si>
  <si>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</si>
  <si>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</si>
  <si>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</si>
  <si>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</si>
  <si>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</si>
  <si>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</si>
  <si>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</si>
  <si>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</si>
  <si>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</si>
  <si>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</si>
  <si>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</si>
  <si>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</si>
  <si>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</si>
  <si>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</si>
  <si>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</si>
  <si>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</si>
  <si>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</si>
  <si>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</si>
  <si>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</si>
  <si>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</si>
  <si>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</si>
  <si>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</si>
  <si>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</si>
  <si>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</si>
  <si>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</si>
  <si>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</si>
  <si>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</si>
  <si>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</si>
  <si>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</si>
  <si>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</si>
  <si>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</si>
  <si>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</si>
  <si>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</si>
  <si>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</si>
  <si>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</si>
  <si>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</si>
  <si>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</si>
  <si>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</si>
  <si>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</si>
  <si>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</si>
  <si>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</si>
  <si>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</si>
  <si>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</si>
  <si>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</si>
  <si>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</si>
  <si>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</si>
  <si>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</si>
  <si>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</si>
  <si>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</si>
  <si>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</si>
  <si>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</si>
  <si>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</si>
  <si>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</si>
  <si>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</si>
  <si>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</si>
  <si>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</si>
  <si>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</si>
  <si>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</si>
  <si>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</si>
  <si>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</si>
  <si>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</si>
  <si>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</si>
  <si>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</si>
  <si>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</si>
  <si>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</si>
  <si>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</si>
  <si>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</si>
  <si>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</si>
  <si>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</si>
  <si>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</si>
  <si>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</si>
  <si>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</si>
  <si>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</si>
  <si>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</si>
  <si>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</si>
  <si>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</si>
  <si>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</si>
  <si>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</si>
  <si>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</si>
  <si>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</si>
  <si>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</si>
  <si>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</si>
  <si>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</si>
  <si>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</si>
  <si>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</si>
  <si>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</si>
  <si>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</si>
  <si>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</si>
  <si>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</si>
  <si>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</si>
  <si>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</si>
  <si>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</si>
  <si>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</si>
  <si>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</si>
  <si>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</si>
  <si>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</si>
  <si>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</si>
  <si>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</si>
  <si>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</si>
  <si>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</si>
  <si>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</si>
  <si>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</si>
  <si>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</si>
  <si>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</si>
  <si>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</si>
  <si>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</si>
  <si>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</si>
  <si>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</si>
  <si>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</si>
  <si>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</si>
  <si>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</si>
  <si>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</si>
  <si>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</si>
  <si>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</si>
  <si>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</si>
  <si>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</si>
  <si>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</si>
  <si>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</si>
  <si>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</si>
  <si>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</si>
  <si>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</si>
  <si>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</si>
  <si>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</si>
  <si>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</si>
  <si>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</si>
  <si>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</si>
  <si>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</si>
  <si>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</si>
  <si>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</si>
  <si>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</si>
  <si>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</si>
  <si>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</si>
  <si>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</si>
  <si>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</si>
  <si>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</si>
  <si>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</si>
  <si>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</si>
  <si>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</si>
  <si>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</si>
  <si>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</si>
  <si>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</si>
  <si>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</si>
  <si>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</si>
  <si>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</si>
  <si>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</si>
  <si>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</si>
  <si>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</si>
  <si>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</si>
  <si>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</si>
  <si>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</si>
  <si>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</si>
  <si>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</si>
  <si>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</si>
  <si>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</si>
  <si>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</si>
  <si>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</si>
  <si>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</si>
  <si>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</si>
  <si>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</si>
  <si>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</si>
  <si>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</si>
  <si>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</si>
  <si>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</si>
  <si>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</si>
  <si>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</si>
  <si>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</si>
  <si>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</si>
  <si>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</si>
  <si>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</si>
  <si>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</si>
  <si>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</si>
  <si>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</si>
  <si>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</si>
  <si>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</si>
  <si>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</si>
  <si>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</si>
  <si>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</si>
  <si>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</si>
  <si>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</si>
  <si>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</si>
  <si>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</si>
  <si>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</si>
  <si>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</si>
  <si>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</si>
  <si>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</si>
  <si>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</si>
  <si>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</si>
  <si>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</si>
  <si>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</si>
  <si>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</si>
  <si>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</si>
  <si>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</si>
  <si>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</si>
  <si>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</si>
  <si>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</si>
  <si>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</si>
  <si>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</si>
  <si>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</si>
  <si>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</si>
  <si>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</si>
  <si>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</si>
  <si>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</si>
  <si>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</si>
  <si>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</si>
  <si>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</si>
  <si>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</si>
  <si>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</si>
  <si>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</si>
  <si>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</si>
  <si>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</si>
  <si>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</si>
  <si>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</si>
  <si>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</si>
  <si>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</si>
  <si>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</si>
  <si>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</si>
  <si>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</si>
  <si>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</si>
  <si>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</si>
  <si>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</si>
  <si>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</si>
  <si>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</si>
  <si>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</si>
  <si>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</si>
  <si>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</si>
  <si>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</si>
  <si>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</si>
  <si>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</si>
  <si>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</si>
  <si>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</si>
  <si>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</si>
  <si>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</si>
  <si>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</si>
  <si>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</si>
  <si>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</si>
  <si>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</si>
  <si>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</si>
  <si>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</si>
  <si>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</si>
  <si>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</si>
  <si>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</si>
  <si>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</si>
  <si>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</si>
  <si>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</si>
  <si>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</si>
  <si>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</si>
  <si>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</si>
  <si>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</si>
  <si>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</si>
  <si>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</si>
  <si>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</si>
  <si>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</si>
  <si>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</si>
  <si>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</si>
  <si>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</si>
  <si>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</si>
  <si>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</si>
  <si>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</si>
  <si>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</si>
  <si>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</si>
  <si>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</si>
  <si>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</si>
  <si>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</si>
  <si>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</si>
  <si>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</si>
  <si>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</si>
  <si>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</si>
  <si>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</si>
  <si>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</si>
  <si>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</si>
  <si>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</si>
  <si>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</si>
  <si>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</si>
  <si>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</si>
  <si>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</si>
  <si>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</si>
  <si>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</si>
  <si>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</si>
  <si>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</si>
  <si>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</si>
  <si>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</si>
  <si>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</si>
  <si>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</si>
  <si>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</si>
  <si>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</si>
  <si>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</si>
  <si>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</si>
  <si>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</si>
  <si>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</si>
  <si>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</si>
  <si>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</si>
  <si>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</si>
  <si>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</si>
  <si>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</si>
  <si>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</si>
  <si>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</si>
  <si>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</si>
  <si>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</si>
  <si>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</si>
  <si>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</si>
  <si>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</si>
  <si>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</si>
  <si>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</si>
  <si>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</si>
  <si>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</si>
  <si>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</si>
  <si>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</si>
  <si>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</si>
  <si>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</si>
  <si>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</si>
  <si>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</si>
  <si>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</si>
  <si>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</si>
  <si>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</si>
  <si>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</si>
  <si>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</si>
  <si>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</si>
  <si>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</si>
  <si>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</si>
  <si>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</si>
  <si>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</si>
  <si>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</si>
  <si>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</si>
  <si>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</si>
  <si>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</si>
  <si>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</si>
  <si>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</si>
  <si>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</si>
  <si>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</si>
  <si>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</si>
  <si>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</si>
  <si>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</si>
  <si>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</si>
  <si>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</si>
  <si>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</si>
  <si>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</si>
  <si>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</si>
  <si>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</si>
  <si>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</si>
  <si>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</si>
  <si>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</si>
  <si>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</si>
  <si>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</si>
  <si>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</si>
  <si>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</si>
  <si>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</si>
  <si>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</si>
  <si>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</si>
  <si>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</si>
  <si>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</si>
  <si>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</si>
  <si>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</si>
  <si>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</si>
  <si>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</si>
  <si>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</si>
  <si>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</si>
  <si>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</si>
  <si>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</si>
  <si>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</si>
  <si>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</si>
  <si>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</si>
  <si>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</si>
  <si>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</si>
  <si>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</si>
  <si>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</si>
  <si>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</si>
  <si>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</si>
  <si>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</si>
  <si>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</si>
  <si>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</si>
  <si>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</si>
  <si>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</si>
  <si>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</si>
  <si>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</si>
  <si>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</si>
  <si>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</si>
  <si>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</si>
  <si>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</si>
  <si>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</si>
  <si>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</si>
  <si>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</si>
  <si>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</si>
  <si>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</si>
  <si>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</si>
  <si>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</si>
  <si>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</si>
  <si>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</si>
  <si>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</si>
  <si>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</si>
  <si>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</si>
  <si>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</si>
  <si>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</si>
  <si>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</si>
  <si>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</si>
  <si>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</si>
  <si>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</si>
  <si>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</si>
  <si>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</si>
  <si>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</si>
  <si>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</si>
  <si>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</si>
  <si>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</si>
  <si>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</si>
  <si>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</si>
  <si>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</si>
  <si>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</si>
  <si>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</si>
  <si>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</si>
  <si>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</si>
  <si>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</si>
  <si>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</si>
  <si>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</si>
  <si>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</si>
  <si>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</si>
  <si>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</si>
  <si>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</si>
  <si>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</si>
  <si>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</si>
  <si>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</si>
  <si>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</si>
  <si>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</si>
  <si>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</si>
  <si>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</si>
  <si>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</si>
  <si>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</si>
  <si>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</si>
  <si>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</si>
  <si>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</si>
  <si>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</si>
  <si>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</si>
  <si>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</si>
  <si>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</si>
  <si>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</si>
  <si>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</si>
  <si>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</si>
  <si>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</si>
  <si>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</si>
  <si>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</si>
  <si>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</si>
  <si>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</si>
  <si>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</si>
  <si>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</si>
  <si>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</si>
  <si>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</si>
  <si>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</si>
  <si>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</si>
  <si>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</si>
  <si>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</si>
  <si>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</si>
  <si>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</si>
  <si>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</si>
  <si>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</si>
  <si>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</si>
  <si>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</si>
  <si>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</si>
  <si>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</si>
  <si>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</si>
  <si>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</si>
  <si>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</si>
  <si>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</si>
  <si>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</si>
  <si>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</si>
  <si>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</si>
  <si>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</si>
  <si>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</si>
  <si>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</si>
  <si>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</si>
  <si>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</si>
  <si>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</si>
  <si>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</si>
  <si>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</si>
  <si>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</si>
  <si>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</si>
  <si>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</si>
  <si>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</si>
  <si>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</si>
  <si>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</si>
  <si>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</si>
  <si>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</si>
  <si>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</si>
  <si>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</si>
  <si>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</si>
  <si>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</si>
  <si>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</si>
  <si>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</si>
  <si>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</si>
  <si>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</si>
  <si>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</si>
  <si>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</si>
  <si>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</si>
  <si>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</si>
  <si>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</si>
  <si>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</si>
  <si>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</si>
  <si>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</si>
  <si>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</si>
  <si>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</si>
  <si>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</si>
  <si>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</si>
  <si>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</si>
  <si>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</si>
  <si>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</si>
  <si>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</si>
  <si>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</si>
  <si>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</si>
  <si>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</si>
  <si>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</si>
  <si>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</si>
  <si>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</si>
  <si>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</si>
  <si>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</si>
  <si>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</si>
  <si>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</si>
  <si>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</si>
  <si>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</si>
  <si>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</si>
  <si>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</si>
  <si>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</si>
  <si>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</si>
  <si>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</si>
  <si>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</si>
  <si>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</si>
  <si>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</si>
  <si>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</si>
  <si>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</si>
  <si>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</si>
  <si>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</si>
  <si>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</si>
  <si>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</si>
  <si>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</si>
  <si>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</si>
  <si>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</si>
  <si>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</si>
  <si>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</si>
  <si>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</si>
  <si>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</si>
  <si>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</si>
  <si>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</si>
  <si>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</si>
  <si>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</si>
  <si>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</si>
  <si>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</si>
  <si>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</si>
  <si>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</si>
  <si>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</si>
  <si>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</si>
  <si>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</si>
  <si>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</si>
  <si>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</si>
  <si>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</si>
  <si>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</si>
  <si>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</si>
  <si>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</si>
  <si>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</si>
  <si>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</si>
  <si>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</si>
  <si>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</si>
  <si>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</si>
  <si>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</si>
  <si>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</si>
  <si>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</si>
  <si>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</si>
  <si>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</si>
  <si>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</si>
  <si>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</si>
  <si>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</si>
  <si>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</si>
  <si>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</si>
  <si>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</si>
  <si>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</si>
  <si>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</si>
  <si>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</si>
  <si>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</si>
  <si>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</si>
  <si>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</si>
  <si>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</si>
  <si>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</si>
  <si>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</si>
  <si>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</si>
  <si>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</si>
  <si>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</si>
  <si>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</si>
  <si>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</si>
  <si>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</si>
  <si>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</si>
  <si>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</si>
  <si>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</si>
  <si>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</si>
  <si>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</si>
  <si>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</si>
  <si>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</si>
  <si>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</si>
  <si>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</si>
  <si>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</si>
  <si>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</si>
  <si>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</si>
  <si>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</si>
  <si>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</si>
  <si>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</si>
  <si>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</si>
  <si>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</si>
  <si>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</si>
  <si>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</si>
  <si>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</si>
  <si>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</si>
  <si>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</si>
  <si>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</si>
  <si>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</si>
  <si>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</si>
  <si>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</si>
  <si>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</si>
  <si>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</si>
  <si>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</si>
  <si>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</si>
  <si>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</si>
  <si>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</si>
  <si>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</si>
  <si>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</si>
  <si>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</si>
  <si>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</si>
  <si>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</si>
  <si>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</si>
  <si>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</si>
  <si>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</si>
  <si>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</si>
  <si>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</si>
  <si>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</si>
  <si>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</si>
  <si>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</si>
  <si>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</si>
  <si>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</si>
  <si>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</si>
  <si>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</si>
  <si>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</si>
  <si>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</si>
  <si>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</si>
  <si>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</si>
  <si>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</si>
  <si>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</si>
  <si>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</si>
  <si>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</si>
  <si>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</si>
  <si>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</si>
  <si>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</si>
  <si>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</si>
  <si>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</si>
  <si>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</si>
  <si>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</si>
  <si>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</si>
  <si>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</si>
  <si>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</si>
  <si>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</si>
  <si>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</si>
  <si>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</si>
  <si>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</si>
  <si>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</si>
  <si>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</si>
  <si>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</si>
  <si>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</si>
  <si>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</si>
  <si>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</si>
  <si>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</si>
  <si>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</si>
  <si>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</si>
  <si>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</si>
  <si>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</si>
  <si>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</si>
  <si>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</si>
  <si>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</si>
  <si>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</si>
  <si>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</si>
  <si>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</si>
  <si>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</si>
  <si>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</si>
  <si>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</si>
  <si>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</si>
  <si>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</si>
  <si>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</si>
  <si>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</si>
  <si>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</si>
  <si>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</si>
  <si>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</si>
  <si>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</si>
  <si>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</si>
  <si>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</si>
  <si>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</si>
  <si>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</si>
  <si>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</si>
  <si>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</si>
  <si>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</si>
  <si>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</si>
  <si>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</si>
  <si>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</si>
  <si>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</si>
  <si>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</si>
  <si>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</si>
  <si>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</si>
  <si>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</si>
  <si>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</si>
  <si>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</si>
  <si>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</si>
  <si>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</si>
  <si>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</si>
  <si>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</si>
  <si>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</si>
  <si>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</si>
  <si>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</si>
  <si>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</si>
  <si>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</si>
  <si>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</si>
  <si>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</si>
  <si>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</si>
  <si>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</si>
  <si>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</si>
  <si>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</si>
  <si>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</si>
  <si>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</si>
  <si>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</si>
  <si>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</si>
  <si>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</si>
  <si>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</si>
  <si>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</si>
  <si>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</si>
  <si>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</si>
  <si>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</si>
  <si>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</si>
  <si>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</si>
  <si>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</si>
  <si>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</si>
  <si>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</si>
  <si>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</si>
  <si>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</si>
  <si>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</si>
  <si>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</si>
  <si>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</si>
  <si>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</si>
  <si>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</si>
  <si>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</si>
  <si>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</si>
  <si>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</si>
  <si>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</si>
  <si>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</si>
  <si>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</si>
  <si>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</si>
  <si>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</si>
  <si>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</si>
  <si>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</si>
  <si>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</si>
  <si>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</si>
  <si>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</si>
  <si>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</si>
  <si>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</si>
  <si>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</si>
  <si>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</si>
  <si>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</si>
  <si>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</si>
  <si>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</si>
  <si>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</si>
  <si>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</si>
  <si>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</si>
  <si>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</si>
  <si>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</si>
  <si>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</si>
  <si>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</si>
  <si>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</si>
  <si>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</si>
  <si>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</si>
  <si>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</si>
  <si>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</si>
  <si>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</si>
  <si>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</si>
  <si>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</si>
  <si>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</si>
  <si>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</si>
  <si>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</si>
  <si>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</si>
  <si>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</si>
  <si>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</si>
  <si>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</si>
  <si>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</si>
  <si>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</si>
  <si>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</si>
  <si>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</si>
  <si>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</si>
  <si>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</si>
  <si>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</si>
  <si>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</si>
  <si>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</si>
  <si>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</si>
  <si>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</si>
  <si>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</si>
  <si>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</si>
  <si>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</si>
  <si>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</si>
  <si>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</si>
  <si>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</si>
  <si>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</si>
  <si>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</si>
  <si>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</si>
  <si>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</si>
  <si>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</si>
  <si>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</si>
  <si>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</si>
  <si>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</si>
  <si>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</si>
  <si>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</si>
  <si>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</si>
  <si>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</si>
  <si>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</si>
  <si>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</si>
  <si>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</si>
  <si>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</si>
  <si>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</si>
  <si>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</si>
  <si>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</si>
  <si>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</si>
  <si>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</si>
  <si>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</si>
  <si>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</si>
  <si>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</si>
  <si>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</si>
  <si>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</si>
  <si>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</si>
  <si>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</si>
  <si>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</si>
  <si>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</si>
  <si>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</si>
  <si>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</si>
  <si>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</si>
  <si>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</si>
  <si>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</si>
  <si>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</si>
  <si>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</si>
  <si>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</si>
  <si>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</si>
  <si>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</si>
  <si>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</si>
  <si>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</si>
  <si>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</si>
  <si>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</si>
  <si>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</si>
  <si>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</si>
  <si>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</si>
  <si>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</si>
  <si>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</si>
  <si>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</si>
  <si>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</si>
  <si>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</si>
  <si>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</si>
  <si>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</si>
  <si>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</si>
  <si>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</si>
  <si>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</si>
  <si>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</si>
  <si>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</si>
  <si>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</si>
  <si>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</si>
  <si>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</si>
  <si>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</si>
  <si>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</si>
  <si>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</si>
  <si>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</si>
  <si>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</si>
  <si>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</si>
  <si>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</si>
  <si>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</si>
  <si>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</si>
  <si>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</si>
  <si>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</si>
  <si>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</si>
  <si>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</si>
  <si>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</si>
  <si>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</si>
  <si>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</si>
  <si>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</si>
  <si>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</si>
  <si>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</si>
  <si>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</si>
  <si>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</si>
  <si>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</si>
  <si>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</si>
  <si>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</si>
  <si>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</si>
  <si>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</si>
  <si>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</si>
  <si>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</si>
  <si>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</si>
  <si>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</si>
  <si>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</si>
  <si>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</si>
  <si>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</si>
  <si>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</si>
  <si>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</si>
  <si>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</si>
  <si>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</si>
  <si>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</si>
  <si>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</si>
  <si>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</si>
  <si>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</si>
  <si>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</si>
  <si>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</si>
  <si>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</si>
  <si>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</si>
  <si>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</si>
  <si>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</si>
  <si>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</si>
  <si>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</si>
  <si>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</si>
  <si>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</si>
  <si>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</si>
  <si>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</si>
  <si>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</si>
  <si>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</si>
  <si>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</si>
  <si>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</si>
  <si>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</si>
  <si>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</si>
  <si>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</si>
  <si>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</si>
  <si>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</si>
  <si>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</si>
  <si>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</si>
  <si>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</si>
  <si>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</si>
  <si>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</si>
  <si>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</si>
  <si>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</si>
  <si>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</si>
  <si>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</si>
  <si>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</si>
  <si>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</si>
  <si>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</si>
  <si>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</si>
  <si>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</si>
  <si>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</si>
  <si>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</si>
  <si>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</si>
  <si>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</si>
  <si>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</si>
  <si>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</si>
  <si>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</si>
  <si>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</si>
  <si>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</si>
  <si>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</si>
  <si>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</si>
  <si>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</si>
  <si>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</si>
  <si>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</si>
  <si>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</si>
  <si>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</si>
  <si>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</si>
  <si>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</si>
  <si>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</si>
  <si>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</si>
  <si>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</si>
  <si>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</si>
  <si>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</si>
  <si>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</si>
  <si>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</si>
  <si>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</si>
  <si>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</si>
  <si>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</si>
  <si>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</si>
  <si>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</si>
  <si>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</si>
  <si>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</si>
  <si>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</si>
  <si>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</si>
  <si>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</si>
  <si>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</si>
  <si>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</si>
  <si>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</si>
  <si>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</si>
  <si>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</si>
  <si>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</si>
  <si>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</si>
  <si>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</si>
  <si>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</si>
  <si>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</si>
  <si>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</si>
  <si>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</si>
  <si>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</si>
  <si>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</si>
  <si>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</si>
  <si>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</si>
  <si>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</si>
  <si>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</si>
  <si>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</si>
  <si>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</si>
  <si>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</si>
  <si>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</si>
  <si>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</si>
  <si>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</si>
  <si>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</si>
  <si>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</si>
  <si>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</si>
  <si>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</si>
  <si>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</si>
  <si>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</si>
  <si>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</si>
  <si>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</si>
  <si>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</si>
  <si>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</si>
  <si>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</si>
  <si>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</si>
  <si>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</si>
  <si>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</si>
  <si>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</si>
  <si>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</si>
  <si>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</si>
  <si>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</si>
  <si>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</si>
  <si>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</si>
  <si>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</si>
  <si>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</si>
  <si>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</si>
  <si>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</si>
  <si>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</si>
  <si>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</si>
  <si>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</si>
  <si>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</si>
  <si>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</si>
  <si>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</si>
  <si>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</si>
  <si>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</si>
  <si>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</si>
  <si>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</si>
  <si>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</si>
  <si>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</si>
  <si>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</si>
  <si>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</si>
  <si>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</si>
  <si>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</si>
  <si>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</si>
  <si>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</si>
  <si>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</si>
  <si>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</si>
  <si>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</si>
  <si>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</si>
  <si>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</si>
  <si>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</si>
  <si>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</si>
  <si>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</si>
  <si>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</si>
  <si>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</si>
  <si>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</si>
  <si>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</si>
  <si>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</si>
  <si>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</si>
  <si>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</si>
  <si>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</si>
  <si>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</si>
  <si>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</si>
  <si>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</si>
  <si>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</si>
  <si>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</si>
  <si>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</si>
  <si>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</si>
  <si>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</si>
  <si>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</si>
  <si>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</si>
  <si>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</si>
  <si>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</si>
  <si>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</si>
  <si>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</si>
  <si>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</si>
  <si>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</si>
  <si>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</si>
  <si>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</si>
  <si>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</si>
  <si>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</si>
  <si>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</si>
  <si>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</si>
  <si>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</si>
  <si>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</si>
  <si>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</si>
  <si>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</si>
  <si>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</si>
  <si>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</si>
  <si>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</si>
  <si>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</si>
  <si>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</si>
  <si>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</si>
  <si>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</si>
  <si>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</si>
  <si>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</si>
  <si>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</si>
  <si>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</si>
  <si>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</si>
  <si>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</si>
  <si>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</si>
  <si>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</si>
  <si>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</si>
  <si>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</si>
  <si>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</si>
  <si>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</si>
  <si>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</si>
  <si>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</si>
  <si>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</si>
  <si>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</si>
  <si>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</si>
  <si>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</si>
  <si>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</si>
  <si>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</si>
  <si>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</si>
  <si>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</si>
  <si>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</si>
  <si>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</si>
  <si>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</si>
  <si>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</si>
  <si>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</si>
  <si>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</si>
  <si>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</si>
  <si>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</si>
  <si>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</si>
  <si>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</si>
  <si>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</si>
  <si>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</si>
  <si>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</si>
  <si>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</si>
  <si>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</si>
  <si>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</si>
  <si>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</si>
  <si>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</si>
  <si>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</si>
  <si>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</si>
  <si>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</si>
  <si>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</si>
  <si>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</si>
  <si>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</si>
  <si>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</si>
  <si>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</si>
  <si>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</si>
  <si>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</si>
  <si>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</si>
  <si>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</si>
  <si>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</si>
  <si>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</si>
  <si>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</si>
  <si>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</si>
  <si>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</si>
  <si>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</si>
  <si>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</si>
  <si>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</si>
  <si>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</si>
  <si>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</si>
  <si>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</si>
  <si>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</si>
  <si>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</si>
  <si>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</si>
  <si>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</si>
  <si>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</si>
  <si>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</si>
  <si>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</si>
  <si>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</si>
  <si>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</si>
  <si>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</si>
  <si>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</si>
  <si>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</si>
  <si>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</si>
  <si>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</si>
  <si>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</si>
  <si>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</si>
  <si>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</si>
  <si>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</si>
  <si>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</si>
  <si>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</si>
  <si>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</si>
  <si>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</si>
  <si>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</si>
  <si>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</si>
  <si>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</si>
  <si>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</si>
  <si>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</si>
  <si>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</si>
  <si>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</si>
  <si>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</si>
  <si>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</si>
  <si>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</si>
  <si>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</si>
  <si>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</si>
  <si>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</si>
  <si>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</si>
  <si>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</si>
  <si>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</si>
  <si>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</si>
  <si>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</si>
  <si>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</si>
  <si>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</si>
  <si>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</si>
  <si>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</si>
  <si>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</si>
  <si>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</si>
  <si>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</si>
  <si>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</si>
  <si>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</si>
  <si>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</si>
  <si>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</si>
  <si>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</si>
  <si>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</si>
  <si>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</si>
  <si>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</si>
  <si>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</si>
  <si>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</si>
  <si>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</si>
  <si>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</si>
  <si>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</si>
  <si>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</si>
  <si>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</si>
  <si>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</si>
  <si>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</si>
  <si>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</si>
  <si>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</si>
  <si>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</si>
  <si>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</si>
  <si>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</si>
  <si>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</si>
  <si>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</si>
  <si>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</si>
  <si>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</si>
  <si>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</si>
  <si>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</si>
  <si>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</si>
  <si>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</si>
  <si>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</si>
  <si>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</si>
  <si>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</si>
  <si>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</si>
  <si>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</si>
  <si>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</si>
  <si>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</si>
  <si>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</si>
  <si>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</si>
  <si>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</si>
  <si>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</si>
  <si>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</si>
  <si>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</si>
  <si>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</si>
  <si>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</si>
  <si>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</si>
  <si>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</si>
  <si>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</si>
  <si>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</si>
  <si>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</si>
  <si>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</si>
  <si>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</si>
  <si>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</si>
  <si>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</si>
  <si>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</si>
  <si>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</si>
  <si>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</si>
  <si>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</si>
  <si>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</si>
  <si>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</si>
  <si>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</si>
  <si>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</si>
  <si>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</si>
  <si>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</si>
  <si>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</si>
  <si>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</si>
  <si>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</si>
  <si>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</si>
  <si>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</si>
  <si>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</si>
  <si>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</si>
  <si>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</si>
  <si>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</si>
  <si>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</si>
  <si>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</si>
  <si>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</si>
  <si>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</si>
  <si>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</si>
  <si>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</si>
  <si>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</si>
  <si>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</si>
  <si>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</si>
  <si>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</si>
  <si>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</si>
  <si>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</si>
  <si>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</si>
  <si>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</si>
  <si>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</si>
  <si>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</si>
  <si>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</si>
  <si>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</si>
  <si>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</si>
  <si>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</si>
  <si>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</si>
  <si>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</si>
  <si>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</si>
  <si>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</si>
  <si>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</si>
  <si>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</si>
  <si>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</si>
  <si>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</si>
  <si>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</si>
  <si>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</si>
  <si>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</si>
  <si>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</si>
  <si>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</si>
  <si>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</si>
  <si>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</si>
  <si>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</si>
  <si>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</si>
  <si>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</si>
  <si>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</si>
  <si>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</si>
  <si>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</si>
  <si>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</si>
  <si>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</si>
  <si>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</si>
  <si>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</si>
  <si>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</si>
  <si>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</si>
  <si>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</si>
  <si>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</si>
  <si>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</si>
  <si>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</si>
  <si>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</si>
  <si>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</si>
  <si>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</si>
  <si>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</si>
  <si>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</si>
  <si>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</si>
  <si>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</si>
  <si>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</si>
  <si>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</si>
  <si>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</si>
  <si>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</si>
  <si>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</si>
  <si>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</si>
  <si>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</si>
  <si>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</si>
  <si>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</si>
  <si>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</si>
  <si>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</si>
  <si>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</si>
  <si>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</si>
  <si>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</si>
  <si>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</si>
  <si>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</si>
  <si>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</si>
  <si>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</si>
  <si>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</si>
  <si>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</si>
  <si>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</si>
  <si>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</si>
  <si>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</si>
  <si>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</si>
  <si>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</si>
  <si>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</si>
  <si>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</si>
  <si>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</si>
  <si>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</si>
  <si>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</si>
  <si>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</si>
  <si>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</si>
  <si>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</si>
  <si>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</si>
  <si>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</si>
  <si>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</si>
  <si>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</si>
  <si>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</si>
  <si>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</si>
  <si>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</si>
  <si>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</si>
  <si>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</si>
  <si>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</si>
  <si>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</si>
  <si>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</si>
  <si>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</si>
  <si>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</si>
  <si>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</si>
  <si>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</si>
  <si>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</si>
  <si>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</si>
  <si>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</si>
  <si>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</si>
  <si>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</si>
  <si>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</si>
  <si>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</si>
  <si>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</si>
  <si>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</si>
  <si>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</si>
  <si>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</si>
  <si>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</si>
  <si>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</si>
  <si>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</si>
  <si>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</si>
  <si>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</si>
  <si>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</si>
  <si>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</si>
  <si>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</si>
  <si>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</si>
  <si>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</si>
  <si>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</si>
  <si>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</si>
  <si>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</si>
  <si>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</si>
  <si>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</si>
  <si>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</si>
  <si>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</si>
  <si>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</si>
  <si>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</si>
  <si>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</si>
  <si>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</si>
  <si>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</si>
  <si>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</si>
  <si>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</si>
  <si>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</si>
  <si>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</si>
  <si>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</si>
  <si>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</si>
  <si>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</si>
  <si>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</si>
  <si>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</si>
  <si>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</si>
  <si>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</si>
  <si>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</si>
  <si>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</si>
  <si>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</si>
  <si>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</si>
  <si>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</si>
  <si>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</si>
  <si>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</si>
  <si>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</si>
  <si>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</si>
  <si>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</si>
  <si>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</si>
  <si>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</si>
  <si>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</si>
  <si>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</si>
  <si>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</si>
  <si>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</si>
  <si>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</si>
  <si>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</si>
  <si>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</si>
  <si>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</si>
  <si>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</si>
  <si>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</si>
  <si>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</si>
  <si>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</si>
  <si>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</si>
  <si>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</si>
  <si>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</si>
  <si>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</si>
  <si>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</si>
  <si>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</si>
  <si>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</si>
  <si>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</si>
  <si>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</si>
  <si>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</si>
  <si>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</si>
  <si>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</si>
  <si>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</si>
  <si>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</si>
  <si>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</si>
  <si>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</si>
  <si>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</si>
  <si>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</si>
  <si>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</si>
  <si>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</si>
  <si>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</si>
  <si>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</si>
  <si>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</si>
  <si>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</si>
  <si>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</si>
  <si>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</si>
  <si>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</si>
  <si>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</si>
  <si>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</si>
  <si>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</si>
  <si>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</si>
  <si>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</si>
  <si>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</si>
  <si>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</si>
  <si>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</si>
  <si>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</si>
  <si>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</si>
  <si>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</si>
  <si>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</si>
  <si>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</si>
  <si>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</si>
  <si>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</si>
  <si>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</si>
  <si>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</si>
  <si>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</si>
  <si>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</si>
  <si>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</si>
  <si>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</si>
  <si>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</si>
  <si>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</si>
  <si>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</si>
  <si>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</si>
  <si>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</si>
  <si>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</si>
  <si>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</si>
  <si>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</si>
  <si>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</si>
  <si>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</si>
  <si>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</si>
  <si>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</si>
  <si>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</si>
  <si>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</si>
  <si>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</si>
  <si>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</si>
  <si>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</si>
  <si>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</si>
  <si>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</si>
  <si>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</si>
  <si>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</si>
  <si>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</si>
  <si>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</si>
  <si>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</si>
  <si>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</si>
  <si>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</si>
  <si>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</si>
  <si>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</si>
  <si>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</si>
  <si>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</si>
  <si>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</si>
  <si>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</si>
  <si>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</si>
  <si>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</si>
  <si>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</si>
  <si>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</si>
  <si>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</si>
  <si>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</si>
  <si>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</si>
  <si>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</si>
  <si>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</si>
  <si>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</si>
  <si>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</si>
  <si>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</si>
  <si>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</si>
  <si>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</si>
  <si>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</si>
  <si>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</si>
  <si>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</si>
  <si>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</si>
  <si>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</si>
  <si>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</si>
  <si>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</si>
  <si>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</si>
  <si>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</si>
  <si>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</si>
  <si>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</si>
  <si>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</si>
  <si>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</si>
  <si>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</si>
  <si>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</si>
  <si>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</si>
  <si>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</si>
  <si>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</si>
  <si>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</si>
  <si>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</si>
  <si>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</si>
  <si>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</si>
  <si>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</si>
  <si>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</si>
  <si>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</si>
  <si>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</si>
  <si>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</si>
  <si>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</si>
  <si>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</si>
  <si>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</si>
  <si>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</si>
  <si>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</si>
  <si>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</si>
  <si>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</si>
  <si>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</si>
  <si>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</si>
  <si>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</si>
  <si>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</si>
  <si>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</si>
  <si>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</si>
  <si>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</si>
  <si>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</si>
  <si>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</si>
  <si>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</si>
  <si>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</si>
  <si>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</si>
  <si>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</si>
  <si>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</si>
  <si>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</si>
  <si>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</si>
  <si>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</si>
  <si>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</si>
  <si>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</si>
  <si>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</si>
  <si>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</si>
  <si>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</si>
  <si>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</si>
  <si>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</si>
  <si>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</si>
  <si>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</si>
  <si>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</si>
  <si>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</si>
  <si>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</si>
  <si>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</si>
  <si>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</si>
  <si>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</si>
  <si>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</si>
  <si>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</si>
  <si>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</si>
  <si>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</si>
  <si>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</si>
  <si>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</si>
  <si>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</si>
  <si>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</si>
  <si>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</si>
  <si>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</si>
  <si>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</si>
  <si>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</si>
  <si>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</si>
  <si>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</si>
  <si>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</si>
  <si>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</si>
  <si>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</si>
  <si>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</si>
  <si>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</si>
  <si>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</si>
  <si>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</si>
  <si>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</si>
  <si>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</si>
  <si>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</si>
  <si>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</si>
  <si>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</si>
  <si>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</si>
  <si>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</si>
  <si>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</si>
  <si>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</si>
  <si>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</si>
  <si>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</si>
  <si>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</si>
  <si>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</si>
  <si>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</si>
  <si>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</si>
  <si>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</si>
  <si>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</si>
  <si>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</si>
  <si>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</si>
  <si>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</si>
  <si>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</si>
  <si>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</si>
  <si>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</si>
  <si>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</si>
  <si>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</si>
  <si>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</si>
  <si>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</si>
  <si>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</si>
  <si>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</si>
  <si>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</si>
  <si>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</si>
  <si>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</si>
  <si>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</si>
  <si>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</si>
  <si>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</si>
  <si>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</si>
  <si>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</si>
  <si>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</si>
  <si>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</si>
  <si>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</si>
  <si>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</si>
  <si>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</si>
  <si>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</si>
  <si>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</si>
  <si>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</si>
  <si>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</si>
  <si>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</si>
  <si>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</si>
  <si>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</si>
  <si>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</si>
  <si>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</si>
  <si>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</si>
  <si>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</si>
  <si>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</si>
  <si>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</si>
  <si>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</si>
  <si>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</si>
  <si>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</si>
  <si>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</si>
  <si>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</si>
  <si>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</si>
  <si>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</si>
  <si>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</si>
  <si>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</si>
  <si>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</si>
  <si>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</si>
  <si>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</si>
  <si>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</si>
  <si>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</si>
  <si>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</si>
  <si>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</si>
  <si>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</si>
  <si>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</si>
  <si>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</si>
  <si>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</si>
  <si>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</si>
  <si>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</si>
  <si>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</si>
  <si>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</si>
  <si>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</si>
  <si>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</si>
  <si>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</si>
  <si>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</si>
  <si>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</si>
  <si>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</si>
  <si>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</si>
  <si>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</si>
  <si>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</si>
  <si>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</si>
  <si>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</si>
  <si>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</si>
  <si>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</si>
  <si>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</si>
  <si>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</si>
  <si>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</si>
  <si>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</si>
  <si>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</si>
  <si>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</si>
  <si>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</si>
  <si>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</si>
  <si>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</si>
  <si>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</si>
  <si>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</si>
  <si>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</si>
  <si>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</si>
  <si>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</si>
  <si>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</si>
  <si>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</si>
  <si>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</si>
  <si>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</si>
  <si>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</si>
  <si>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</si>
  <si>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</si>
  <si>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</si>
  <si>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</si>
  <si>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</si>
  <si>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</si>
  <si>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</si>
  <si>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</si>
  <si>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</si>
  <si>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</si>
  <si>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</si>
  <si>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</si>
  <si>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</si>
  <si>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</si>
  <si>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</si>
  <si>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</si>
  <si>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</si>
  <si>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</si>
  <si>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</si>
  <si>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</si>
  <si>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</si>
  <si>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</si>
  <si>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</si>
  <si>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</si>
  <si>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</si>
  <si>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</si>
  <si>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</si>
  <si>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</si>
  <si>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</si>
  <si>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</si>
  <si>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</si>
  <si>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</si>
  <si>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</si>
  <si>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</si>
  <si>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</si>
  <si>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</si>
  <si>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</si>
  <si>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</si>
  <si>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</si>
  <si>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</si>
  <si>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</si>
  <si>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</si>
  <si>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</si>
  <si>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</si>
  <si>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</si>
  <si>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</si>
  <si>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</si>
  <si>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</si>
  <si>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</si>
  <si>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</si>
  <si>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</si>
  <si>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</si>
  <si>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</si>
  <si>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</si>
  <si>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</si>
  <si>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</si>
  <si>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</si>
  <si>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</si>
  <si>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</si>
  <si>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</si>
  <si>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</si>
  <si>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</si>
  <si>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</si>
  <si>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</si>
  <si>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</si>
  <si>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</si>
  <si>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</si>
  <si>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</si>
  <si>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</si>
  <si>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</si>
  <si>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</si>
  <si>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</si>
  <si>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</si>
  <si>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</si>
  <si>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</si>
  <si>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</si>
  <si>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</si>
  <si>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</si>
  <si>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</si>
  <si>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</si>
  <si>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</si>
  <si>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</si>
  <si>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</si>
  <si>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</si>
  <si>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</si>
  <si>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</si>
  <si>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</si>
  <si>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</si>
  <si>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</si>
  <si>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</si>
  <si>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</si>
  <si>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</si>
  <si>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</si>
  <si>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</si>
  <si>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</si>
  <si>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</si>
  <si>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</si>
  <si>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</si>
  <si>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</si>
  <si>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</si>
  <si>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</si>
  <si>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</si>
  <si>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</si>
  <si>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</si>
  <si>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</si>
  <si>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</si>
  <si>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</si>
  <si>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</si>
  <si>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</si>
  <si>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</si>
  <si>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</si>
  <si>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</si>
  <si>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</si>
  <si>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</si>
  <si>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</si>
  <si>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</si>
  <si>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</si>
  <si>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</si>
  <si>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</si>
  <si>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</si>
  <si>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</si>
  <si>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</si>
  <si>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</si>
  <si>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</si>
  <si>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</si>
  <si>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</si>
  <si>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</si>
  <si>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</si>
  <si>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</si>
  <si>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</si>
  <si>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</si>
  <si>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</si>
  <si>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</si>
  <si>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</si>
  <si>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</si>
  <si>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</si>
  <si>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</si>
  <si>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</si>
  <si>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</si>
  <si>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</si>
  <si>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</si>
  <si>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</si>
  <si>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</si>
  <si>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</si>
  <si>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</si>
  <si>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</si>
  <si>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</si>
  <si>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</si>
  <si>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</si>
  <si>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</si>
  <si>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</si>
  <si>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</si>
  <si>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</si>
  <si>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</si>
  <si>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</si>
  <si>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</si>
  <si>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</si>
  <si>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</si>
  <si>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</si>
  <si>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</si>
  <si>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</si>
  <si>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</si>
  <si>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</si>
  <si>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</si>
  <si>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</si>
  <si>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</si>
  <si>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</si>
  <si>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</si>
  <si>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</si>
  <si>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</si>
  <si>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</si>
  <si>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</si>
  <si>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</si>
  <si>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</si>
  <si>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</si>
  <si>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</si>
  <si>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</si>
  <si>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</si>
  <si>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</si>
  <si>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</si>
  <si>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</si>
  <si>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</si>
  <si>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</si>
  <si>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</si>
  <si>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</si>
  <si>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</si>
  <si>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</si>
  <si>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</si>
  <si>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</si>
  <si>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</si>
  <si>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</si>
  <si>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</si>
  <si>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</si>
  <si>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</si>
  <si>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</si>
  <si>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</si>
  <si>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</si>
  <si>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</si>
  <si>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</si>
  <si>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</si>
  <si>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</si>
  <si>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</si>
  <si>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</si>
  <si>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</si>
  <si>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</si>
  <si>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</si>
  <si>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</si>
  <si>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</si>
  <si>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</si>
  <si>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</si>
  <si>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</si>
  <si>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</si>
  <si>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</si>
  <si>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</si>
  <si>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</si>
  <si>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</si>
  <si>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</si>
  <si>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</si>
  <si>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</si>
  <si>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</si>
  <si>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</si>
  <si>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</si>
  <si>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</si>
  <si>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</si>
  <si>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</si>
  <si>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</si>
  <si>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</si>
  <si>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</si>
  <si>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</si>
  <si>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</si>
  <si>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</si>
  <si>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</si>
  <si>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</si>
  <si>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</si>
  <si>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</si>
  <si>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</si>
  <si>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</si>
  <si>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</si>
  <si>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</si>
  <si>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</si>
  <si>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</si>
  <si>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</si>
  <si>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</si>
  <si>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</si>
  <si>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</si>
  <si>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</si>
  <si>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</si>
  <si>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</si>
  <si>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</si>
  <si>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</si>
  <si>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</si>
  <si>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</si>
  <si>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</si>
  <si>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</si>
  <si>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</si>
  <si>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</si>
  <si>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</si>
  <si>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</si>
  <si>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</si>
  <si>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</si>
  <si>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</si>
  <si>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</si>
  <si>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</si>
  <si>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</si>
  <si>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</si>
  <si>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</si>
  <si>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</si>
  <si>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</si>
  <si>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</si>
  <si>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</si>
  <si>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</si>
  <si>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</si>
  <si>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</si>
  <si>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</si>
  <si>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</si>
  <si>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</si>
  <si>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</si>
  <si>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</si>
  <si>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</si>
  <si>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</si>
  <si>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</si>
  <si>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</si>
  <si>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</si>
  <si>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</si>
  <si>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</si>
  <si>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</si>
  <si>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</si>
  <si>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</si>
  <si>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</si>
  <si>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</si>
  <si>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</si>
  <si>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</si>
  <si>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</si>
  <si>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</si>
  <si>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</si>
  <si>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</si>
  <si>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</si>
  <si>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</si>
  <si>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</si>
  <si>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</si>
  <si>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</si>
  <si>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</si>
  <si>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</si>
  <si>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</si>
  <si>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</si>
  <si>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</si>
  <si>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</si>
  <si>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</si>
  <si>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</si>
  <si>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</si>
  <si>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</si>
  <si>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</si>
  <si>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</si>
  <si>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</si>
  <si>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</si>
  <si>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</si>
  <si>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</si>
  <si>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</si>
  <si>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</si>
  <si>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</si>
  <si>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</si>
  <si>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</si>
  <si>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</si>
  <si>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</si>
  <si>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</si>
  <si>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</si>
  <si>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</si>
  <si>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</si>
  <si>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</si>
  <si>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</si>
  <si>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</si>
  <si>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</si>
  <si>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</si>
  <si>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</si>
  <si>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</si>
  <si>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</si>
  <si>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</si>
  <si>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</si>
  <si>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</si>
  <si>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</si>
  <si>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</si>
  <si>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</si>
  <si>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</si>
  <si>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</si>
  <si>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</si>
  <si>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</si>
  <si>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</si>
  <si>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</si>
  <si>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</si>
  <si>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</si>
  <si>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</si>
  <si>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</si>
  <si>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</si>
  <si>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</si>
  <si>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</si>
  <si>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</si>
  <si>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</si>
  <si>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</si>
  <si>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</si>
  <si>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</si>
  <si>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</si>
  <si>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</si>
  <si>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</si>
  <si>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</si>
  <si>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</si>
  <si>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</si>
  <si>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</si>
  <si>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</si>
  <si>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</si>
  <si>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</si>
  <si>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</si>
  <si>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</si>
  <si>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</si>
  <si>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</si>
  <si>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</si>
  <si>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</si>
  <si>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</si>
  <si>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</si>
  <si>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</si>
  <si>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</si>
  <si>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</si>
  <si>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</si>
  <si>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</si>
  <si>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</si>
  <si>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</si>
  <si>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</si>
  <si>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</si>
  <si>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</si>
  <si>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</si>
  <si>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</si>
  <si>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</si>
  <si>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</si>
  <si>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</si>
  <si>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</si>
  <si>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</si>
  <si>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</si>
  <si>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</si>
  <si>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</si>
  <si>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</si>
  <si>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</si>
  <si>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</si>
  <si>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</si>
  <si>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</si>
  <si>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</si>
  <si>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</si>
  <si>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</si>
  <si>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</si>
  <si>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</si>
  <si>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</si>
  <si>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</si>
  <si>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</si>
  <si>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</si>
  <si>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</si>
  <si>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</si>
  <si>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</si>
  <si>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</si>
  <si>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</si>
  <si>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</si>
  <si>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</si>
  <si>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</si>
  <si>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</si>
  <si>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</si>
  <si>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</si>
  <si>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</si>
  <si>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</si>
  <si>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</si>
  <si>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</si>
  <si>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</si>
  <si>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</si>
  <si>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</si>
  <si>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</si>
  <si>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</si>
  <si>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</si>
  <si>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</si>
  <si>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</si>
  <si>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</si>
  <si>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</si>
  <si>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</si>
  <si>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</si>
  <si>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</si>
  <si>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</si>
  <si>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</si>
  <si>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</si>
  <si>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</si>
  <si>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</si>
  <si>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</si>
  <si>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</si>
  <si>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</si>
  <si>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</si>
  <si>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</si>
  <si>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</si>
  <si>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</si>
  <si>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</si>
  <si>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</si>
  <si>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</si>
  <si>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</si>
  <si>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</si>
  <si>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</si>
  <si>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</si>
  <si>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</si>
  <si>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</si>
  <si>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</si>
  <si>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</si>
  <si>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</si>
  <si>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</si>
  <si>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</si>
  <si>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</si>
  <si>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</si>
  <si>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</si>
  <si>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</si>
  <si>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</si>
  <si>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</si>
  <si>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</si>
  <si>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</si>
  <si>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</si>
  <si>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</si>
  <si>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</si>
  <si>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</si>
  <si>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</si>
  <si>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</si>
  <si>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</si>
  <si>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</si>
  <si>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</si>
  <si>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</si>
  <si>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</si>
  <si>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</si>
  <si>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</si>
  <si>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</si>
  <si>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</si>
  <si>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</si>
  <si>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</si>
  <si>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</si>
  <si>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</si>
  <si>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</si>
  <si>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</si>
  <si>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</si>
  <si>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</si>
  <si>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</si>
  <si>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</si>
  <si>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</si>
  <si>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</si>
  <si>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</si>
  <si>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</si>
  <si>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</si>
  <si>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</si>
  <si>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</si>
  <si>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</si>
  <si>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</si>
  <si>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</si>
  <si>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</si>
  <si>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</si>
  <si>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</si>
  <si>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</si>
  <si>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</si>
  <si>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</si>
  <si>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</si>
  <si>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</si>
  <si>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</si>
  <si>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</si>
  <si>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</si>
  <si>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</si>
  <si>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</si>
  <si>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</si>
  <si>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</si>
  <si>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</si>
  <si>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</si>
  <si>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</si>
  <si>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</si>
  <si>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</si>
  <si>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</si>
  <si>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</si>
  <si>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</si>
  <si>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</si>
  <si>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</si>
  <si>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</si>
  <si>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</si>
  <si>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</si>
  <si>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</si>
  <si>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</si>
  <si>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</si>
  <si>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</si>
  <si>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</si>
  <si>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</si>
  <si>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</si>
  <si>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</si>
  <si>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</si>
  <si>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</si>
  <si>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</si>
  <si>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</si>
  <si>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</si>
  <si>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</si>
  <si>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</si>
  <si>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</si>
  <si>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</si>
  <si>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</si>
  <si>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</si>
  <si>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</si>
  <si>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</si>
  <si>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</si>
  <si>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</si>
  <si>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</si>
  <si>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</si>
  <si>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</si>
  <si>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</si>
  <si>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</si>
  <si>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</si>
  <si>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</si>
  <si>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</si>
  <si>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</si>
  <si>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</si>
  <si>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</si>
  <si>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</si>
  <si>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</si>
  <si>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</si>
  <si>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</si>
  <si>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</si>
  <si>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</si>
  <si>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</si>
  <si>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</si>
  <si>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</si>
  <si>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</si>
  <si>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</si>
  <si>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</si>
  <si>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</si>
  <si>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</si>
  <si>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</si>
  <si>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</si>
  <si>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</si>
  <si>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</si>
  <si>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</si>
  <si>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</si>
  <si>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</si>
  <si>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</si>
  <si>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</si>
  <si>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</si>
  <si>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</si>
  <si>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</si>
  <si>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</si>
  <si>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</si>
  <si>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</si>
  <si>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</si>
  <si>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</si>
  <si>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</si>
  <si>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</si>
  <si>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</si>
  <si>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</si>
  <si>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</si>
  <si>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</si>
  <si>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</si>
  <si>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</si>
  <si>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</si>
  <si>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</si>
  <si>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</si>
  <si>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</si>
  <si>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</si>
  <si>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</si>
  <si>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</si>
  <si>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</si>
  <si>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</si>
  <si>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</si>
  <si>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</si>
  <si>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</si>
  <si>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</si>
  <si>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</si>
  <si>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</si>
  <si>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</si>
  <si>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</si>
  <si>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</si>
  <si>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</si>
  <si>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</si>
  <si>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</si>
  <si>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</si>
  <si>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</si>
  <si>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</si>
  <si>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</si>
  <si>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</si>
  <si>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</si>
  <si>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</si>
  <si>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</si>
  <si>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</si>
  <si>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</si>
  <si>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</si>
  <si>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</si>
  <si>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</si>
  <si>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</si>
  <si>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</si>
  <si>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</si>
  <si>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</si>
  <si>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</si>
  <si>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</si>
  <si>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</si>
  <si>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</si>
  <si>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</si>
  <si>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</si>
  <si>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</si>
  <si>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</si>
  <si>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</si>
  <si>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</si>
  <si>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</si>
  <si>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</si>
  <si>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</si>
  <si>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</si>
  <si>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</si>
  <si>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</si>
  <si>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</si>
  <si>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</si>
  <si>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</si>
  <si>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</si>
  <si>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</si>
  <si>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</si>
  <si>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</si>
  <si>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</si>
  <si>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</si>
  <si>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</si>
  <si>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</si>
  <si>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</si>
  <si>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</si>
  <si>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</si>
  <si>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</si>
  <si>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</si>
  <si>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</si>
  <si>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</si>
  <si>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</si>
  <si>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</si>
  <si>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</si>
  <si>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</si>
  <si>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</si>
  <si>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</si>
  <si>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</si>
  <si>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</si>
  <si>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</si>
  <si>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</si>
  <si>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</si>
  <si>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</si>
  <si>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</si>
  <si>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</si>
  <si>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</si>
  <si>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</si>
  <si>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</si>
  <si>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</si>
  <si>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</si>
  <si>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</si>
  <si>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</si>
  <si>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</si>
  <si>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</si>
  <si>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</si>
  <si>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</si>
  <si>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</si>
  <si>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</si>
  <si>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</si>
  <si>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</si>
  <si>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</si>
  <si>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</si>
  <si>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</si>
  <si>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</si>
  <si>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</si>
  <si>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</si>
  <si>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</si>
  <si>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</si>
  <si>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</si>
  <si>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</si>
  <si>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</si>
  <si>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</si>
  <si>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</si>
  <si>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</si>
  <si>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</si>
  <si>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</si>
  <si>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</si>
  <si>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</si>
  <si>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</si>
  <si>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</si>
  <si>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</si>
  <si>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</si>
  <si>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</si>
  <si>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</si>
  <si>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</si>
  <si>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</si>
  <si>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</si>
  <si>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</si>
  <si>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</si>
  <si>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</si>
  <si>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</si>
  <si>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</si>
  <si>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</si>
  <si>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</si>
  <si>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</si>
  <si>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</si>
  <si>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</si>
  <si>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</si>
  <si>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</si>
  <si>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</si>
  <si>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</si>
  <si>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</si>
  <si>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</si>
  <si>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</si>
  <si>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</si>
  <si>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</si>
  <si>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</si>
  <si>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</si>
  <si>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</si>
  <si>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</si>
  <si>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</si>
  <si>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</si>
  <si>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</si>
  <si>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</si>
  <si>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</si>
  <si>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</si>
  <si>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</si>
  <si>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</si>
  <si>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</si>
  <si>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</si>
  <si>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</si>
  <si>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</si>
  <si>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</si>
  <si>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</si>
  <si>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</si>
  <si>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</si>
  <si>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</si>
  <si>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</si>
  <si>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</si>
  <si>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</si>
  <si>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</si>
  <si>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</si>
  <si>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</si>
  <si>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</si>
  <si>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</si>
  <si>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</si>
  <si>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</si>
  <si>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</si>
  <si>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</si>
  <si>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</si>
  <si>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</si>
  <si>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</si>
  <si>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</si>
  <si>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</si>
  <si>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</si>
  <si>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</si>
  <si>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</si>
  <si>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</si>
  <si>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</si>
  <si>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</si>
  <si>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</si>
  <si>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</si>
  <si>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</si>
  <si>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</si>
  <si>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</si>
  <si>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</si>
  <si>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</si>
  <si>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</si>
  <si>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</si>
  <si>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</si>
  <si>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</si>
  <si>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</si>
  <si>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</si>
  <si>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</si>
  <si>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</si>
  <si>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</si>
  <si>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</si>
  <si>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</si>
  <si>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</si>
  <si>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</si>
  <si>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</si>
  <si>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</si>
  <si>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</si>
  <si>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</si>
  <si>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</si>
  <si>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</si>
  <si>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</si>
  <si>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</si>
  <si>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</si>
  <si>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</si>
  <si>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</si>
  <si>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</si>
  <si>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</si>
  <si>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</si>
  <si>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</si>
  <si>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</si>
  <si>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</si>
  <si>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</si>
  <si>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</si>
  <si>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</si>
  <si>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</si>
  <si>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</si>
  <si>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</si>
  <si>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</si>
  <si>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</si>
  <si>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</si>
  <si>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</si>
  <si>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</si>
  <si>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</si>
  <si>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</si>
  <si>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</si>
  <si>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</si>
  <si>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</si>
  <si>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</si>
  <si>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</si>
  <si>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</si>
  <si>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</si>
  <si>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</si>
  <si>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</si>
  <si>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</si>
  <si>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</si>
  <si>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</si>
  <si>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</si>
  <si>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</si>
  <si>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</si>
  <si>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</si>
  <si>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</si>
  <si>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</si>
  <si>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</si>
  <si>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</si>
  <si>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</si>
  <si>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</si>
  <si>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</si>
  <si>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</si>
  <si>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</si>
  <si>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</si>
  <si>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</si>
  <si>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</si>
  <si>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</si>
  <si>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</si>
  <si>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</si>
  <si>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</si>
  <si>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</si>
  <si>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</si>
  <si>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</si>
  <si>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</si>
  <si>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</si>
  <si>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</si>
  <si>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</si>
  <si>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</si>
  <si>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</si>
  <si>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</si>
  <si>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</si>
  <si>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</si>
  <si>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</si>
  <si>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</si>
  <si>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</si>
  <si>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</si>
  <si>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</si>
  <si>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</si>
  <si>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</si>
  <si>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</si>
  <si>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</si>
  <si>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</si>
  <si>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</si>
  <si>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</si>
  <si>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</si>
  <si>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</si>
  <si>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</si>
  <si>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</si>
  <si>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</si>
  <si>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</si>
  <si>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</si>
  <si>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</si>
  <si>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</si>
  <si>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</si>
  <si>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</si>
  <si>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</si>
  <si>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</si>
  <si>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</si>
  <si>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</si>
  <si>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</si>
  <si>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</si>
  <si>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</si>
  <si>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</si>
  <si>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</si>
  <si>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</si>
  <si>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</si>
  <si>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</si>
  <si>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</si>
  <si>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</si>
  <si>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</si>
  <si>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</si>
  <si>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</si>
  <si>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</si>
  <si>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</si>
  <si>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</si>
  <si>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</si>
  <si>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</si>
  <si>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</si>
  <si>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</si>
  <si>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</si>
  <si>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</si>
  <si>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</si>
  <si>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</si>
  <si>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</si>
  <si>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</si>
  <si>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</si>
  <si>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</si>
  <si>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</si>
  <si>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</si>
  <si>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</si>
  <si>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</si>
  <si>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</si>
  <si>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</si>
  <si>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</si>
  <si>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</si>
  <si>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</si>
  <si>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</si>
  <si>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</si>
  <si>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</si>
  <si>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</si>
  <si>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</si>
  <si>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</si>
  <si>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</si>
  <si>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</si>
  <si>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</si>
  <si>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</si>
  <si>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</si>
  <si>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</si>
  <si>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</si>
  <si>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</si>
  <si>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</si>
  <si>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</si>
  <si>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</si>
  <si>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</si>
  <si>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</si>
  <si>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</si>
  <si>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</si>
  <si>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</si>
  <si>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</si>
  <si>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</si>
  <si>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</si>
  <si>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</si>
  <si>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</si>
  <si>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</si>
  <si>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</si>
  <si>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</si>
  <si>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</si>
  <si>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</si>
  <si>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</si>
  <si>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</si>
  <si>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</si>
  <si>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</si>
  <si>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</si>
  <si>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</si>
  <si>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</si>
  <si>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</si>
  <si>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</si>
  <si>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</si>
  <si>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</si>
  <si>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</si>
  <si>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</si>
  <si>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</si>
  <si>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</si>
  <si>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</si>
  <si>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</si>
  <si>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</si>
  <si>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</si>
  <si>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</si>
  <si>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</si>
  <si>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</si>
  <si>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</si>
  <si>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</si>
  <si>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</si>
  <si>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</si>
  <si>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</si>
  <si>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</si>
  <si>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</si>
  <si>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</si>
  <si>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</si>
  <si>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</si>
  <si>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</si>
  <si>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</si>
  <si>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</si>
  <si>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</si>
  <si>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</si>
  <si>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</si>
  <si>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</si>
  <si>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</si>
  <si>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</si>
  <si>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</si>
  <si>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</si>
  <si>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</si>
  <si>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</si>
  <si>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</si>
  <si>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</si>
  <si>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</si>
  <si>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</si>
  <si>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</si>
  <si>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</si>
  <si>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</si>
  <si>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</si>
  <si>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</si>
  <si>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</si>
  <si>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</si>
  <si>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</si>
  <si>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</si>
  <si>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</si>
  <si>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</si>
  <si>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</si>
  <si>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</si>
  <si>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</si>
  <si>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</si>
  <si>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</si>
  <si>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</si>
  <si>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</si>
  <si>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</si>
  <si>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</si>
  <si>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</si>
  <si>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</si>
  <si>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</si>
  <si>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</si>
  <si>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</si>
  <si>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</si>
  <si>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</si>
  <si>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</si>
  <si>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</si>
  <si>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</si>
  <si>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</si>
  <si>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</si>
  <si>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</si>
  <si>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</si>
  <si>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</si>
  <si>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</si>
  <si>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</si>
  <si>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</si>
  <si>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</si>
  <si>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</si>
  <si>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</si>
  <si>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</si>
  <si>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</si>
  <si>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</si>
  <si>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</si>
  <si>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</si>
  <si>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</si>
  <si>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</si>
  <si>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</si>
  <si>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</si>
  <si>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</si>
  <si>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</si>
  <si>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</si>
  <si>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</si>
  <si>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</si>
  <si>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</si>
  <si>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</si>
  <si>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</si>
  <si>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</si>
  <si>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</si>
  <si>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</si>
  <si>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</si>
  <si>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</si>
  <si>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</si>
  <si>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</si>
  <si>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</si>
  <si>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</si>
  <si>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</si>
  <si>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</si>
  <si>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</si>
  <si>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</si>
  <si>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</si>
  <si>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</si>
  <si>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</si>
  <si>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</si>
  <si>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</si>
  <si>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</si>
  <si>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</si>
  <si>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</si>
  <si>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</si>
  <si>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</si>
  <si>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</si>
  <si>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</si>
  <si>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</si>
  <si>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</si>
  <si>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</si>
  <si>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</si>
  <si>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</si>
  <si>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</si>
  <si>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</si>
  <si>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</si>
  <si>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</si>
  <si>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</si>
  <si>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</si>
  <si>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</si>
  <si>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</si>
  <si>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</si>
  <si>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</si>
  <si>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</si>
  <si>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</si>
  <si>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</si>
  <si>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</si>
  <si>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</si>
  <si>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</si>
  <si>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</si>
  <si>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</si>
  <si>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</si>
  <si>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</si>
  <si>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</si>
  <si>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</si>
  <si>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</si>
  <si>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</si>
  <si>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</si>
  <si>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</si>
  <si>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</si>
  <si>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</si>
  <si>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</si>
  <si>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</si>
  <si>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</si>
  <si>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</si>
  <si>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</si>
  <si>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</si>
  <si>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</si>
  <si>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</si>
  <si>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</si>
  <si>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</si>
  <si>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</si>
  <si>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</si>
  <si>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</si>
  <si>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</si>
  <si>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</si>
  <si>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</si>
  <si>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</si>
  <si>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</si>
  <si>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</si>
  <si>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</si>
  <si>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</si>
  <si>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</si>
  <si>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</si>
  <si>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</si>
  <si>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</si>
  <si>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</si>
  <si>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</si>
  <si>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</si>
  <si>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</si>
  <si>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</si>
  <si>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</si>
  <si>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</si>
  <si>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</si>
  <si>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</si>
  <si>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</si>
  <si>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</si>
  <si>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</si>
  <si>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</si>
  <si>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</si>
  <si>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</si>
  <si>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</si>
  <si>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</si>
  <si>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</si>
  <si>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</si>
  <si>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</si>
  <si>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</si>
  <si>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</si>
  <si>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</si>
  <si>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</si>
  <si>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</si>
  <si>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</si>
  <si>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</si>
  <si>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</si>
  <si>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</si>
  <si>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</si>
  <si>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</si>
  <si>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</si>
  <si>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</si>
  <si>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</si>
  <si>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</si>
  <si>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</si>
  <si>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</si>
  <si>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</si>
  <si>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</si>
  <si>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</si>
  <si>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</si>
  <si>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</si>
  <si>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</si>
  <si>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</si>
  <si>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</si>
  <si>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</si>
  <si>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</si>
  <si>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</si>
  <si>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</si>
  <si>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</si>
  <si>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</si>
  <si>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</si>
  <si>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</si>
  <si>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</si>
  <si>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</si>
  <si>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</si>
  <si>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</si>
  <si>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</si>
  <si>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</si>
  <si>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</si>
  <si>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</si>
  <si>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</si>
  <si>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</si>
  <si>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</si>
  <si>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</si>
  <si>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</si>
  <si>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</si>
  <si>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</si>
  <si>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</si>
  <si>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</si>
  <si>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</si>
  <si>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</si>
  <si>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</si>
  <si>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</si>
  <si>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</si>
  <si>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</si>
  <si>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</si>
  <si>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</si>
  <si>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</si>
  <si>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</si>
  <si>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</si>
  <si>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</si>
  <si>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</si>
  <si>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</si>
  <si>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</si>
  <si>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</si>
  <si>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</si>
  <si>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</si>
  <si>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</si>
  <si>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</si>
  <si>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</si>
  <si>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</si>
  <si>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</si>
  <si>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</si>
  <si>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</si>
  <si>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</si>
  <si>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</si>
  <si>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</si>
  <si>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</si>
  <si>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</si>
  <si>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</si>
  <si>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</si>
  <si>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</si>
  <si>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</si>
  <si>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</si>
  <si>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</si>
  <si>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</si>
  <si>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</si>
  <si>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</si>
  <si>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</si>
  <si>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</si>
  <si>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</si>
  <si>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</si>
  <si>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</si>
  <si>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</si>
  <si>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</si>
  <si>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</si>
  <si>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</si>
  <si>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</si>
  <si>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</si>
  <si>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</si>
  <si>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</si>
  <si>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</si>
  <si>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</si>
  <si>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</si>
  <si>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</si>
  <si>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</si>
  <si>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</si>
  <si>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</si>
  <si>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</si>
  <si>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</si>
  <si>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</si>
  <si>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</si>
  <si>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</si>
  <si>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</si>
  <si>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</si>
  <si>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</si>
  <si>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</si>
  <si>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</si>
  <si>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</si>
  <si>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</si>
  <si>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</si>
  <si>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</si>
  <si>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</si>
  <si>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</si>
  <si>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</si>
  <si>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</si>
  <si>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</si>
  <si>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</si>
  <si>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</si>
  <si>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</si>
  <si>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</si>
  <si>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</si>
  <si>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</si>
  <si>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</si>
  <si>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</si>
  <si>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</si>
  <si>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</si>
  <si>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</si>
  <si>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</si>
  <si>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</si>
  <si>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</si>
  <si>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</si>
  <si>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</si>
  <si>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</si>
  <si>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</si>
  <si>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</si>
  <si>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</si>
  <si>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</si>
  <si>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</si>
  <si>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</si>
  <si>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</si>
  <si>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</si>
  <si>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</si>
  <si>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</si>
  <si>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</si>
  <si>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</si>
  <si>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</si>
  <si>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</si>
  <si>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</si>
  <si>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</si>
  <si>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</si>
  <si>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</si>
  <si>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</si>
  <si>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</si>
  <si>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</si>
  <si>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</si>
  <si>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</si>
  <si>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</si>
  <si>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</si>
  <si>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</si>
  <si>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</si>
  <si>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</si>
  <si>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</si>
  <si>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</si>
  <si>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</si>
  <si>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</si>
  <si>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</si>
  <si>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</si>
  <si>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</si>
  <si>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</si>
  <si>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</si>
  <si>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</si>
  <si>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</si>
  <si>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</si>
  <si>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</si>
  <si>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</si>
  <si>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</si>
  <si>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</si>
  <si>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</si>
  <si>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</si>
  <si>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</si>
  <si>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</si>
  <si>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</si>
  <si>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</si>
  <si>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</si>
  <si>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</si>
  <si>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</si>
  <si>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</si>
  <si>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</si>
  <si>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</si>
  <si>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</si>
  <si>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</si>
  <si>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</si>
  <si>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</si>
  <si>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</si>
  <si>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</si>
  <si>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</si>
  <si>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</si>
  <si>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</si>
  <si>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</si>
  <si>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</si>
  <si>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</si>
  <si>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</si>
  <si>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</si>
  <si>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</si>
  <si>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</si>
  <si>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</si>
  <si>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</si>
  <si>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</si>
  <si>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</si>
  <si>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</si>
  <si>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</si>
  <si>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</si>
  <si>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</si>
  <si>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</si>
  <si>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</si>
  <si>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</si>
  <si>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</si>
  <si>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</si>
  <si>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</si>
  <si>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</si>
  <si>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</si>
  <si>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</si>
  <si>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</si>
  <si>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</si>
  <si>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</si>
  <si>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</si>
  <si>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</si>
  <si>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</si>
  <si>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</si>
  <si>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</si>
  <si>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</si>
  <si>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</si>
  <si>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</si>
  <si>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</si>
  <si>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</si>
  <si>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</si>
  <si>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</si>
  <si>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</si>
  <si>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</si>
  <si>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</si>
  <si>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</si>
  <si>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</si>
  <si>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</si>
  <si>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</si>
  <si>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</si>
  <si>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</si>
  <si>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</si>
  <si>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</si>
  <si>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</si>
  <si>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</si>
  <si>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</si>
  <si>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</si>
  <si>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</si>
  <si>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</si>
  <si>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</si>
  <si>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</si>
  <si>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</si>
  <si>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</si>
  <si>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</si>
  <si>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</si>
  <si>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</si>
  <si>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</si>
  <si>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</si>
  <si>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</si>
  <si>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</si>
  <si>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</si>
  <si>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</si>
  <si>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</si>
  <si>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</si>
  <si>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</si>
  <si>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</si>
  <si>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</si>
  <si>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</si>
  <si>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</si>
  <si>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</si>
  <si>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</si>
  <si>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</si>
  <si>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</si>
  <si>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</si>
  <si>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</si>
  <si>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</si>
  <si>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</si>
  <si>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</si>
  <si>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</si>
  <si>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</si>
  <si>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</si>
  <si>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</si>
  <si>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</si>
  <si>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</si>
  <si>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</si>
  <si>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</si>
  <si>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</si>
  <si>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</si>
  <si>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</si>
  <si>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</si>
  <si>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</si>
  <si>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</si>
  <si>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</si>
  <si>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</si>
  <si>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</si>
  <si>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</si>
  <si>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</si>
  <si>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</si>
  <si>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</si>
  <si>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</si>
  <si>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</si>
  <si>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</si>
  <si>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</si>
  <si>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</si>
  <si>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</si>
  <si>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</si>
  <si>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</si>
  <si>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</si>
  <si>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</si>
  <si>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</si>
  <si>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</si>
  <si>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</si>
  <si>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</si>
  <si>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</si>
  <si>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</si>
  <si>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</si>
  <si>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</si>
  <si>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</si>
  <si>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</si>
  <si>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</si>
  <si>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</si>
  <si>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</si>
  <si>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</si>
  <si>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</si>
  <si>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</si>
  <si>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</si>
  <si>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</si>
  <si>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</si>
  <si>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</si>
  <si>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</si>
  <si>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</si>
  <si>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</si>
  <si>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</si>
  <si>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</si>
  <si>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</si>
  <si>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</si>
  <si>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</si>
  <si>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</si>
  <si>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</si>
  <si>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</si>
  <si>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</si>
  <si>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</si>
  <si>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</si>
  <si>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</si>
  <si>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</si>
  <si>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</si>
  <si>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</si>
  <si>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</si>
  <si>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</si>
  <si>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</si>
  <si>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</si>
  <si>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</si>
  <si>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</si>
  <si>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</si>
  <si>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</si>
  <si>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</si>
  <si>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</si>
  <si>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</si>
  <si>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</si>
  <si>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</si>
  <si>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</si>
  <si>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</si>
  <si>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</si>
  <si>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</si>
  <si>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</si>
  <si>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</si>
  <si>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</si>
  <si>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</si>
  <si>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</si>
  <si>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</si>
  <si>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</si>
  <si>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</si>
  <si>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</si>
  <si>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</si>
  <si>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</si>
  <si>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</si>
  <si>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</si>
  <si>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</si>
  <si>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</si>
  <si>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</si>
  <si>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</si>
  <si>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</si>
  <si>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</si>
  <si>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</si>
  <si>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</si>
  <si>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</si>
  <si>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</si>
  <si>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</si>
  <si>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</si>
  <si>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</si>
  <si>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</si>
  <si>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</si>
  <si>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</si>
  <si>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</si>
  <si>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</si>
  <si>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</si>
  <si>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</si>
  <si>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</si>
  <si>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</si>
  <si>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</si>
  <si>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</si>
  <si>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</si>
  <si>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</si>
  <si>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</si>
  <si>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</si>
  <si>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</si>
  <si>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</si>
  <si>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</si>
  <si>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</si>
  <si>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</si>
  <si>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</si>
  <si>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</si>
  <si>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</si>
  <si>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</si>
  <si>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</si>
  <si>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</si>
  <si>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</si>
  <si>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</si>
  <si>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</si>
  <si>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</si>
  <si>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</si>
  <si>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</si>
  <si>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</si>
  <si>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</si>
  <si>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</si>
  <si>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</si>
  <si>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</si>
  <si>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</si>
  <si>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</si>
  <si>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</si>
  <si>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</si>
  <si>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</si>
  <si>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</si>
  <si>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</si>
  <si>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</si>
  <si>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</si>
  <si>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</si>
  <si>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</si>
  <si>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</si>
  <si>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</si>
  <si>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</si>
  <si>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</si>
  <si>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</si>
  <si>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</si>
  <si>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</si>
  <si>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</si>
  <si>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</si>
  <si>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</si>
  <si>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</si>
  <si>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</si>
  <si>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</si>
  <si>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</si>
  <si>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</si>
  <si>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</si>
  <si>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</si>
  <si>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</si>
  <si>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</si>
  <si>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</si>
  <si>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</si>
  <si>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</si>
  <si>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</si>
  <si>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</si>
  <si>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</si>
  <si>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</si>
  <si>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</si>
  <si>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</si>
  <si>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</si>
  <si>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</si>
  <si>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</si>
  <si>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</si>
  <si>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</si>
  <si>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</si>
  <si>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</si>
  <si>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</si>
  <si>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</si>
  <si>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</si>
  <si>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</si>
  <si>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</si>
  <si>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</si>
  <si>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</si>
  <si>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</si>
  <si>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</si>
  <si>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</si>
  <si>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</si>
  <si>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</si>
  <si>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</si>
  <si>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</si>
  <si>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</si>
  <si>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</si>
  <si>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</si>
  <si>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</si>
  <si>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</si>
  <si>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</si>
  <si>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</si>
  <si>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</si>
  <si>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</si>
  <si>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</si>
  <si>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</si>
  <si>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</si>
  <si>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</si>
  <si>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</si>
  <si>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</si>
  <si>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</si>
  <si>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</si>
  <si>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</si>
  <si>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</si>
  <si>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</si>
  <si>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</si>
  <si>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</si>
  <si>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</si>
  <si>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</si>
  <si>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</si>
  <si>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</si>
  <si>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</si>
  <si>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</si>
  <si>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</si>
  <si>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</si>
  <si>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</si>
  <si>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</si>
  <si>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</si>
  <si>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</si>
  <si>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</si>
  <si>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</si>
  <si>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</si>
  <si>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</si>
  <si>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</si>
  <si>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</si>
  <si>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</si>
  <si>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</si>
  <si>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</si>
  <si>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</si>
  <si>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</si>
  <si>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</si>
  <si>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</si>
  <si>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</si>
  <si>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</si>
  <si>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</si>
  <si>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</si>
  <si>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</si>
  <si>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</si>
  <si>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</si>
  <si>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</si>
  <si>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</si>
  <si>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</si>
  <si>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</si>
  <si>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</si>
  <si>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</si>
  <si>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</si>
  <si>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</si>
  <si>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</si>
  <si>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</si>
  <si>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</si>
  <si>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</si>
  <si>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</si>
  <si>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</si>
  <si>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</si>
  <si>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</si>
  <si>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</si>
  <si>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</si>
  <si>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</si>
  <si>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</si>
  <si>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</si>
  <si>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</si>
  <si>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</si>
  <si>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</si>
  <si>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</si>
  <si>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</si>
  <si>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</si>
  <si>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</si>
  <si>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</si>
  <si>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</si>
  <si>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</si>
  <si>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</si>
  <si>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</si>
  <si>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</si>
  <si>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</si>
  <si>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</si>
  <si>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</si>
  <si>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</si>
  <si>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</si>
  <si>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</si>
  <si>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</si>
  <si>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</si>
  <si>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</si>
  <si>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</si>
  <si>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</si>
  <si>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</si>
  <si>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</si>
  <si>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</si>
  <si>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</si>
  <si>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</si>
  <si>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</si>
  <si>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</si>
  <si>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</si>
  <si>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</si>
  <si>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</si>
  <si>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</si>
  <si>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</si>
  <si>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</si>
  <si>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</si>
  <si>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</si>
  <si>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</si>
  <si>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</si>
  <si>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</si>
  <si>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</si>
  <si>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</si>
  <si>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</si>
  <si>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</si>
  <si>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</si>
  <si>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</si>
  <si>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</si>
  <si>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</si>
  <si>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</si>
  <si>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</si>
  <si>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</si>
  <si>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</si>
  <si>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</si>
  <si>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</si>
  <si>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</si>
  <si>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</si>
  <si>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</si>
  <si>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</si>
  <si>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</si>
  <si>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</si>
  <si>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</si>
  <si>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</si>
  <si>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</si>
  <si>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</si>
  <si>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</si>
  <si>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</si>
  <si>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</si>
  <si>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</si>
  <si>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</si>
  <si>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</si>
  <si>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</si>
  <si>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</si>
  <si>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</si>
  <si>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</si>
  <si>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</si>
  <si>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</si>
  <si>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</si>
  <si>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</si>
  <si>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</si>
  <si>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</si>
  <si>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</si>
  <si>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</si>
  <si>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</si>
  <si>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</si>
  <si>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</si>
  <si>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</si>
  <si>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</si>
  <si>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</si>
  <si>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</si>
  <si>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</si>
  <si>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</si>
  <si>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</si>
  <si>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</si>
  <si>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</si>
  <si>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</si>
  <si>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</si>
  <si>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</si>
  <si>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</si>
  <si>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</si>
  <si>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</si>
  <si>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</si>
  <si>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</si>
  <si>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</si>
  <si>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</si>
  <si>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</si>
  <si>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</si>
  <si>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</si>
  <si>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</si>
  <si>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</si>
  <si>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</si>
  <si>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</si>
  <si>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</si>
  <si>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</si>
  <si>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</si>
  <si>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</si>
  <si>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</si>
  <si>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</si>
  <si>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</si>
  <si>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</si>
  <si>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</si>
  <si>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</si>
  <si>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</si>
  <si>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</si>
  <si>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</si>
  <si>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</si>
  <si>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</si>
  <si>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</si>
  <si>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</si>
  <si>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</si>
  <si>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</si>
  <si>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</si>
  <si>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</si>
  <si>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</si>
  <si>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</si>
  <si>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</si>
  <si>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</si>
  <si>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</si>
  <si>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</si>
  <si>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</si>
  <si>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</si>
  <si>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</si>
  <si>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</si>
  <si>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</si>
  <si>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</si>
  <si>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</si>
  <si>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</si>
  <si>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</si>
  <si>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</si>
  <si>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</si>
  <si>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</si>
  <si>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</si>
  <si>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</si>
  <si>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</si>
  <si>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</si>
  <si>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</si>
  <si>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</si>
  <si>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</si>
  <si>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</si>
  <si>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</si>
  <si>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</si>
  <si>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</si>
  <si>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</si>
  <si>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</si>
  <si>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</si>
  <si>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</si>
  <si>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</si>
  <si>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</si>
  <si>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</si>
  <si>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</si>
  <si>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</si>
  <si>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</si>
  <si>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</si>
  <si>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</si>
  <si>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</si>
  <si>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</si>
  <si>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</si>
  <si>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</si>
  <si>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</si>
  <si>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</si>
  <si>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</si>
  <si>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</si>
  <si>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</si>
  <si>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</si>
  <si>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</si>
  <si>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</si>
  <si>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</si>
  <si>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</si>
  <si>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</si>
  <si>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</si>
  <si>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</si>
  <si>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</si>
  <si>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</si>
  <si>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</si>
  <si>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</si>
  <si>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</si>
  <si>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</si>
  <si>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</si>
  <si>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</si>
  <si>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</si>
  <si>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</si>
  <si>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</si>
  <si>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</si>
  <si>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</si>
  <si>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</si>
  <si>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</si>
  <si>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</si>
  <si>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</si>
  <si>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</si>
  <si>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</si>
  <si>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</si>
  <si>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</si>
  <si>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</si>
  <si>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</si>
  <si>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</si>
  <si>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</si>
  <si>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</si>
  <si>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</si>
  <si>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</si>
  <si>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</si>
  <si>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</si>
  <si>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</si>
  <si>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</si>
  <si>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</si>
  <si>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</si>
  <si>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</si>
  <si>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</si>
  <si>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</si>
  <si>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</si>
  <si>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</si>
  <si>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</si>
  <si>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</si>
  <si>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</si>
  <si>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</si>
  <si>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</si>
  <si>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</si>
  <si>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</si>
  <si>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</si>
  <si>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</si>
  <si>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</si>
  <si>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</si>
  <si>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</si>
  <si>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</si>
  <si>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</si>
  <si>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</si>
  <si>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</si>
  <si>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</si>
  <si>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</si>
  <si>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</si>
  <si>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</si>
  <si>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</si>
  <si>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</si>
  <si>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</si>
  <si>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</si>
  <si>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</si>
  <si>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</si>
  <si>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</si>
  <si>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</si>
  <si>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</si>
  <si>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</si>
  <si>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</si>
  <si>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</si>
  <si>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</si>
  <si>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</si>
  <si>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</si>
  <si>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</si>
  <si>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</si>
  <si>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</si>
  <si>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</si>
  <si>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</si>
  <si>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</si>
  <si>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</si>
  <si>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</si>
  <si>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</si>
  <si>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</si>
  <si>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</si>
  <si>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</si>
  <si>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</si>
  <si>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</si>
  <si>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</si>
  <si>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</si>
  <si>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</si>
  <si>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</si>
  <si>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</si>
  <si>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</si>
  <si>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</si>
  <si>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</si>
  <si>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</si>
  <si>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</si>
  <si>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</si>
  <si>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</si>
  <si>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</si>
  <si>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</si>
  <si>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</si>
  <si>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</si>
  <si>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</si>
  <si>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</si>
  <si>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</si>
  <si>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</si>
  <si>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</si>
  <si>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</si>
  <si>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</si>
  <si>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</si>
  <si>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</si>
  <si>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</si>
  <si>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</si>
  <si>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</si>
  <si>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</si>
  <si>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</si>
  <si>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</si>
  <si>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</si>
  <si>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</si>
  <si>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</si>
  <si>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</si>
  <si>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</si>
  <si>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</si>
  <si>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</si>
  <si>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</si>
  <si>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</si>
  <si>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</si>
  <si>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</si>
  <si>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</si>
  <si>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</si>
  <si>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</si>
  <si>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</si>
  <si>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</si>
  <si>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</si>
  <si>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</si>
  <si>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</si>
  <si>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</si>
  <si>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</si>
  <si>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</si>
  <si>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</si>
  <si>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</si>
  <si>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</si>
  <si>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</si>
  <si>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</si>
  <si>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</si>
  <si>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</si>
  <si>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</si>
  <si>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</si>
  <si>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</si>
  <si>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</si>
  <si>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</si>
  <si>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</si>
  <si>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</si>
  <si>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</si>
  <si>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</si>
  <si>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</si>
  <si>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</si>
  <si>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</si>
  <si>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</si>
  <si>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</si>
  <si>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</si>
  <si>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</si>
  <si>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</si>
  <si>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</si>
  <si>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</si>
  <si>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</si>
  <si>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</si>
  <si>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</si>
  <si>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</si>
  <si>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</si>
  <si>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</si>
  <si>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</si>
  <si>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</si>
  <si>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</si>
  <si>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</si>
  <si>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</si>
  <si>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</si>
  <si>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</si>
  <si>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</si>
  <si>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</si>
  <si>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</si>
  <si>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</si>
  <si>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</si>
  <si>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</si>
  <si>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</si>
  <si>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</si>
  <si>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</si>
  <si>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</si>
  <si>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</si>
  <si>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</si>
  <si>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</si>
  <si>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</si>
  <si>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</si>
  <si>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</si>
  <si>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</si>
  <si>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</si>
  <si>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</si>
  <si>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</si>
  <si>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</si>
  <si>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</si>
  <si>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</si>
  <si>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</si>
  <si>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</si>
  <si>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</si>
  <si>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</si>
  <si>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</si>
  <si>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</si>
  <si>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</si>
  <si>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</si>
  <si>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</si>
  <si>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</si>
  <si>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</si>
  <si>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</si>
  <si>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</si>
  <si>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</si>
  <si>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</si>
  <si>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</si>
  <si>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</si>
  <si>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</si>
  <si>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</si>
  <si>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</si>
  <si>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</si>
  <si>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</si>
  <si>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</si>
  <si>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</si>
  <si>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</si>
  <si>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</si>
  <si>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</si>
  <si>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</si>
  <si>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</si>
  <si>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</si>
  <si>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</si>
  <si>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</si>
  <si>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</si>
  <si>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</si>
  <si>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</si>
  <si>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</si>
  <si>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</si>
  <si>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</si>
  <si>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</si>
  <si>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</si>
  <si>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</si>
  <si>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</si>
  <si>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</si>
  <si>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</si>
  <si>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</si>
  <si>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</si>
  <si>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</si>
  <si>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</si>
  <si>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</si>
  <si>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</si>
  <si>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</si>
  <si>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</si>
  <si>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</si>
  <si>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</si>
  <si>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</si>
  <si>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</si>
  <si>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</si>
  <si>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</si>
  <si>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</si>
  <si>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</si>
  <si>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</si>
  <si>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</si>
  <si>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</si>
  <si>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</si>
  <si>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</si>
  <si>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</si>
  <si>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</si>
  <si>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</si>
  <si>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</si>
  <si>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</si>
  <si>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</si>
  <si>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</si>
  <si>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</si>
  <si>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</si>
  <si>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</si>
  <si>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</si>
  <si>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</si>
  <si>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</si>
  <si>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</si>
  <si>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</si>
  <si>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</si>
  <si>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</si>
  <si>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</si>
  <si>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</si>
  <si>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</si>
  <si>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</si>
  <si>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</si>
  <si>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</si>
  <si>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</si>
  <si>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</si>
  <si>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</si>
  <si>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</si>
  <si>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</si>
  <si>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</si>
  <si>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</si>
  <si>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</si>
  <si>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</si>
  <si>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</si>
  <si>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</si>
  <si>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</si>
  <si>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</si>
  <si>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</si>
  <si>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</si>
  <si>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</si>
  <si>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</si>
  <si>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</si>
  <si>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</si>
  <si>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</si>
  <si>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</si>
  <si>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</si>
  <si>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</si>
  <si>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</si>
  <si>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</si>
  <si>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</si>
  <si>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</si>
  <si>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</si>
  <si>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</si>
  <si>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</si>
  <si>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</si>
  <si>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</si>
  <si>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</si>
  <si>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</si>
  <si>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</si>
  <si>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</si>
  <si>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</si>
  <si>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</si>
  <si>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</si>
  <si>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</si>
  <si>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</si>
  <si>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</si>
  <si>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</si>
  <si>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</si>
  <si>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</si>
  <si>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</si>
  <si>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</si>
  <si>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</si>
  <si>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</si>
  <si>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</si>
  <si>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</si>
  <si>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</si>
  <si>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</si>
  <si>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</si>
  <si>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</si>
  <si>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</si>
  <si>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</si>
  <si>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</si>
  <si>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</si>
  <si>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</si>
  <si>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</si>
  <si>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</si>
  <si>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</si>
  <si>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</si>
  <si>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</si>
  <si>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</si>
  <si>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</si>
  <si>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</si>
  <si>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</si>
  <si>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</si>
  <si>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</si>
  <si>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</si>
  <si>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</si>
  <si>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</si>
  <si>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</si>
  <si>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</si>
  <si>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</si>
  <si>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</si>
  <si>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</si>
  <si>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</si>
  <si>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</si>
  <si>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</si>
  <si>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</si>
  <si>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</si>
  <si>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</si>
  <si>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</si>
  <si>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</si>
  <si>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</si>
  <si>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</si>
  <si>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</si>
  <si>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</si>
  <si>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</si>
  <si>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</si>
  <si>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</si>
  <si>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</si>
  <si>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</si>
  <si>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</si>
  <si>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</si>
  <si>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</si>
  <si>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</si>
  <si>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</si>
  <si>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</si>
  <si>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</si>
  <si>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</si>
  <si>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</si>
  <si>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</si>
  <si>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</si>
  <si>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</si>
  <si>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</si>
  <si>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</si>
  <si>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</si>
  <si>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</si>
  <si>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</si>
  <si>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</si>
  <si>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</si>
  <si>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</si>
  <si>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</si>
  <si>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</si>
  <si>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</si>
  <si>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</si>
  <si>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</si>
  <si>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</si>
  <si>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</si>
  <si>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</si>
  <si>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</si>
  <si>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</si>
  <si>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</si>
  <si>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</si>
  <si>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</si>
  <si>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</si>
  <si>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</si>
  <si>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</si>
  <si>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</si>
  <si>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</si>
  <si>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</si>
  <si>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</si>
  <si>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</si>
  <si>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</si>
  <si>
    <t xml:space="preserve">VERA DELGADO REBECA </t>
  </si>
  <si>
    <t>0989065905</t>
  </si>
  <si>
    <t xml:space="preserve">GUERRERO LARA JULIANA </t>
  </si>
  <si>
    <t>0963832766</t>
  </si>
  <si>
    <t xml:space="preserve">ZAMBRANO MOREIRA THAIS </t>
  </si>
  <si>
    <t>0994949512</t>
  </si>
  <si>
    <t xml:space="preserve">MANTUANO ARROYO MARIA ELENA </t>
  </si>
  <si>
    <t xml:space="preserve">BARRE MACIAS AINARA </t>
  </si>
  <si>
    <t>0980314913</t>
  </si>
  <si>
    <t xml:space="preserve">CARBO BONE JUAN </t>
  </si>
  <si>
    <t>0939302540</t>
  </si>
  <si>
    <t xml:space="preserve">CANCHINGRE PAZMIÑO FELICITA </t>
  </si>
  <si>
    <t>DELGADO ESMERALDAS NELSON</t>
  </si>
  <si>
    <t>0983609872</t>
  </si>
  <si>
    <t>ZAMBRANO ZAMBRANO JEREMY</t>
  </si>
  <si>
    <t xml:space="preserve">ZAMBRANO ZAMBRANO STEVEN </t>
  </si>
  <si>
    <t>0995840731</t>
  </si>
  <si>
    <t>VITE MORALES ROSA</t>
  </si>
  <si>
    <t>REYNA ALCIVAR OSCAR</t>
  </si>
  <si>
    <t>0996327767</t>
  </si>
  <si>
    <t>LOPEZ RAMOS GENESIS</t>
  </si>
  <si>
    <t>0959082932</t>
  </si>
  <si>
    <t>SALAZAR TIRADO YENNY</t>
  </si>
  <si>
    <t>MARQUEZ SALTOS ISABEL</t>
  </si>
  <si>
    <t>0968185813</t>
  </si>
  <si>
    <t>CAGUA HEREDIA GISSELLA</t>
  </si>
  <si>
    <t>0999341880</t>
  </si>
  <si>
    <t xml:space="preserve">MENDIETA SALDARRIAGA RENE </t>
  </si>
  <si>
    <t>0939561809</t>
  </si>
  <si>
    <t xml:space="preserve">GERALES RODRIGUEZ CARMEN </t>
  </si>
  <si>
    <t>0980176397</t>
  </si>
  <si>
    <t xml:space="preserve">VITE CAICEDO KELER </t>
  </si>
  <si>
    <t>0989073921</t>
  </si>
  <si>
    <t>VILLAMAR GANCHOZO GUADALUPE</t>
  </si>
  <si>
    <t>0989547412</t>
  </si>
  <si>
    <t>MOREIRA CEDEÑO ANCELO</t>
  </si>
  <si>
    <t>0982528800</t>
  </si>
  <si>
    <t xml:space="preserve">AVILA NAPA LILIANA </t>
  </si>
  <si>
    <t>0979584009</t>
  </si>
  <si>
    <t>0999838802</t>
  </si>
  <si>
    <t>ESMERALDAS HOLGUIN ALEXIS</t>
  </si>
  <si>
    <t xml:space="preserve">ZAMBRANO FIGUEROA IVANNA </t>
  </si>
  <si>
    <t>0991363267</t>
  </si>
  <si>
    <t xml:space="preserve">CABRERA MARQUEZ KIARA </t>
  </si>
  <si>
    <t>0980572790</t>
  </si>
  <si>
    <t>DELGADO SORNOZA GLENDA</t>
  </si>
  <si>
    <t>TELLES URBANO EDUARDO</t>
  </si>
  <si>
    <t>0993090936</t>
  </si>
  <si>
    <t>CAMPOVERDE BALCAZAR DANIEL</t>
  </si>
  <si>
    <t>0988790727</t>
  </si>
  <si>
    <t xml:space="preserve">MANZABA GILER JONATHAN </t>
  </si>
  <si>
    <t>0986742557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</si>
</sst>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326</c:v>
                </c:pt>
                <c:pt idx="1">
                  <c:v>20</c:v>
                </c:pt>
                <c:pt idx="2">
                  <c:v>3</c:v>
                </c:pt>
                <c:pt idx="3">
                  <c:v>44</c:v>
                </c:pt>
                <c:pt idx="4">
                  <c:v>3</c:v>
                </c:pt>
                <c:pt idx="5">
                  <c:v>128</c:v>
                </c:pt>
                <c:pt idx="6">
                  <c:v>232</c:v>
                </c:pt>
                <c:pt idx="7">
                  <c:v>0</c:v>
                </c:pt>
                <c:pt idx="8">
                  <c:v>0</c:v>
                </c:pt>
                <c:pt idx="9">
                  <c:v>40</c:v>
                </c:pt>
                <c:pt idx="10">
                  <c:v>1</c:v>
                </c:pt>
                <c:pt idx="11">
                  <c:v>4</c:v>
                </c:pt>
                <c:pt idx="12">
                  <c:v>85</c:v>
                </c:pt>
                <c:pt idx="13">
                  <c:v>0</c:v>
                </c:pt>
                <c:pt idx="14">
                  <c:v>35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10</c:v>
                </c:pt>
                <c:pt idx="21">
                  <c:v>0</c:v>
                </c:pt>
                <c:pt idx="22">
                  <c:v>7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406</c:v>
                </c:pt>
                <c:pt idx="31">
                  <c:v>1</c:v>
                </c:pt>
                <c:pt idx="32">
                  <c:v>13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30</c:v>
                </c:pt>
                <c:pt idx="44">
                  <c:v>12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25</c:v>
                </c:pt>
                <c:pt idx="50">
                  <c:v>1</c:v>
                </c:pt>
                <c:pt idx="51">
                  <c:v>19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326</c:v>
                      </c:pt>
                      <c:pt idx="1">
                        <c:v>20</c:v>
                      </c:pt>
                      <c:pt idx="2">
                        <c:v>3</c:v>
                      </c:pt>
                      <c:pt idx="3">
                        <c:v>44</c:v>
                      </c:pt>
                      <c:pt idx="4">
                        <c:v>3</c:v>
                      </c:pt>
                      <c:pt idx="5">
                        <c:v>128</c:v>
                      </c:pt>
                      <c:pt idx="6">
                        <c:v>232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40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85</c:v>
                      </c:pt>
                      <c:pt idx="13">
                        <c:v>0</c:v>
                      </c:pt>
                      <c:pt idx="14">
                        <c:v>35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10</c:v>
                      </c:pt>
                      <c:pt idx="21">
                        <c:v>0</c:v>
                      </c:pt>
                      <c:pt idx="22">
                        <c:v>7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406</c:v>
                      </c:pt>
                      <c:pt idx="31">
                        <c:v>1</c:v>
                      </c:pt>
                      <c:pt idx="32">
                        <c:v>13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30</c:v>
                      </c:pt>
                      <c:pt idx="44">
                        <c:v>12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25</c:v>
                      </c:pt>
                      <c:pt idx="50">
                        <c:v>1</c:v>
                      </c:pt>
                      <c:pt idx="51">
                        <c:v>19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109</c:v>
                      </c:pt>
                      <c:pt idx="1">
                        <c:v>14</c:v>
                      </c:pt>
                      <c:pt idx="2">
                        <c:v>1</c:v>
                      </c:pt>
                      <c:pt idx="3">
                        <c:v>12</c:v>
                      </c:pt>
                      <c:pt idx="4">
                        <c:v>3</c:v>
                      </c:pt>
                      <c:pt idx="5">
                        <c:v>68</c:v>
                      </c:pt>
                      <c:pt idx="6">
                        <c:v>203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15</c:v>
                      </c:pt>
                      <c:pt idx="13">
                        <c:v>0</c:v>
                      </c:pt>
                      <c:pt idx="14">
                        <c:v>25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11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146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454</c:v>
                      </c:pt>
                      <c:pt idx="1">
                        <c:v>35</c:v>
                      </c:pt>
                      <c:pt idx="2">
                        <c:v>4</c:v>
                      </c:pt>
                      <c:pt idx="3">
                        <c:v>56</c:v>
                      </c:pt>
                      <c:pt idx="4">
                        <c:v>6</c:v>
                      </c:pt>
                      <c:pt idx="5">
                        <c:v>205</c:v>
                      </c:pt>
                      <c:pt idx="6">
                        <c:v>448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40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101</c:v>
                      </c:pt>
                      <c:pt idx="13">
                        <c:v>0</c:v>
                      </c:pt>
                      <c:pt idx="14">
                        <c:v>60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13</c:v>
                      </c:pt>
                      <c:pt idx="21">
                        <c:v>0</c:v>
                      </c:pt>
                      <c:pt idx="22">
                        <c:v>18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599</c:v>
                      </c:pt>
                      <c:pt idx="31">
                        <c:v>1</c:v>
                      </c:pt>
                      <c:pt idx="32">
                        <c:v>26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30</c:v>
                      </c:pt>
                      <c:pt idx="44">
                        <c:v>15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36</c:v>
                      </c:pt>
                      <c:pt idx="50">
                        <c:v>1</c:v>
                      </c:pt>
                      <c:pt idx="51">
                        <c:v>27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opLeftCell="A2619" zoomScaleNormal="100" workbookViewId="0">
      <selection activeCell="G2634" sqref="G2634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28.312328767123287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60.301369863013697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27.605479452054794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48.31232876712329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2.8876712328767122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14.778082191780822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20.32054794520548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17.767123287671232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14.673972602739726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72.342465753424662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40.12054794520548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28.17808219178082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26.967123287671232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36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54.172602739726024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11.854794520547944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20.38082191780822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27.860273972602741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25.457534246575342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6.5753424657534243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36.939726027397263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10.098630136986301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31.978082191780821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7.493150684931507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27.969863013698632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20.638356164383563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15.361643835616439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75.465753424657535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20.526027397260275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44.6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26.186301369863013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44.180821917808217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34.12054794520548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32.6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33.372602739726027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18.323287671232876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21.745205479452054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52.663013698630138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12.057534246575342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24.063013698630137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27.715068493150685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16.016438356164382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32.065753424657537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62.287671232876711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23.347945205479451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27.605479452054794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18.728767123287671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38.731506849315068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78.580821917808223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21.473972602739725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26.80821917808219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6.9835616438356167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31.054794520547944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45.293150684931504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31.213698630136985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44.238356164383561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23.695890410958903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67.890410958904113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19.13150684931507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65.893150684931513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51.010958904109586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18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24.287671232876711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26.238356164383561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34.534246575342465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31.115068493150684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31.986301369863014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28.857534246575341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49.747945205479454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34.104109589041094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17.358904109589041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23.358904109589041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55.671232876712331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19.463013698630139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17.843835616438355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17.454794520547946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15.235616438356164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24.208219178082192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49.487671232876714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15.345205479452055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13.27945205479452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14.904109589041095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31.468493150684932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24.495890410958904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9.4739726027397264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40.835616438356162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12.956164383561644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21.389041095890413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50.646575342465752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13.432876712328767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16.284931506849315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8.4684931506849317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34.104109589041094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33.375342465753427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24.350684931506848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54.994520547945207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58.852054794520548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21.849315068493151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56.361643835616441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15.46027397260274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75.539726027397265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31.156164383561645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40.175342465753424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15.416438356164383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12.956164383561644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11.24931506849315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16.460273972602739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25.734246575342464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79.232876712328761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30.142465753424659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24.008219178082193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35.660273972602738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26.424657534246574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45.005479452054793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9.9890410958904106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31.386301369863013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22.783561643835615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14.578082191780823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18.375342465753423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25.931506849315067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12.542465753424658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26.271232876712329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22.547945205479451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22.547945205479451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22.364383561643837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17.361643835616437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28.230136986301371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9.3205479452054796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62.547945205479451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32.315068493150683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15.67945205479452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15.183561643835617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48.846575342465755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61.558904109589044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12.312328767123288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23.945205479452056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12.956164383561644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14.490410958904109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32.679452054794524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22.613698630136987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24.358904109589041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33.536986301369865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54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33.131506849315066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50.698630136986303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63.30958904109589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29.197260273972603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18.517808219178082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43.534246575342465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18.695890410958903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25.109589041095891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74.31232876712329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22.956164383561642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30.424657534246574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23.586301369863012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21.005479452054793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51.591780821917808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16.052054794520547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14.183561643835617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28.002739726027396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32.156164383561645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47.186301369863017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14.164383561643836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24.646575342465752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48.846575342465755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77.109589041095887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30.19178082191781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56.460273972602742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21.715068493150685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13.923287671232877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49.849315068493148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40.4986301369863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36.597260273972601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21.786301369863015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18.838356164383562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55.032876712328765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32.534246575342465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14.353424657534246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21.972602739726028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16.860273972602741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30.109589041095891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12.947945205479453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54.301369863013697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22.216438356164385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44.827397260273976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44.827397260273976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25.742465753424657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41.241095890410961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51.073972602739723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54.816438356164383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70.241095890410961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17.967123287671232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28.791780821917808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66.120547945205473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12.556164383561644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46.230136986301368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31.383561643835616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53.257534246575339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49.495890410958907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22.589041095890412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22.561643835616437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16.287671232876711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23.238356164383561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15.435616438356165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18.361643835616437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25.635616438356163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22.731506849315068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23.953424657534246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61.61643835616438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34.945205479452056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15.145205479452056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23.953424657534246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29.830136986301369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56.989041095890414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32.235616438356168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30.172602739726027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19.424657534246574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19.156164383561645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22.726027397260275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14.824657534246576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52.641095890410959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31.550684931506851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9.6575342465753433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27.687671232876713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28.561643835616437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35.008219178082193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18.550684931506851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12.553424657534247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13.846575342465753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16.528767123287672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31.287671232876711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24.205479452054796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43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16.109589041095891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11.961643835616439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42.901369863013699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16.8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14.849315068493151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20.783561643835615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68.608219178082194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29.238356164383561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23.789041095890411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21.857534246575341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41.493150684931507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3.9753424657534246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14.745205479452055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19.19178082191781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24.756164383561643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39.632876712328766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20.723287671232878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16.391780821917809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14.323287671232876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48.641095890410959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16.517808219178082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30.230136986301371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24.668493150684931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17.876712328767123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30.479452054794521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21.580821917808219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24.734246575342464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21.82191780821918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24.293150684931508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18.252054794520546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18.19178082191781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31.186301369863013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17.421917808219177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28.024657534246575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23.375342465753423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51.62191780821918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22.38082191780822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47.652054794520545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20.564383561643837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10.452054794520548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21.986301369863014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30.397260273972602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27.523287671232875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34.345205479452055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40.104109589041094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14.715068493150685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25.780821917808218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10.556164383561644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8.6821917808219187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61.536986301369865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26.356164383561644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10.75068493150685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15.843835616438357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15.813698630136987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23.69041095890411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30.986301369863014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17.717808219178082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8.7150684931506852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19.331506849315069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8.4301369863013704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26.12054794520548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32.005479452054793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27.402739726027399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24.413698630136988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24.06027397260274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11.665753424657535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27.641095890410959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16.306849315068494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22.284931506849315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47.43287671232877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66.657534246575338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14.835616438356164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19.065753424657533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23.567123287671233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72.682191780821924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30.504109589041096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38.290410958904111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13.92876712328767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64.232876712328761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42.057534246575344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14.8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23.002739726027396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17.553424657534247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17.693150684931506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48.224657534246575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15.975342465753425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26.63013698630137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35.219178082191782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39.183561643835617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18.701369863013699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22.117808219178084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19.432876712328767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16.805479452054794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26.539726027397261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33.61917808219178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25.523287671232875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13.558904109589042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12.202739726027398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30.906849315068492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13.983561643835616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30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40.528767123287672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28.317808219178083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39.627397260273973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13.67945205479452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63.42739726027397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56.964383561643835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14.95890410958904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13.991780821917809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34.953424657534249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19.890410958904109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35.904109589041099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13.786301369863013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15.391780821917807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18.506849315068493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23.347945205479451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40.008219178082193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64.397260273972606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20.87945205479452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18.298630136986301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21.728767123287671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7.2410958904109588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21.378082191780823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6.6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54.994520547945207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16.202739726027396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12.739726027397261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16.142465753424659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38.791780821917811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27.753424657534246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21.383561643835616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19.284931506849315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52.315068493150683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10.298630136986301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24.698630136986303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29.635616438356163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37.276712328767125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31.068493150684933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28.956164383561642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14.35068493150685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41.161643835616438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28.375342465753423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22.873972602739727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57.832876712328769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16.838356164383562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32.465753424657535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15.663013698630136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17.865753424657534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20.008219178082193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78.62465753424658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12.509589041095891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12.150684931506849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23.534246575342465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33.742465753424661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38.252054794520546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55.917808219178085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19.638356164383563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16.575342465753426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35.775342465753425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26.323287671232876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18.753424657534246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60.290410958904111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52.663013698630138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7.4602739726027396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70.495890410958907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66.150684931506845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39.463013698630135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58.210958904109589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24.731506849315068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21.065753424657533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22.92876712328767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28.698630136986303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23.460273972602739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56.62191780821918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26.016438356164382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6.7561643835616438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24.542465753424658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42.257534246575339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36.490410958904107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23.334246575342465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39.057534246575344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40.364383561643834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34.161643835616438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23.950684931506849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30.232876712328768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34.246575342465754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33.164383561643838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15.854794520547944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19.586301369863012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37.528767123287672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28.175342465753424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44.739726027397261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30.076712328767123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81.205479452054789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55.315068493150683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11.372602739726027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52.93150684931507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12.789041095890411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59.202739726027396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59.202739726027396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30.728767123287671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64.427397260273978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56.213698630136989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22.295890410958904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72.334246575342462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21.594520547945205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15.797260273972602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29.164383561643834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9.1397260273972609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22.873972602739727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28.175342465753424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18.827397260273973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8.4657534246575334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14.983561643835616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55.4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18.465753424657535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16.002739726027396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21.564383561643837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28.383561643835616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21.704109589041096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14.482191780821918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21.926027397260274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17.164383561643834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26.915068493150685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29.19178082191781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28.849315068493151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66.150684931506845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50.857534246575341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10.871232876712329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22.75068493150685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22.052054794520547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22.517808219178082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24.873972602739727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7.6164383561643838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46.509589041095893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19.778082191780822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49.994520547945207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19.849315068493151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12.254794520547945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24.945205479452056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39.186301369863017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29.865753424657534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23.87945205479452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24.295890410958904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49.268493150684932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40.11780821917808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65.457534246575349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48.11780821917808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36.767123287671232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25.92876712328767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25.712328767123289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27.276712328767122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46.723287671232875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9.8054794520547937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16.112328767123287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14.323287671232876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16.019178082191782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35.641095890410959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16.19178082191781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54.536986301369865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25.786301369863015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18.413698630136988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29.852054794520548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29.852054794520548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23.463013698630139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20.860273972602741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34.290410958904111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10.191780821917808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19.726027397260275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66.473972602739721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24.169863013698631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19.758904109589039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31.024657534246575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63.093150684931508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16.621917808219177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17.402739726027399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32.80821917808219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25.726027397260275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8.7479452054794518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20.246575342465754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20.452054794520549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65.515068493150679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21.830136986301369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29.153424657534245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31.041095890410958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9.6465753424657539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29.2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32.167123287671231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26.073972602739726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24.698630136986303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34.076712328767123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60.526027397260272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28.791780821917808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22.019178082191782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58.31232876712329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54.298630136986304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15.621917808219179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20.328767123287673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50.506849315068493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30.860273972602741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29.865753424657534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37.860273972602741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26.252054794520546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34.323287671232876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16.591780821917808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8.0821917808219172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29.660273972602738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6.0054794520547947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33.835616438356162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38.495890410958907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7.7671232876712333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34.482191780821921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34.482191780821921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16.090410958904108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9.2904109589041095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35.682191780821917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14.282191780821918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28.827397260273973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34.857534246575341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34.857534246575341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31.465753424657535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28.293150684931508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36.69041095890411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37.216438356164382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19.843835616438355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44.723287671232875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22.665753424657535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15.473972602739726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14.463013698630137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24.778082191780822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33.709589041095889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27.276712328767122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54.602739726027394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19.471232876712328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64.446575342465749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25.186301369863013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64.8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19.824657534246576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24.394520547945206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18.334246575342465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23.419178082191781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28.895890410958906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15.838356164383562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29.104109589041094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24.24931506849315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39.504109589041093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77.791780821917811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22.873972602739727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29.175342465753424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23.336986301369862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26.134246575342466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50.315068493150683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29.55890410958904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34.104109589041094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24.361643835616437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16.712328767123289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44.254794520547946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28.345205479452055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64.890410958904113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20.12876712328767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26.767123287671232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31.375342465753423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25.150684931506849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7.6931506849315072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56.31232876712329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24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45.986301369863014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17.580821917808219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13.394520547945206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20.378082191780823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17.424657534246574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26.027397260273972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25.397260273972602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36.890410958904113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60.561643835616437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37.830136986301369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21.764383561643836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22.465753424657535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18.323287671232876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22.742465753424657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24.512328767123286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7.8191780821917805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58.18904109589041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9.6301369863013697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24.81917808219178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24.202739726027396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69.082191780821915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20.410958904109588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18.295890410958904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17.482191780821918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26.36986301369863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20.797260273972604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24.931506849315067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20.427397260273974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9.5835616438356173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14.736986301369862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32.610958904109587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22.104109589041094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37.391780821917806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35.449315068493149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30.854794520547944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22.265753424657536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25.347945205479451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8.5452054794520542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23.427397260273974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20.761643835616439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47.676712328767124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16.353424657534248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14.92876712328767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13.471232876712328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22.473972602739725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19.87123287671233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27.405479452054795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30.983561643835618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6.4356164383561643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25.202739726027396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28.098630136986301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77.216438356164389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5.0739726027397261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67.175342465753431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8.3260273972602743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27.753424657534246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78.413698630136992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19.761643835616439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16.479452054794521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16.753424657534246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23.926027397260274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18.265753424657536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12.791780821917808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18.898630136986302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35.010958904109586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19.446575342465753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40.821917808219176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16.389041095890413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27.860273972602741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52.989041095890414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33.742465753424661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20.161643835616438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15.186301369863013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8.1397260273972609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34.56986301369863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43.767123287671232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26.424657534246574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18.61917808219178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83.389041095890406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55.254794520547946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31.786301369863015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14.115068493150686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92.254794520547946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82.372602739726034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82.372602739726034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25.805479452054794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18.298630136986301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57.438356164383563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28.038356164383561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14.358904109589041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21.364383561643837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14.901369863013699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27.378082191780823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36.890410958904113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29.789041095890411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29.093150684931508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35.564383561643837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24.112328767123287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28.205479452054796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61.293150684931504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27.860273972602741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58.761643835616439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30.260273972602739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52.37808219178082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36.575342465753423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15.002739726027396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82.372602739726034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24.931506849315067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9.1753424657534239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18.476712328767125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19.857534246575341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82.372602739726034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51.61643835616438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20.772602739726029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41.816438356164383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32.446575342465756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39.783561643835618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24.18904109589041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27.115068493150684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27.145205479452056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80.350684931506848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36.202739726027396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31.358904109589041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17.315068493150687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29.802739726027397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22.046575342465754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25.364383561643837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38.4986301369863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30.923287671232877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31.613698630136987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44.783561643835618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32.789041095890411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72.419178082191777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20.909589041095892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19.115068493150684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21.575342465753426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27.873972602739727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49.849315068493148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52.528767123287672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23.509589041095889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47.038356164383565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39.531506849315072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36.9972602739726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35.142465753424659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10.389041095890411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19.909589041095892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22.169863013698631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7.8904109589041092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49.405479452054792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14.865753424657534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23.778082191780822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17.723287671232878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15.482191780821918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23.493150684931507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10.153424657534247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16.252054794520546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44.224657534246575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14.536986301369863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14.506849315068493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15.66027397260274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46.257534246575339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49.512328767123286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20.216438356164385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14.553424657534247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66.942465753424656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30.293150684931508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9.0602739726027401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34.821917808219176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47.87945205479452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18.465753424657535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28.895890410958906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24.797260273972604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47.221917808219175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13.358904109589041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18.668493150684931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42.901369863013699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21.769863013698629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8.1369863013698627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17.315068493150687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42.457534246575342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13.334246575342465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15.139726027397261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17.32054794520548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20.709589041095889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31.468493150684932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55.082191780821915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30.742465753424657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6.9589041095890414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56.493150684931507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19.413698630136988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52.452054794520549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58.273972602739725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20.997260273972604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29.052054794520547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40.183561643835617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37.704109589041096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11.75068493150685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14.528767123287672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19.482191780821918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28.435616438356163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20.208219178082192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39.186301369863017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23.931506849315067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54.095890410958901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19.783561643835615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24.5013698630137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54.273972602739725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16.986301369863014</v>
      </c>
      <c r="E819" s="14" t="str">
        <f t="shared" ca="1" si="24"/>
        <v>ADOLECENTE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15.863013698630137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24.290410958904111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36.31232876712329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15.057534246575342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21.986301369863014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54.095890410958901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19.235616438356164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28.75068493150685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19.221917808219178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62.194520547945203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25.142465753424659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17.263013698630136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52.295890410958904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39.271232876712325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30.347945205479451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36.652054794520545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8.0657534246575349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11.93972602739726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13.832876712328767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17.123287671232877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47.915068493150685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29.175342465753424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53.156164383561645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20.43013698630137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65.032876712328772</v>
      </c>
      <c r="E844" s="14" t="str">
        <f t="shared" ref="E844:E872" ca="1" si="26">IF(D844&lt;=11,"NIÑO",IF(D844&lt;=17,"ADOLECENTE",IF(D844&lt;=65,"ADULTO",IF(D844&gt;=65,"TERCERA EDAD",0))))</f>
        <v>TERCERA EDAD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36.717808219178082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25.805479452054794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53.38356164383562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23.093150684931508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16.2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65.052054794520544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13.890410958904109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38.046575342465751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43.356164383561641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23.641095890410959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56.405479452054792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64.512328767123293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54.0027397260274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63.397260273972606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22.753424657534246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44.350684931506848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39.369863013698627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30.646575342465752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12.832876712328767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23.701369863013699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17.164383561643834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37.835616438356162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31.726027397260275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32.487671232876714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16.687671232876713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9.5150684931506841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30.172602739726027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20.263013698630136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36.909589041095892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8.257534246575343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41.901369863013699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14.33972602739726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27.282191780821918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26.728767123287671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17.989041095890411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78.254794520547946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8.0849315068493155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77.635616438356166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29.24931506849315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28.846575342465755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20.416438356164385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20.473972602739725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21.287671232876711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25.304109589041097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23.364383561643837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30.87123287671233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10.227397260273973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28.832876712328765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30.205479452054796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33.68767123287671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33.591780821917808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15.175342465753424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63.68767123287671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23.345205479452055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21.219178082191782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18.835616438356166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13.657534246575343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60.271232876712325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26.69041095890411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13.145205479452056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52.493150684931507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18.079452054794519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43.482191780821921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24.12876712328767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49.405479452054792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28.175342465753424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22.778082191780822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6.4273972602739722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34.526027397260272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13.334246575342465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18.153424657534245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6.536986301369863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19.61917808219178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17.504109589041096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65.468493150684935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42.673972602739724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19.468493150684932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24.764383561643836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19.654794520547945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51.583561643835615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25.695890410958903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22.873972602739727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30.421917808219177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48.490410958904107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40.408219178082192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17.372602739726027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13.175342465753424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67.454794520547949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5.9753424657534246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35.736986301369861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24.378082191780823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25.304109589041097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38.4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88.92602739726027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15.024657534246575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53.273972602739725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30.347945205479451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19.315068493150687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21.901369863013699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42.627397260273973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28.813698630136987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37.271232876712325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9.1260273972602732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32.917808219178085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39.065753424657537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21.328767123287673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14.671232876712329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15.227397260273973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18.413698630136988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22.487671232876714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24.797260273972604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54.758904109589039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23.326027397260273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36.441095890410956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7.506849315068493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19.065753424657533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20.104109589041094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76.671232876712324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26.383561643835616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7.1808219178082195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59.030136986301372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23.194520547945206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24.673972602739727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42.542465753424658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12.895890410958904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14.72054794520548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34.093150684931508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43.183561643835617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35.545205479452058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53.449315068493149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5.7369863013698632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13.235616438356164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53.449315068493149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24.035616438356165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27.19178082191781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19.24931506849315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59.917808219178085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25.726027397260275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25.726027397260275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62.147945205479452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16.104109589041094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28.706849315068492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12.575342465753424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16.364383561643837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42.627397260273973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34.336986301369862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63.391780821917806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19.553424657534247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23.331506849315069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52.57260273972603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63.684931506849317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28.717808219178082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27.82191780821918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71.424657534246577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16.298630136986301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8.9863013698630141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6.2356164383561641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46.68767123287671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39.463013698630135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25.317808219178083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71.575342465753423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66.027397260273972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19.147945205479452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6.5780821917808217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28.863013698630137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25.627397260273973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19.235616438356164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25.164383561643834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22.772602739726029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25.616438356164384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17.580821917808219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34.778082191780825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55.43287671232877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31.915068493150685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23.041095890410958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36.169863013698631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49.208219178082189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26.594520547945205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27.452054794520549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75.92876712328767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7.1808219178082195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28.336986301369862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24.731506849315068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35.517808219178079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35.915068493150685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57.389041095890413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57.197260273972603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18.852054794520548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17.542465753424658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25.843835616438355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18.087671232876712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79.424657534246577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38.413698630136984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6.4273972602739722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64.843835616438355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19.44109589041096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45.542465753424658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45.11780821917808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19.358904109589041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19.032876712328768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50.578082191780823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28.30958904109589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83.232876712328761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37.367123287671234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13.926027397260274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32.627397260273973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18.69041095890411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24.021917808219179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46.139726027397259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16.63013698630137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47.88219178082192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24.586301369863012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27.838356164383562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35.254794520547946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9.1945205479452063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33.065753424657537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18.167123287671235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24.12054794520548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39.175342465753424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67.010958904109586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23.19178082191781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25.413698630136988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21.55890410958904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40.178082191780824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14.167123287671233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15.153424657534247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37.005479452054793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25.402739726027399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28.564383561643837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36.671232876712331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29.435616438356163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13.734246575342466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26.378082191780823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30.238356164383561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10.126027397260273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25.06027397260274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7.419178082191781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32.460273972602742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17.101369863013698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34.106849315068494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34.106849315068494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41.953424657534249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40.564383561643837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25.884931506849316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25.726027397260275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16.553424657534247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23.509589041095889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15.227397260273973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57.298630136986304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57.649315068493152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23.756164383561643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15.915068493150685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43.131506849315066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22.372602739726027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26.528767123287672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47.536986301369865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7.9972602739726026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50.438356164383563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34.736986301369861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58.410958904109592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36.304109589041097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7.6219178082191785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31.994520547945207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21.704109589041096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27.421917808219177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14.715068493150685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14.865753424657534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67.594520547945208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24.208219178082192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19.668493150684931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33.221917808219175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9.0328767123287665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46.402739726027399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49.709589041095889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68.786301369863011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17.290410958904111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22.915068493150685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24.791780821917808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58.517808219178079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15.602739726027398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34.112328767123287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58.249315068493154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25.605479452054794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23.134246575342466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58.517808219178079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18.86849315068493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30.898630136986302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58.194520547945203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24.723287671232878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15.756164383561643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46.095890410958901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38.56712328767123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34.509589041095893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32.983561643835614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14.778082191780822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20.019178082191782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37.353424657534248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17.487671232876714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25.553424657534247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29.213698630136985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54.536986301369865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22.520547945205479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14.586301369863014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25.372602739726027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24.24931506849315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18.712328767123289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16.816438356164383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24.701369863013699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25.55890410958904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25.55890410958904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28.147945205479452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34.115068493150687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41.465753424657535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34.857534246575341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62.369863013698627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31.104109589041094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56.789041095890411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39.016438356164386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43.413698630136984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35.852054794520548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14.978082191780821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43.19178082191781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16.876712328767123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68.169863013698631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71.246575342465746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28.813698630136987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62.389041095890413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45.517808219178079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20.723287671232878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31.002739726027396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28.775342465753425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14.232876712328768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29.56986301369863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14.068493150684931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44.643835616438359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30.041095890410958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20.44109589041096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22.438356164383563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22.446575342465753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17.079452054794519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25.605479452054794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14.772602739726027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36.657534246575345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13.03013698630137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32.682191780821917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19.408219178082192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9.8082191780821919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34.087671232876716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52.736986301369861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19.578082191780823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39.463013698630135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30.145205479452056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71.243835616438361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9.8000000000000007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24.936986301369863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48.515068493150686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18.454794520547946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75.835616438356169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25.161643835616438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23.657534246575342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17.164383561643834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25.4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29.276712328767122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51.61917808219178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25.517808219178082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57.057534246575344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17.775342465753425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19.238356164383561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29.575342465753426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32.495890410958907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38.106849315068494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20.145205479452056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12.33972602739726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11.084931506849315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19.830136986301369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49.369863013698627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14.402739726027397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15.695890410958905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27.002739726027396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23.005479452054793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32.38356164383562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21.553424657534247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46.438356164383563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25.923287671232877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41.734246575342468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24.726027397260275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64.117808219178087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14.424657534246576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19.194520547945206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6.3917808219178083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35.627397260273973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38.098630136986301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19.736986301369864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10.32054794520548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30.273972602739725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33.219178082191782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26.597260273972601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38.539726027397258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15.605479452054794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20.063013698630137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13.775342465753425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44.783561643835618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28.693150684931506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30.753424657534246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36.5013698630137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50.38356164383562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16.358904109589041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21.235616438356164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44.443835616438356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29.372602739726027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31.624657534246577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28.613698630136987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21.364383561643837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59.350684931506848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63.671232876712331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15.213698630136987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14.684931506849315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32.819178082191783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13.550684931506849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44.635616438356166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31.517808219178082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41.301369863013697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19.676712328767124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27.758904109589039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25.123287671232877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18.876712328767123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38.731506849315068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15.843835616438357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50.38356164383562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62.531506849315072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68.578082191780823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75.243835616438361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19.243835616438357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15.627397260273973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92.282191780821918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25.909589041095892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29.728767123287671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14.791780821917808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58.073972602739723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39.783561643835618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5.2246575342465755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36.31232876712329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12.202739726027398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47.580821917808223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15.964383561643835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13.857534246575343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40.871232876712327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13.586301369863014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6.6958904109589037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15.638356164383561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14.813698630136987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34.487671232876714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26.693150684931506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36.43287671232877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37.013698630136986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50.578082191780823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14.509589041095891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39.778082191780825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54.224657534246575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62.493150684931507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51.073972602739723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19.857534246575341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15.131506849315068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20.641095890410959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28.904109589041095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41.747945205479454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6.6821917808219178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20.227397260273971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21.405479452054795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16.964383561643835</v>
      </c>
      <c r="E1314" s="14" t="str">
        <f t="shared" ca="1" si="40"/>
        <v>ADOLECENTE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16.227397260273971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30.345205479452055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55.542465753424658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33.375342465753427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29.92876712328767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48.665753424657531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42.167123287671231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22.55890410958904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11.726027397260275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24.797260273972604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22.671232876712327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30.112328767123287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44.194520547945203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22.095890410958905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21.235616438356164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29.726027397260275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75.646575342465752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49.31232876712329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49.627397260273973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60.517808219178079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7.3479452054794523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27.493150684931507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25.589041095890412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26.835616438356166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19.331506849315069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48.871232876712327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25.358904109589041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7.1808219178082195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40.468493150684928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18.287671232876711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50.531506849315072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25.556164383561644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55.315068493150683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15.457534246575342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17.693150684931506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24.295890410958904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25.843835616438355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51.38356164383562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14.378082191780821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22.8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16.002739726027396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32.638356164383559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19.386301369863013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19.468493150684932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67.257534246575347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16.638356164383563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15.189041095890412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10.178082191780822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20.24931506849315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23.93972602739726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16.923287671232877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10.997260273972604</v>
      </c>
      <c r="E1366" s="14" t="str">
        <f t="shared" ca="1" si="42"/>
        <v>NIÑO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52.56986301369863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36.30958904109589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18.731506849315068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33.405479452054792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20.043835616438358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17.635616438356163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20.342465753424658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33.980821917808221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33.980821917808221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17.684931506849313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16.504109589041096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17.38082191780822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44.408219178082192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14.904109589041095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30.230136986301371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10.75068493150685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35.830136986301369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30.153424657534245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15.556164383561644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31.561643835616437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26.972602739726028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26.717808219178082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17.484931506849314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7.4904109589041097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19.715068493150685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31.55890410958904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15.213698630136987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31.81917808219178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16.284931506849315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49.106849315068494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18.775342465753425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21.698630136986303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17.980821917808218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14.12054794520548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32.56986301369863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10.057534246575342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40.915068493150685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14.054794520547945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16.627397260273973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14.476712328767123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41.769863013698632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12.298630136986301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31.5013698630137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16.158904109589042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44.224657534246575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18.238356164383561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5.3726027397260276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13.586301369863014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35.550684931506851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9.2273972602739729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18.142465753424659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42.750684931506846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29.852054794520548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22.991780821917807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27.556164383561644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68.087671232876716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8.7753424657534254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34.854794520547948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54.213698630136989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31.213698630136985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24.106849315068494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15.331506849315069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29.852054794520548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36.109589041095887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48.558904109589044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22.882191780821916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32.819178082191783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17.553424657534247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9.4821917808219176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10.668493150684931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12.701369863013699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25.556164383561644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23.095890410958905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17.789041095890411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25.739726027397261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31.920547945205481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12.594520547945205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27.068493150684933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49.468493150684928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30.775342465753425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12.101369863013698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10.991780821917809</v>
      </c>
      <c r="E1448" s="14" t="str">
        <f t="shared" ca="1" si="44"/>
        <v>NIÑO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26.13150684931507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9.3506849315068497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79.301369863013704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54.630136986301373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21.978082191780821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13.073972602739726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24.378082191780823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23.224657534246575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26.643835616438356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16.287671232876711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48.9972602739726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55.243835616438353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15.328767123287671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13.043835616438356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31.336986301369862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60.630136986301373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21.849315068493151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51.345205479452055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33.591780821917808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26.82191780821918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13.794520547945206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17.791780821917808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19.095890410958905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35.873972602739727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20.046575342465754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17.597260273972601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14.419178082191781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15.547945205479452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24.767123287671232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21.30958904109589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36.273972602739725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18.986301369863014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10.934246575342465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14.432876712328767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33.564383561643837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23.306849315068494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34.736986301369861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26.12054794520548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33.646575342465752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18.621917808219177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18.13150684931507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16.350684931506848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21.268493150684932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21.816438356164383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59.353424657534248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15.64931506849315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65.391780821917806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45.56712328767123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17.150684931506849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19.813698630136987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15.443835616438356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13.934246575342465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16.383561643835616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21.210958904109589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7.934246575342466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58.517808219178079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13.761643835616438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18.624657534246577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37.871232876712327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37.756164383561647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25.994520547945207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15.578082191780823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15.257534246575343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8.6520547945205486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21.030136986301368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73.109589041095887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41.156164383561645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58.049315068493151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46.706849315068496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7.3835616438356162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14.863013698630137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40.991780821917807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12.931506849315069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14.202739726027398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47.676712328767124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18.857534246575341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61.506849315068493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10.361643835616439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13.967123287671233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13.967123287671233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15.413698630136986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22.520547945205479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43.230136986301368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12.753424657534246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37.517808219178079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12.4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16.298630136986301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13.323287671232876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30.424657534246574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17.169863013698631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6.1863013698630134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29.24931506849315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18.794520547945204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15.495890410958904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14.178082191780822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26.769863013698629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33.991780821917807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20.723287671232878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35.372602739726027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78.06575342465753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37.216438356164382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56.835616438356162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51.739726027397261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54.493150684931507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15.419178082191781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58.602739726027394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12.876712328767123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13.56986301369863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29.539726027397261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38.769863013698632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13.698630136986301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12.764383561643836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32.6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26.068493150684933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62.057534246575344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46.019178082191779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13.567123287671233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15.432876712328767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26.424657534246574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19.095890410958905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43.158904109589038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24.416438356164385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14.852054794520548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35.520547945205479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15.117808219178082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40.542465753424658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33.438356164383563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14.065753424657535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31.8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15.180821917808219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15.079452054794521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16.210958904109589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16.342465753424658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17.449315068493149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10.915068493150685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68.06575342465753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31.852054794520548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22.402739726027399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31.306849315068494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14.753424657534246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60.30684931506849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14.873972602739727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31.391780821917809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26.13150684931507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45.630136986301373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29.542465753424658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17.668493150684931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33.605479452054794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80.350684931506848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16.632876712328766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20.758904109589039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17.706849315068492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29.052054794520547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17.07123287671233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53.449315068493149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52.221917808219175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52.561643835616437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18.254794520547946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26.473972602739725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26.676712328767124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36.342465753424655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13.717808219178082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45.013698630136986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12.926027397260274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16.399999999999999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17.005479452054793</v>
      </c>
      <c r="E1614" s="14" t="str">
        <f t="shared" ca="1" si="50"/>
        <v>ADULTO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24.328767123287673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16.410958904109588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14.520547945205479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14.67945205479452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6.0575342465753428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28.545205479452054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13.528767123287672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69.082191780821915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29.282191780821918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27.621917808219177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6.580821917808219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15.61917808219178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46.353424657534248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14.594520547945205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14.638356164383561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16.923287671232877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17.712328767123289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13.441095890410958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15.202739726027398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3.9479452054794519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10.871232876712329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49.405479452054792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17.153424657534245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23.726027397260275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18.550684931506851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21.797260273972604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17.693150684931506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32.254794520547946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14.323287671232876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35.0027397260274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63.063013698630137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0.73424657534246573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19.898630136986302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17.767123287671232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14.638356164383561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27.63013698630137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26.794520547945204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42.005479452054793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22.438356164383563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28.378082191780823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17.5013698630137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21.643835616438356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15.731506849315069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19.887671232876713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6.5835616438356164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18.172602739726027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7.8876712328767127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17.216438356164385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18.950684931506849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25.753424657534246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15.723287671232876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31.046575342465754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19.410958904109588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32.863013698630134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14.123287671232877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31.405479452054795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24.936986301369863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68.123287671232873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19.13150684931507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19.671232876712327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15.613698630136986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41.136986301369866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25.87945205479452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23.158904109589042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24.687671232876713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7.5041095890410956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14.241095890410959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35.728767123287675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15.657534246575343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43.564383561643837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37.643835616438359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26.87123287671233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12.605479452054794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13.926027397260274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47.542465753424658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30.43013698630137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15.367123287671232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53.80821917808219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25.756164383561643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25.6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25.6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19.528767123287672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36.657534246575345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4.0767123287671234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16.791780821917808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25.290410958904111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28.24931506849315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47.260273972602739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14.232876712328768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13.46027397260274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15.810958904109588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13.882191780821918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10.983561643835616</v>
      </c>
      <c r="E1707" s="14" t="str">
        <f t="shared" ca="1" si="54"/>
        <v>NIÑO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51.345205479452055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24.805479452054794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44.863013698630134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38.032876712328765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26.512328767123286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35.136986301369866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37.246575342465754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20.728767123287671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34.024657534246572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19.564383561643837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47.169863013698631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30.257534246575343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22.767123287671232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24.158904109589042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30.257534246575343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38.545205479452058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22.112328767123287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30.230136986301371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31.046575342465754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80.506849315068493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34.326027397260276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21.139726027397259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16.268493150684932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11.372602739726027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44.578082191780823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32.863013698630134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15.024657534246575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13.336986301369864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13.471232876712328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31.356164383561644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25.920547945205481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34.663013698630138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16.350684931506848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19.331506849315069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18.583561643835615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19.797260273972604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43.073972602739723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66.594520547945208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14.673972602739726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15.890410958904109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46.739726027397261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6.095890410958904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12.336986301369864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32.668493150684931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13.917808219178083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24.791780821917808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15.202739726027398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28.616438356164384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32.342465753424655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30.032876712328768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6.9589041095890414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26.057534246575344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42.019178082191779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31.898630136986302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26.394520547945206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13.038356164383561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30.367123287671234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15.528767123287672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25.142465753424659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19.591780821917808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50.019178082191779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10.838356164383562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22.561643835616437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26.372602739726027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30.523287671232875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47.416438356164385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12.791780821917808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18.550684931506851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29.361643835616437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63.660273972602738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63.660273972602738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21.663013698630138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21.460273972602739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28.339726027397262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54.778082191780825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23.742465753424657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26.394520547945206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27.095890410958905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26.104109589041094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26.578082191780823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30.476712328767125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12.556164383561644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30.386301369863013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58.756164383561647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29.578082191780823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47.221917808219175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31.945205479452056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32.734246575342468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19.101369863013698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24.328767123287673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28.273972602739725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49.56986301369863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28.646575342465752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17.487671232876714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32.731506849315068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16.926027397260274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22.553424657534247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27.413698630136988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25.682191780821917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63.435616438356163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16.726027397260275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19.654794520547945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22.528767123287672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51.706849315068496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15.849315068493151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12.567123287671233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13.271232876712329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28.383561643835616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7.0109589041095894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25.041095890410958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40.471232876712328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43.079452054794523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53.69315068493151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41.758904109589039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33.293150684931504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32.257534246575339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15.049315068493151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26.090410958904108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22.115068493150684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14.545205479452054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32.731506849315068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14.668493150684931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12.6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19.328767123287673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25.813698630136987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12.986301369863014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47.158904109589038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14.843835616438357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15.32054794520548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24.4986301369863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40.389041095890413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27.890410958904109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13.487671232876712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20.671232876712327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32.852054794520548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19.641095890410959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31.780821917808218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18.446575342465753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17.55890410958904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58.605479452054794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13.506849315068493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29.342465753424658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53.095890410958901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85.186301369863017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16.536986301369861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25.758904109589039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25.4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27.402739726027399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17.890410958904109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9.0328767123287665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27.531506849315068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7.4684931506849317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27.06027397260274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35.115068493150687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26.728767123287671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23.893150684931506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15.435616438356165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25.6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55.832876712328769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32.424657534246577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9.8547945205479444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54.989041095890414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7.536986301369863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24.547945205479451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22.068493150684933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30.575342465753426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30.649315068493152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25.55890410958904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37.476712328767121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58.589041095890408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35.813698630136983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14.443835616438356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14.093150684931507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66.936986301369856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15.632876712328768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68.024657534246572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68.024657534246572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20.419178082191781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7.6273972602739724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37.4986301369863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34.397260273972606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28.723287671232878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42.106849315068494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15.079452054794521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54.419178082191777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23.813698630136987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39.175342465753424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23.597260273972601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46.490410958904107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15.490410958904109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27.720547945205478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11.328767123287671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28.443835616438356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14.306849315068494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16.019178082191782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16.194520547945206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25.054794520547944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24.443835616438356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35.019178082191779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32.024657534246572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25.087671232876712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21.75068493150685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21.405479452054795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15.465753424657533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25.745205479452054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14.863013698630137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59.317808219178083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41.824657534246576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15.328767123287671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18.528767123287672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21.317808219178083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20.665753424657535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35.630136986301373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10.602739726027398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31.624657534246577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73.890410958904113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23.471232876712328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73.890410958904113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31.328767123287673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27.964383561643835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57.578082191780823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38.410958904109592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53.178082191780824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44.778082191780825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68.032876712328772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34.761643835616439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64.07397260273973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7.1369863013698627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15.317808219178081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41.331506849315069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66.06849315068493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14.068493150684931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13.624657534246575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13.736986301369862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30.695890410958903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21.334246575342465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16.465753424657535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62.008219178082193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25.739726027397261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17.608219178082191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68.032876712328772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18.328767123287673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40.671232876712331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13.846575342465753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26.117808219178084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17.399999999999999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17.635616438356163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20.230136986301371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43.210958904109589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32.372602739726027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38.646575342465752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7.7424657534246579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16.704109589041096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17.769863013698629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59.358904109589041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35.56986301369863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39.81095890410959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50.164383561643838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24.506849315068493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52.632876712328766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44.794520547945204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33.756164383561647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17.638356164383563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37.205479452054796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13.553424657534247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60.813698630136983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19.663013698630138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3.5424657534246577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49.57260273972603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16.073972602739726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14.342465753424657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12.789041095890411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47.975342465753428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6.7643835616438359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15.375342465753425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13.495890410958904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46.353424657534248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16.465753424657535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19.717808219178082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6.816438356164384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16.906849315068492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20.454794520547946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40.56712328767123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68.358904109589048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38.37808219178082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8.4575342465753423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31.80821917808219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20.75068493150685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22.194520547945206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33.986301369863014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35.901369863013699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43.991780821917807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44.816438356164383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67.69589041095891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22.493150684931507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43.361643835616441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33.394520547945206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12.663013698630136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20.115068493150684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33.939726027397263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23.695890410958903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26.202739726027396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55.665753424657531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52.468493150684928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23.084931506849315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26.112328767123287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55.131506849315066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23.61917808219178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31.378082191780823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25.126027397260273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31.134246575342466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34.180821917808217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24.219178082191782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63.56986301369863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6.3698630136986303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16.010958904109589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11.986301369863014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14.550684931506849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12.367123287671232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48.016438356164386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5.2383561643835614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63.884931506849313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17.243835616438357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22.920547945205481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10.93972602739726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33.038356164383565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26.073972602739726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34.523287671232879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25.079452054794519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29.473972602739725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13.632876712328768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38.969863013698628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10.427397260273972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7.279452054794521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14.827397260273973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14.304109589041095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31.728767123287671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27.827397260273973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21.608219178082191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53.334246575342469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39.030136986301372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13.035616438356165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7.4054794520547942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18.167123287671235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9.0356164383561648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63.663013698630138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69.31506849315069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57.205479452054796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40.783561643835618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31.780821917808218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29.602739726027398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13.032876712328767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21.816438356164383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30.504109589041096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17.487671232876714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14.457534246575342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14.328767123287671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33.476712328767121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18.632876712328766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18.515068493150686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25.421917808219177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30.230136986301371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12.531506849315068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35.652054794520545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41.320547945205476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37.290410958904111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6.6164383561643838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16.38082191780822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30.561643835616437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22.38082191780822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16.594520547945205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14.802739726027397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14.342465753424657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21.219178082191782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47.57260273972603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8.882191780821918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15.846575342465753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54.868493150684934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16.093150684931508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13.8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36.813698630136983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51.027397260273972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21.468493150684932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40.320547945205476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33.495890410958907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21.336986301369862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22.353424657534248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39.438356164383563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19.545205479452054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40.049315068493151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14.443835616438356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25.55890410958904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29.224657534246575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38.232876712328768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26.243835616438357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26.509589041095889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40.18904109589041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16.109589041095891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9.3068493150684937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14.534246575342467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29.353424657534248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18.838356164383562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17.5013698630137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21.731506849315068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15.356164383561644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13.331506849315069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42.271232876712325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36.767123287671232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25.12054794520548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31.046575342465754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5.4575342465753423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18.975342465753425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65.701369863013696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20.372602739726027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13.761643835616438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11.545205479452054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13.868493150684932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65.164383561643831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20.830136986301369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27.887671232876713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53.575342465753423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10.884931506849314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13.945205479452055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9.4602739726027405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36.243835616438353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22.769863013698629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24.556164383561644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53.69315068493151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27.950684931506849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29.479452054794521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17.624657534246577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22.443835616438356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30.652054794520549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46.769863013698632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8.4684931506849317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32.863013698630134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31.106849315068494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32.30684931506849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17.167123287671235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12.463013698630137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24.5013698630137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18.635616438356163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29.046575342465754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36.30958904109589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23.230136986301371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17.769863013698629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21.227397260273971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19.112328767123287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79.780821917808225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54.421917808219177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48.654794520547945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6.2109589041095887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18.978082191780821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27.345205479452055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24.142465753424659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36.11780821917808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11.717808219178082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8.0547945205479454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17.386301369863013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15.695890410958905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24.224657534246575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33.476712328767121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17.564383561643837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18.115068493150684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25.021917808219179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11.547945205479452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31.046575342465754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49.487671232876714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54.473972602739728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13.254794520547945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20.602739726027398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45.389041095890413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19.495890410958904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21.134246575342466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29.649315068493152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31.326027397260273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41.005479452054793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33.772602739726025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27.167123287671235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27.945205479452056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36.69041095890411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15.961643835616439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39.183561643835617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24.364383561643837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43.62191780821918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29.449315068493149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19.468493150684932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54.358904109589041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7.6109589041095891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18.693150684931506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18.243835616438357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14.547945205479452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6.3178082191780822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13.547945205479452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16.561643835616437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14.191780821917808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24.361643835616437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17.06027397260274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19.767123287671232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20.32054794520548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15.863013698630137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35.632876712328766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22.791780821917808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26.791780821917808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22.608219178082191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55.493150684931507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37.010958904109586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14.632876712328768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31.136986301369863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26.509589041095889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18.057534246575344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52.898630136986299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15.345205479452055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24.471232876712328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8.0630136986301366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22.578082191780823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33.978082191780821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22.772602739726029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34.235616438356168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36.11780821917808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30.92876712328767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30.92876712328767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28.389041095890413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49.972602739726028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32.38082191780822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79.62191780821918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14.227397260273973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31.657534246575342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39.991780821917807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17.643835616438356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49.542465753424658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49.542465753424658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21.701369863013699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26.284931506849315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10.556164383561644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12.268493150684931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13.950684931506849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49.652054794520545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31.778082191780822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9.1780821917808222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22.682191780821917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86.92876712328767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20.263013698630136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20.30958904109589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20.208219178082192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15.397260273972602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42.863013698630134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45.213698630136989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35.446575342465756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18.92876712328767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15.805479452054794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29.07123287671233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44.438356164383563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22.627397260273973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17.356164383561644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17.030136986301368</v>
      </c>
      <c r="E2263" s="14" t="str">
        <f t="shared" ca="1" si="70"/>
        <v>ADULTO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19.553424657534247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22.175342465753424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20.610958904109587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15.465753424657533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32.295890410958904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14.35068493150685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9.0219178082191789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40.446575342465756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14.868493150684932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18.098630136986301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30.350684931506848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66.482191780821921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46.12054794520548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14.219178082191782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47.043835616438358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66.958904109589042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20.024657534246575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33.953424657534249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22.057534246575344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25.375342465753423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26.734246575342464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15.353424657534246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34.93150684931507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27.304109589041097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53.30684931506849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14.906849315068493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22.531506849315068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44.657534246575345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22.704109589041096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14.715068493150685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68.208219178082189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25.980821917808218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16.958904109589042</v>
      </c>
      <c r="E2296" s="14" t="str">
        <f t="shared" ca="1" si="72"/>
        <v>ADOLECENTE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17.63013698630137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16.126027397260273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15.038356164383561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18.342465753424658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51.769863013698632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33.975342465753428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18.468493150684932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14.545205479452054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70.547945205479451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24.643835616438356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12.117808219178082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69.838356164383555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7.3506849315068497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17.964383561643835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41.273972602739725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19.490410958904111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21.339726027397262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26.197260273972603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25.18904109589041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27.079452054794519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17.312328767123287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18.605479452054794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32.18904109589041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24.983561643835618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20.065753424657533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20.065753424657533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23.726027397260275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35.175342465753424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62.095890410958901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47.57260273972603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14.745205479452055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16.186301369863013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43.819178082191783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19.093150684931508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42.0027397260274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63.726027397260275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46.652054794520545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46.490410958904107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11.052054794520547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23.232876712328768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24.449315068493149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19.972602739726028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26.761643835616439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51.035616438356165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28.926027397260274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25.783561643835615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31.87945205479452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63.923287671232877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22.227397260273971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25.736986301369864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12.547945205479452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38.775342465753425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54.441095890410956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17.542465753424658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77.043835616438358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20.63013698630137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25.687671232876713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27.063013698630137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48.490410958904107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23.139726027397259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34.586301369863016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18.813698630136987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40.101369863013701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47.87945205479452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13.627397260273973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3.1150684931506851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19.635616438356163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17.580821917808219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17.591780821917808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13.213698630136987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13.035616438356165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34.180821917808217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61.673972602739724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31.065753424657533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68.734246575342468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26.372602739726027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38.150684931506852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17.452054794520549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22.953424657534246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10.27945205479452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25.345205479452055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39.838356164383562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23.838356164383562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26.646575342465752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22.854794520547944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14.210958904109589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20.843835616438355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14.452054794520548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16.591780821917808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41.975342465753428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31.24931506849315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17.328767123287673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13.567123287671233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22.093150684931508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10.635616438356164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46.317808219178083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19.235616438356164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22.835616438356166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26.326027397260273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19.490410958904111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19.139726027397259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11.202739726027398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22.663013698630138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22.663013698630138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25.641095890410959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25.18082191780822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20.876712328767123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26.095890410958905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34.506849315068493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19.704109589041096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41.539726027397258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66.512328767123293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48.4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42.923287671232877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58.536986301369865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51.509589041095893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9.8000000000000007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6.117808219178082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23.353424657534248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7.5643835616438357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51.389041095890413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40.054794520547944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33.268493150684932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37.915068493150685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24.972602739726028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27.512328767123286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35.994520547945207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22.882191780821916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63.816438356164383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63.816438356164383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30.024657534246575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25.964383561643835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22.386301369863013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10.457534246575342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13.057534246575342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7.9506849315068493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22.682191780821917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63.473972602739728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26.638356164383563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28.843835616438355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19.32054794520548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20.986301369863014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34.542465753424658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14.07123287671233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18.454794520547946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13.375342465753425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20.632876712328766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38.646575342465752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13.268493150684931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18.243835616438357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19.663013698630138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20.221917808219178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31.857534246575341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39.545205479452058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58.605479452054794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46.408219178082192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24.772602739726029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68.169863013698631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23.284931506849315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23.156164383561645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41.052054794520551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26.052054794520547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65.501369863013693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25.531506849315068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50.832876712328769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23.241095890410961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7.7616438356164386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23.986301369863014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24.646575342465752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30.728767123287671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52.663013698630138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42.843835616438355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34.542465753424658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68.353424657534248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22.306849315068494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23.002739726027396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14.115068493150686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12.057534246575342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60.043835616438358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32.838356164383562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5.7726027397260271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21.30958904109589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44.101369863013701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15.123287671232877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57.224657534246575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69.989041095890414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24.424657534246574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29.726027397260275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19.413698630136988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10.895890410958904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13.591780821917808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12.32054794520548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40.495890410958907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13.016438356164384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3.0794520547945203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7.1506849315068495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33.109589041095887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32.213698630136989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28.454794520547946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27.69041095890411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21.728767123287671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11.808219178082192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25.238356164383561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22.043835616438358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25.783561643835615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42.635616438356166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19.641095890410959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17.594520547945205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60.145205479452052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38.663013698630138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17.838356164383562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19.657534246575342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18.764383561643836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19.446575342465753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12.778082191780822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16.290410958904111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23.095890410958905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49.131506849315066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24.342465753424658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19.115068493150684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58.090410958904108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10.936986301369863</v>
      </c>
      <c r="E2520" s="14" t="str">
        <f t="shared" ca="1" si="78"/>
        <v>NIÑO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32.342465753424655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12.523287671232877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12.736986301369862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48.638356164383559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46.745205479452054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9.8849315068493144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76.591780821917808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11.323287671232876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19.506849315068493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33.405479452054792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30.934246575342467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17.19178082191781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30.912328767123288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28.493150684931507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16.252054794520546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17.347945205479451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21.317808219178083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18.512328767123286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12.898630136986302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12.912328767123288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53.249315068493154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40.484931506849314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60.950684931506849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17.734246575342464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19.564383561643837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60.926027397260277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25.202739726027396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15.917808219178083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52.665753424657531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86.38356164383562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44.263013698630139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11.610958904109589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25.82191780821918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31.24931506849315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25.82191780821918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14.115068493150686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34.980821917808221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34.980821917808221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48.11780821917808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20.372602739726027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32.983561643835614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17.63013698630137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39.583561643835615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16.052054794520547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37.789041095890411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36.698630136986303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55.723287671232875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26.473972602739725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23.432876712328767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51.838356164383562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27.736986301369864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20.372602739726027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9.1534246575342468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28.419178082191781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28.175342465753424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15.219178082191782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28.419178082191781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15.860273972602739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31.813698630136987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22.945205479452056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23.254794520547946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25.646575342465752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6.3726027397260276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94.449315068493149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36.232876712328768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41.682191780821917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5.9424657534246572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8.213698630136987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36.832876712328769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>
        <f t="shared" si="82"/>
        <v>2579</v>
      </c>
      <c r="B2590" t="s">
        <v>5108</v>
      </c>
      <c r="C2590" s="12">
        <v>36379</v>
      </c>
      <c r="D2590" s="13">
        <f ca="1">(TODAY()-PACIENTE[[#This Row],[FECHA. DE NACIMIENTO]])/365</f>
        <v>26.386301369863013</v>
      </c>
      <c r="E2590" s="14" t="str">
        <f t="shared" ca="1" si="81"/>
        <v>ADULTO</v>
      </c>
      <c r="F2590" s="14" t="s">
        <v>14</v>
      </c>
      <c r="G2590" s="2" t="s">
        <v>5109</v>
      </c>
    </row>
    <row r="2591" spans="1:7" x14ac:dyDescent="0.25">
      <c r="A2591" s="84">
        <f t="shared" si="82"/>
        <v>2580</v>
      </c>
      <c r="B2591" t="s">
        <v>5110</v>
      </c>
      <c r="C2591" s="12">
        <v>31050</v>
      </c>
      <c r="D2591" s="13">
        <f ca="1">(TODAY()-PACIENTE[[#This Row],[FECHA. DE NACIMIENTO]])/365</f>
        <v>40.986301369863014</v>
      </c>
      <c r="E2591" s="14" t="str">
        <f t="shared" ca="1" si="81"/>
        <v>ADULTO</v>
      </c>
      <c r="F2591" s="14" t="s">
        <v>15</v>
      </c>
      <c r="G2591" s="2" t="s">
        <v>5111</v>
      </c>
    </row>
    <row r="2592" spans="1:7" x14ac:dyDescent="0.25">
      <c r="A2592" s="84">
        <f t="shared" si="82"/>
        <v>2581</v>
      </c>
      <c r="B2592" t="s">
        <v>5112</v>
      </c>
      <c r="C2592" s="12">
        <v>35916</v>
      </c>
      <c r="D2592" s="13">
        <f ca="1">(TODAY()-PACIENTE[[#This Row],[FECHA. DE NACIMIENTO]])/365</f>
        <v>27.654794520547945</v>
      </c>
      <c r="E2592" s="14" t="str">
        <f t="shared" ca="1" si="81"/>
        <v>ADULTO</v>
      </c>
      <c r="F2592" s="14" t="s">
        <v>14</v>
      </c>
      <c r="G2592" s="2" t="s">
        <v>5113</v>
      </c>
    </row>
    <row r="2593" spans="1:7" x14ac:dyDescent="0.25">
      <c r="A2593" s="84">
        <f t="shared" si="82"/>
        <v>2582</v>
      </c>
      <c r="B2593" t="s">
        <v>5114</v>
      </c>
      <c r="C2593" s="12">
        <v>40261</v>
      </c>
      <c r="D2593" s="13">
        <f ca="1">(TODAY()-PACIENTE[[#This Row],[FECHA. DE NACIMIENTO]])/365</f>
        <v>15.75068493150685</v>
      </c>
      <c r="E2593" s="14" t="str">
        <f t="shared" ca="1" si="81"/>
        <v>ADOLECENTE</v>
      </c>
      <c r="F2593" s="14" t="s">
        <v>14</v>
      </c>
      <c r="G2593" s="2" t="s">
        <v>2543</v>
      </c>
    </row>
    <row r="2594" spans="1:7" x14ac:dyDescent="0.25">
      <c r="A2594" s="84">
        <f t="shared" si="82"/>
        <v>2583</v>
      </c>
      <c r="B2594" t="s">
        <v>5115</v>
      </c>
      <c r="C2594" s="12">
        <v>40047</v>
      </c>
      <c r="D2594" s="13">
        <f ca="1">(TODAY()-PACIENTE[[#This Row],[FECHA. DE NACIMIENTO]])/365</f>
        <v>16.336986301369862</v>
      </c>
      <c r="E2594" s="14" t="str">
        <f t="shared" ca="1" si="81"/>
        <v>ADOLECENTE</v>
      </c>
      <c r="F2594" s="14" t="s">
        <v>14</v>
      </c>
      <c r="G2594" s="2" t="s">
        <v>5116</v>
      </c>
    </row>
    <row r="2595" spans="1:7" x14ac:dyDescent="0.25">
      <c r="A2595" s="84">
        <f t="shared" si="82"/>
        <v>2584</v>
      </c>
      <c r="B2595" t="s">
        <v>5117</v>
      </c>
      <c r="C2595" s="12">
        <v>43254</v>
      </c>
      <c r="D2595" s="13">
        <f ca="1">(TODAY()-PACIENTE[[#This Row],[FECHA. DE NACIMIENTO]])/365</f>
        <v>7.5506849315068489</v>
      </c>
      <c r="E2595" s="14" t="str">
        <f t="shared" ca="1" si="81"/>
        <v>NIÑO</v>
      </c>
      <c r="F2595" s="14" t="s">
        <v>14</v>
      </c>
      <c r="G2595" s="2" t="s">
        <v>5118</v>
      </c>
    </row>
    <row r="2596" spans="1:7" x14ac:dyDescent="0.25">
      <c r="A2596" s="84">
        <f t="shared" si="82"/>
        <v>2585</v>
      </c>
      <c r="B2596" t="s">
        <v>5119</v>
      </c>
      <c r="C2596" s="12">
        <v>43100</v>
      </c>
      <c r="D2596" s="13">
        <f ca="1">(TODAY()-PACIENTE[[#This Row],[FECHA. DE NACIMIENTO]])/365</f>
        <v>7.9726027397260273</v>
      </c>
      <c r="E2596" s="14" t="str">
        <f t="shared" ca="1" si="81"/>
        <v>NIÑO</v>
      </c>
      <c r="F2596" s="14" t="s">
        <v>15</v>
      </c>
      <c r="G2596" s="2" t="s">
        <v>5120</v>
      </c>
    </row>
    <row r="2597" spans="1:7" x14ac:dyDescent="0.25">
      <c r="A2597" s="84">
        <f t="shared" si="82"/>
        <v>2586</v>
      </c>
      <c r="B2597" t="s">
        <v>5121</v>
      </c>
      <c r="C2597" s="12">
        <v>31881</v>
      </c>
      <c r="D2597" s="13">
        <f ca="1">(TODAY()-PACIENTE[[#This Row],[FECHA. DE NACIMIENTO]])/365</f>
        <v>38.709589041095889</v>
      </c>
      <c r="E2597" s="14" t="str">
        <f t="shared" ca="1" si="81"/>
        <v>ADULTO</v>
      </c>
      <c r="F2597" s="14" t="s">
        <v>15</v>
      </c>
      <c r="G2597" s="2" t="s">
        <v>5122</v>
      </c>
    </row>
    <row r="2598" spans="1:7" x14ac:dyDescent="0.25">
      <c r="A2598" s="84">
        <f t="shared" si="82"/>
        <v>2587</v>
      </c>
      <c r="B2598" t="s">
        <v>5123</v>
      </c>
      <c r="C2598" s="12">
        <v>41776</v>
      </c>
      <c r="D2598" s="13">
        <f ca="1">(TODAY()-PACIENTE[[#This Row],[FECHA. DE NACIMIENTO]])/365</f>
        <v>11.6</v>
      </c>
      <c r="E2598" s="14" t="str">
        <f t="shared" ca="1" si="81"/>
        <v>ADOLECENTE</v>
      </c>
      <c r="F2598" s="14" t="s">
        <v>15</v>
      </c>
      <c r="G2598" s="2" t="s">
        <v>5124</v>
      </c>
    </row>
    <row r="2599" spans="1:7" x14ac:dyDescent="0.25">
      <c r="A2599" s="84">
        <f t="shared" si="82"/>
        <v>2588</v>
      </c>
      <c r="B2599" t="s">
        <v>5125</v>
      </c>
      <c r="C2599" s="12">
        <v>30502</v>
      </c>
      <c r="D2599" s="13">
        <f ca="1">(TODAY()-PACIENTE[[#This Row],[FECHA. DE NACIMIENTO]])/365</f>
        <v>42.487671232876714</v>
      </c>
      <c r="E2599" s="14" t="str">
        <f t="shared" ca="1" si="81"/>
        <v>ADULTO</v>
      </c>
      <c r="F2599" s="14" t="s">
        <v>14</v>
      </c>
      <c r="G2599" s="2" t="s">
        <v>95</v>
      </c>
    </row>
    <row r="2600" spans="1:7" x14ac:dyDescent="0.25">
      <c r="A2600" s="84">
        <f t="shared" si="82"/>
        <v>2589</v>
      </c>
      <c r="B2600" t="s">
        <v>5126</v>
      </c>
      <c r="C2600" s="12">
        <v>27193</v>
      </c>
      <c r="D2600" s="13">
        <f ca="1">(TODAY()-PACIENTE[[#This Row],[FECHA. DE NACIMIENTO]])/365</f>
        <v>51.553424657534244</v>
      </c>
      <c r="E2600" s="14" t="str">
        <f t="shared" ca="1" si="81"/>
        <v>ADULTO</v>
      </c>
      <c r="F2600" s="14" t="s">
        <v>15</v>
      </c>
      <c r="G2600" s="2" t="s">
        <v>5127</v>
      </c>
    </row>
    <row r="2601" spans="1:7" x14ac:dyDescent="0.25">
      <c r="A2601" s="84">
        <f t="shared" si="82"/>
        <v>2590</v>
      </c>
      <c r="B2601" t="s">
        <v>5128</v>
      </c>
      <c r="C2601" s="12">
        <v>43354</v>
      </c>
      <c r="D2601" s="13">
        <f ca="1">(TODAY()-PACIENTE[[#This Row],[FECHA. DE NACIMIENTO]])/365</f>
        <v>7.2767123287671236</v>
      </c>
      <c r="E2601" s="14" t="str">
        <f t="shared" ca="1" si="81"/>
        <v>NIÑO</v>
      </c>
      <c r="F2601" s="14" t="s">
        <v>15</v>
      </c>
      <c r="G2601" s="2" t="s">
        <v>5129</v>
      </c>
    </row>
    <row r="2602" spans="1:7" x14ac:dyDescent="0.25">
      <c r="A2602" s="84">
        <f t="shared" si="82"/>
        <v>2591</v>
      </c>
      <c r="B2602" t="s">
        <v>5080</v>
      </c>
      <c r="C2602" s="12">
        <v>35637</v>
      </c>
      <c r="D2602" s="13">
        <f ca="1">(TODAY()-PACIENTE[[#This Row],[FECHA. DE NACIMIENTO]])/365</f>
        <v>28.419178082191781</v>
      </c>
      <c r="E2602" s="14" t="str">
        <f t="shared" ref="E2602:E2665" ca="1" si="83">IF(D2602&lt;=11,"NIÑO",IF(D2602&lt;=17,"ADOLECENTE",IF(D2602&lt;=65,"ADULTO",IF(D2602&gt;=65,"TERCERA EDAD",0))))</f>
        <v>ADULTO</v>
      </c>
      <c r="F2602" s="14" t="s">
        <v>15</v>
      </c>
      <c r="G2602" s="2" t="s">
        <v>5081</v>
      </c>
    </row>
    <row r="2603" spans="1:7" x14ac:dyDescent="0.25">
      <c r="A2603" s="84">
        <f t="shared" si="82"/>
        <v>2592</v>
      </c>
      <c r="B2603" t="s">
        <v>5130</v>
      </c>
      <c r="C2603" s="12">
        <v>39160</v>
      </c>
      <c r="D2603" s="13">
        <f ca="1">(TODAY()-PACIENTE[[#This Row],[FECHA. DE NACIMIENTO]])/365</f>
        <v>18.767123287671232</v>
      </c>
      <c r="E2603" s="14" t="str">
        <f t="shared" ca="1" si="83"/>
        <v>ADULTO</v>
      </c>
      <c r="F2603" s="14" t="s">
        <v>15</v>
      </c>
      <c r="G2603" s="2" t="s">
        <v>5131</v>
      </c>
    </row>
    <row r="2604" spans="1:7" x14ac:dyDescent="0.25">
      <c r="A2604" s="84">
        <f t="shared" si="82"/>
        <v>2593</v>
      </c>
      <c r="B2604" t="s">
        <v>5132</v>
      </c>
      <c r="C2604" s="12">
        <v>40724</v>
      </c>
      <c r="D2604" s="13">
        <f ca="1">(TODAY()-PACIENTE[[#This Row],[FECHA. DE NACIMIENTO]])/365</f>
        <v>14.482191780821918</v>
      </c>
      <c r="E2604" s="14" t="str">
        <f t="shared" ca="1" si="83"/>
        <v>ADOLECENTE</v>
      </c>
      <c r="F2604" s="14" t="s">
        <v>15</v>
      </c>
      <c r="G2604" s="2" t="s">
        <v>5133</v>
      </c>
    </row>
    <row r="2605" spans="1:7" x14ac:dyDescent="0.25">
      <c r="A2605" s="84">
        <f t="shared" si="82"/>
        <v>2594</v>
      </c>
      <c r="B2605" t="s">
        <v>5134</v>
      </c>
      <c r="C2605" s="12">
        <v>41418</v>
      </c>
      <c r="D2605" s="13">
        <f ca="1">(TODAY()-PACIENTE[[#This Row],[FECHA. DE NACIMIENTO]])/365</f>
        <v>12.580821917808219</v>
      </c>
      <c r="E2605" s="14" t="str">
        <f t="shared" ca="1" si="83"/>
        <v>ADOLECENTE</v>
      </c>
      <c r="F2605" s="14" t="s">
        <v>15</v>
      </c>
      <c r="G2605" s="2" t="s">
        <v>5135</v>
      </c>
    </row>
    <row r="2606" spans="1:7" x14ac:dyDescent="0.25">
      <c r="A2606" s="84">
        <f t="shared" si="82"/>
        <v>2595</v>
      </c>
      <c r="B2606" t="s">
        <v>5136</v>
      </c>
      <c r="C2606" s="12">
        <v>41889</v>
      </c>
      <c r="D2606" s="13">
        <f ca="1">(TODAY()-PACIENTE[[#This Row],[FECHA. DE NACIMIENTO]])/365</f>
        <v>11.29041095890411</v>
      </c>
      <c r="E2606" s="14" t="str">
        <f t="shared" ca="1" si="83"/>
        <v>ADOLECENTE</v>
      </c>
      <c r="F2606" s="14" t="s">
        <v>15</v>
      </c>
      <c r="G2606" s="2" t="s">
        <v>5137</v>
      </c>
    </row>
    <row r="2607" spans="1:7" x14ac:dyDescent="0.25">
      <c r="A2607" s="84">
        <f t="shared" ref="A2607:A2670" si="84">IF(B2607&lt;&gt;"",$A2606+1,"")</f>
        <v>2596</v>
      </c>
      <c r="B2607" t="s">
        <v>5138</v>
      </c>
      <c r="C2607" s="12">
        <v>32486</v>
      </c>
      <c r="D2607" s="13">
        <f ca="1">(TODAY()-PACIENTE[[#This Row],[FECHA. DE NACIMIENTO]])/365</f>
        <v>37.052054794520551</v>
      </c>
      <c r="E2607" s="14" t="str">
        <f t="shared" ca="1" si="83"/>
        <v>ADULTO</v>
      </c>
      <c r="F2607" s="14" t="s">
        <v>15</v>
      </c>
      <c r="G2607" s="2" t="s">
        <v>511</v>
      </c>
    </row>
    <row r="2608" spans="1:7" x14ac:dyDescent="0.25">
      <c r="A2608" s="84">
        <f t="shared" si="84"/>
        <v>2597</v>
      </c>
      <c r="B2608" t="s">
        <v>5139</v>
      </c>
      <c r="C2608" s="12">
        <v>45006</v>
      </c>
      <c r="D2608" s="13">
        <f ca="1">(TODAY()-PACIENTE[[#This Row],[FECHA. DE NACIMIENTO]])/365</f>
        <v>2.7506849315068491</v>
      </c>
      <c r="E2608" s="14" t="str">
        <f t="shared" ca="1" si="83"/>
        <v>NIÑO</v>
      </c>
      <c r="F2608" s="14" t="s">
        <v>15</v>
      </c>
      <c r="G2608" s="2" t="s">
        <v>5140</v>
      </c>
    </row>
    <row r="2609" spans="1:7" x14ac:dyDescent="0.25">
      <c r="A2609" s="84">
        <f t="shared" si="84"/>
        <v>2598</v>
      </c>
      <c r="B2609" t="s">
        <v>5141</v>
      </c>
      <c r="C2609" s="12">
        <v>42479</v>
      </c>
      <c r="D2609" s="13">
        <f ca="1">(TODAY()-PACIENTE[[#This Row],[FECHA. DE NACIMIENTO]])/365</f>
        <v>9.6739726027397257</v>
      </c>
      <c r="E2609" s="14" t="str">
        <f t="shared" ca="1" si="83"/>
        <v>NIÑO</v>
      </c>
      <c r="F2609" s="14" t="s">
        <v>14</v>
      </c>
      <c r="G2609" s="2" t="s">
        <v>5142</v>
      </c>
    </row>
    <row r="2610" spans="1:7" x14ac:dyDescent="0.25">
      <c r="A2610" s="84">
        <f t="shared" si="84"/>
        <v>2599</v>
      </c>
      <c r="B2610" t="s">
        <v>5143</v>
      </c>
      <c r="C2610" s="12">
        <v>35981</v>
      </c>
      <c r="D2610" s="13">
        <f ca="1">(TODAY()-PACIENTE[[#This Row],[FECHA. DE NACIMIENTO]])/365</f>
        <v>27.476712328767125</v>
      </c>
      <c r="E2610" s="14" t="str">
        <f t="shared" ca="1" si="83"/>
        <v>ADULTO</v>
      </c>
      <c r="F2610" s="14" t="s">
        <v>15</v>
      </c>
      <c r="G2610" s="2" t="s">
        <v>2927</v>
      </c>
    </row>
    <row r="2611" spans="1:7" x14ac:dyDescent="0.25">
      <c r="A2611" s="84">
        <f t="shared" si="84"/>
        <v>2600</v>
      </c>
      <c r="B2611" t="s">
        <v>5144</v>
      </c>
      <c r="C2611" s="12">
        <v>39046</v>
      </c>
      <c r="D2611" s="13">
        <f ca="1">(TODAY()-PACIENTE[[#This Row],[FECHA. DE NACIMIENTO]])/365</f>
        <v>19.079452054794519</v>
      </c>
      <c r="E2611" s="14" t="str">
        <f t="shared" ca="1" si="83"/>
        <v>ADULTO</v>
      </c>
      <c r="F2611" s="14" t="s">
        <v>14</v>
      </c>
      <c r="G2611" s="2" t="s">
        <v>5145</v>
      </c>
    </row>
    <row r="2612" spans="1:7" x14ac:dyDescent="0.25">
      <c r="A2612" s="84">
        <f t="shared" si="84"/>
        <v>2601</v>
      </c>
      <c r="B2612" t="s">
        <v>5146</v>
      </c>
      <c r="C2612" s="12">
        <v>39800</v>
      </c>
      <c r="D2612" s="13">
        <f ca="1">(TODAY()-PACIENTE[[#This Row],[FECHA. DE NACIMIENTO]])/365</f>
        <v>17.013698630136986</v>
      </c>
      <c r="E2612" s="14" t="str">
        <f t="shared" ca="1" si="83"/>
        <v>ADULTO</v>
      </c>
      <c r="F2612" s="14" t="s">
        <v>14</v>
      </c>
      <c r="G2612" s="2" t="s">
        <v>5148</v>
      </c>
    </row>
    <row r="2613" spans="1:7" x14ac:dyDescent="0.25">
      <c r="A2613" s="84">
        <f t="shared" si="84"/>
        <v>2602</v>
      </c>
      <c r="B2613" t="s">
        <v>5147</v>
      </c>
      <c r="C2613" s="12">
        <v>40685</v>
      </c>
      <c r="D2613" s="13">
        <f ca="1">(TODAY()-PACIENTE[[#This Row],[FECHA. DE NACIMIENTO]])/365</f>
        <v>14.58904109589041</v>
      </c>
      <c r="E2613" s="14" t="str">
        <f t="shared" ca="1" si="83"/>
        <v>ADOLECENTE</v>
      </c>
      <c r="F2613" s="14" t="s">
        <v>14</v>
      </c>
      <c r="G2613" s="2" t="s">
        <v>5148</v>
      </c>
    </row>
    <row r="2614" spans="1:7" x14ac:dyDescent="0.25">
      <c r="A2614" s="84">
        <f t="shared" si="84"/>
        <v>2603</v>
      </c>
      <c r="B2614" t="s">
        <v>4831</v>
      </c>
      <c r="C2614" s="12">
        <v>35482</v>
      </c>
      <c r="D2614" s="13">
        <f ca="1">(TODAY()-PACIENTE[[#This Row],[FECHA. DE NACIMIENTO]])/365</f>
        <v>28.843835616438355</v>
      </c>
      <c r="E2614" s="14" t="str">
        <f t="shared" ca="1" si="83"/>
        <v>ADULTO</v>
      </c>
      <c r="F2614" s="14" t="s">
        <v>14</v>
      </c>
      <c r="G2614" s="2" t="s">
        <v>4832</v>
      </c>
    </row>
    <row r="2615" spans="1:7" x14ac:dyDescent="0.25">
      <c r="A2615" s="84">
        <f t="shared" si="84"/>
        <v>2604</v>
      </c>
      <c r="B2615" t="s">
        <v>5149</v>
      </c>
      <c r="C2615" s="12">
        <v>20616</v>
      </c>
      <c r="D2615" s="13">
        <f ca="1">(TODAY()-PACIENTE[[#This Row],[FECHA. DE NACIMIENTO]])/365</f>
        <v>69.572602739726022</v>
      </c>
      <c r="E2615" s="14" t="str">
        <f t="shared" ca="1" si="83"/>
        <v>TERCERA EDAD</v>
      </c>
      <c r="F2615" s="14" t="s">
        <v>15</v>
      </c>
      <c r="G2615" s="2" t="s">
        <v>2054</v>
      </c>
    </row>
    <row r="2616" spans="1:7" x14ac:dyDescent="0.25">
      <c r="A2616" s="84">
        <f t="shared" si="84"/>
        <v>2605</v>
      </c>
      <c r="B2616" t="s">
        <v>5150</v>
      </c>
      <c r="C2616" s="12">
        <v>35576</v>
      </c>
      <c r="D2616" s="13">
        <f ca="1">(TODAY()-PACIENTE[[#This Row],[FECHA. DE NACIMIENTO]])/365</f>
        <v>28.586301369863012</v>
      </c>
      <c r="E2616" s="14" t="str">
        <f t="shared" ca="1" si="83"/>
        <v>ADULTO</v>
      </c>
      <c r="F2616" s="14" t="s">
        <v>14</v>
      </c>
      <c r="G2616" s="2" t="s">
        <v>5151</v>
      </c>
    </row>
    <row r="2617" spans="1:7" x14ac:dyDescent="0.25">
      <c r="A2617" s="84">
        <f t="shared" si="84"/>
        <v>2606</v>
      </c>
      <c r="B2617" t="s">
        <v>5152</v>
      </c>
      <c r="C2617" s="12">
        <v>37169</v>
      </c>
      <c r="D2617" s="13">
        <f ca="1">(TODAY()-PACIENTE[[#This Row],[FECHA. DE NACIMIENTO]])/365</f>
        <v>24.221917808219178</v>
      </c>
      <c r="E2617" s="14" t="str">
        <f t="shared" ca="1" si="83"/>
        <v>ADULTO</v>
      </c>
      <c r="F2617" s="14" t="s">
        <v>15</v>
      </c>
      <c r="G2617" s="2" t="s">
        <v>5153</v>
      </c>
    </row>
    <row r="2618" spans="1:7" x14ac:dyDescent="0.25">
      <c r="A2618" s="84">
        <f t="shared" si="84"/>
        <v>2607</v>
      </c>
      <c r="B2618" t="s">
        <v>5154</v>
      </c>
      <c r="C2618" s="12">
        <v>29570</v>
      </c>
      <c r="D2618" s="13">
        <f ca="1">(TODAY()-PACIENTE[[#This Row],[FECHA. DE NACIMIENTO]])/365</f>
        <v>45.041095890410958</v>
      </c>
      <c r="E2618" s="14" t="str">
        <f t="shared" ca="1" si="83"/>
        <v>ADULTO</v>
      </c>
      <c r="F2618" s="14" t="s">
        <v>15</v>
      </c>
    </row>
    <row r="2619" spans="1:7" x14ac:dyDescent="0.25">
      <c r="A2619" s="84">
        <f t="shared" si="84"/>
        <v>2608</v>
      </c>
      <c r="B2619" t="s">
        <v>5155</v>
      </c>
      <c r="C2619" s="12">
        <v>28750</v>
      </c>
      <c r="D2619" s="13">
        <f ca="1">(TODAY()-PACIENTE[[#This Row],[FECHA. DE NACIMIENTO]])/365</f>
        <v>47.287671232876711</v>
      </c>
      <c r="E2619" s="14" t="str">
        <f t="shared" ca="1" si="83"/>
        <v>ADULTO</v>
      </c>
      <c r="F2619" s="14" t="s">
        <v>15</v>
      </c>
      <c r="G2619" s="2" t="s">
        <v>5156</v>
      </c>
    </row>
    <row r="2620" spans="1:7" x14ac:dyDescent="0.25">
      <c r="A2620" s="84">
        <f t="shared" si="84"/>
        <v>2609</v>
      </c>
      <c r="B2620" t="s">
        <v>5157</v>
      </c>
      <c r="C2620" s="12">
        <v>33273</v>
      </c>
      <c r="D2620" s="13">
        <f ca="1">(TODAY()-PACIENTE[[#This Row],[FECHA. DE NACIMIENTO]])/365</f>
        <v>34.895890410958906</v>
      </c>
      <c r="E2620" s="14" t="str">
        <f t="shared" ca="1" si="83"/>
        <v>ADULTO</v>
      </c>
      <c r="F2620" s="14" t="s">
        <v>15</v>
      </c>
      <c r="G2620" s="2" t="s">
        <v>5158</v>
      </c>
    </row>
    <row r="2621" spans="1:7" x14ac:dyDescent="0.25">
      <c r="A2621" s="84">
        <f t="shared" si="84"/>
        <v>2610</v>
      </c>
      <c r="B2621" t="s">
        <v>5159</v>
      </c>
      <c r="C2621" s="12">
        <v>40762</v>
      </c>
      <c r="D2621" s="13">
        <f ca="1">(TODAY()-PACIENTE[[#This Row],[FECHA. DE NACIMIENTO]])/365</f>
        <v>14.378082191780821</v>
      </c>
      <c r="E2621" s="14" t="str">
        <f t="shared" ca="1" si="83"/>
        <v>ADOLECENTE</v>
      </c>
      <c r="F2621" s="14" t="s">
        <v>14</v>
      </c>
      <c r="G2621" s="2" t="s">
        <v>5160</v>
      </c>
    </row>
    <row r="2622" spans="1:7" x14ac:dyDescent="0.25">
      <c r="A2622" s="84">
        <f t="shared" si="84"/>
        <v>2611</v>
      </c>
      <c r="B2622" t="s">
        <v>5161</v>
      </c>
      <c r="C2622" s="12">
        <v>37247</v>
      </c>
      <c r="D2622" s="13">
        <f ca="1">(TODAY()-PACIENTE[[#This Row],[FECHA. DE NACIMIENTO]])/365</f>
        <v>24.008219178082193</v>
      </c>
      <c r="E2622" s="14" t="str">
        <f t="shared" ca="1" si="83"/>
        <v>ADULTO</v>
      </c>
      <c r="F2622" s="14" t="s">
        <v>15</v>
      </c>
      <c r="G2622" s="2" t="s">
        <v>5162</v>
      </c>
    </row>
    <row r="2623" spans="1:7" x14ac:dyDescent="0.25">
      <c r="A2623" s="84">
        <f t="shared" si="84"/>
        <v>2612</v>
      </c>
      <c r="B2623" t="s">
        <v>5163</v>
      </c>
      <c r="C2623" s="12">
        <v>36792</v>
      </c>
      <c r="D2623" s="13">
        <f ca="1">(TODAY()-PACIENTE[[#This Row],[FECHA. DE NACIMIENTO]])/365</f>
        <v>25.254794520547946</v>
      </c>
      <c r="E2623" s="14" t="str">
        <f t="shared" ca="1" si="83"/>
        <v>ADULTO</v>
      </c>
      <c r="F2623" s="14" t="s">
        <v>14</v>
      </c>
      <c r="G2623" s="2" t="s">
        <v>5164</v>
      </c>
    </row>
    <row r="2624" spans="1:7" x14ac:dyDescent="0.25">
      <c r="A2624" s="84">
        <f t="shared" si="84"/>
        <v>2613</v>
      </c>
      <c r="B2624" t="s">
        <v>5165</v>
      </c>
      <c r="C2624" s="12">
        <v>41346</v>
      </c>
      <c r="D2624" s="13">
        <f ca="1">(TODAY()-PACIENTE[[#This Row],[FECHA. DE NACIMIENTO]])/365</f>
        <v>12.778082191780822</v>
      </c>
      <c r="E2624" s="14" t="str">
        <f t="shared" ca="1" si="83"/>
        <v>ADOLECENTE</v>
      </c>
      <c r="F2624" s="14" t="s">
        <v>15</v>
      </c>
      <c r="G2624" s="2" t="s">
        <v>5166</v>
      </c>
    </row>
    <row r="2625" spans="1:7" x14ac:dyDescent="0.25">
      <c r="A2625" s="84">
        <f t="shared" si="84"/>
        <v>2614</v>
      </c>
      <c r="B2625" t="s">
        <v>5167</v>
      </c>
      <c r="C2625" s="12">
        <v>39961</v>
      </c>
      <c r="D2625" s="13">
        <f ca="1">(TODAY()-PACIENTE[[#This Row],[FECHA. DE NACIMIENTO]])/365</f>
        <v>16.572602739726026</v>
      </c>
      <c r="E2625" s="14" t="str">
        <f t="shared" ca="1" si="83"/>
        <v>ADOLECENTE</v>
      </c>
      <c r="F2625" s="14" t="s">
        <v>14</v>
      </c>
      <c r="G2625" s="2" t="s">
        <v>5168</v>
      </c>
    </row>
    <row r="2626" spans="1:7" x14ac:dyDescent="0.25">
      <c r="A2626" s="84">
        <f t="shared" si="84"/>
        <v>2615</v>
      </c>
      <c r="B2626" t="s">
        <v>5169</v>
      </c>
      <c r="C2626" s="12">
        <v>36814</v>
      </c>
      <c r="D2626" s="13">
        <f ca="1">(TODAY()-PACIENTE[[#This Row],[FECHA. DE NACIMIENTO]])/365</f>
        <v>25.194520547945206</v>
      </c>
      <c r="E2626" s="14" t="str">
        <f t="shared" ca="1" si="83"/>
        <v>ADULTO</v>
      </c>
      <c r="F2626" s="14" t="s">
        <v>15</v>
      </c>
      <c r="G2626" s="2" t="s">
        <v>5170</v>
      </c>
    </row>
    <row r="2627" spans="1:7" x14ac:dyDescent="0.25">
      <c r="A2627" s="84">
        <f t="shared" si="84"/>
        <v>2616</v>
      </c>
      <c r="B2627" t="s">
        <v>2329</v>
      </c>
      <c r="C2627" s="12">
        <v>30697</v>
      </c>
      <c r="D2627" s="13">
        <f ca="1">(TODAY()-PACIENTE[[#This Row],[FECHA. DE NACIMIENTO]])/365</f>
        <v>41.953424657534249</v>
      </c>
      <c r="E2627" s="14" t="str">
        <f t="shared" ca="1" si="83"/>
        <v>ADULTO</v>
      </c>
      <c r="F2627" s="14" t="s">
        <v>14</v>
      </c>
      <c r="G2627" s="2" t="s">
        <v>5171</v>
      </c>
    </row>
    <row r="2628" spans="1:7" x14ac:dyDescent="0.25">
      <c r="A2628" s="84">
        <f t="shared" si="84"/>
        <v>2617</v>
      </c>
      <c r="B2628" t="s">
        <v>5172</v>
      </c>
      <c r="C2628" s="12">
        <v>32872</v>
      </c>
      <c r="D2628" s="13">
        <f ca="1">(TODAY()-PACIENTE[[#This Row],[FECHA. DE NACIMIENTO]])/365</f>
        <v>35.994520547945207</v>
      </c>
      <c r="E2628" s="14" t="str">
        <f t="shared" ca="1" si="83"/>
        <v>ADULTO</v>
      </c>
      <c r="F2628" s="14" t="s">
        <v>14</v>
      </c>
      <c r="G2628" s="2" t="s">
        <v>4809</v>
      </c>
    </row>
    <row r="2629" spans="1:7" x14ac:dyDescent="0.25">
      <c r="A2629" s="84">
        <f t="shared" si="84"/>
        <v>2618</v>
      </c>
      <c r="B2629" t="s">
        <v>5173</v>
      </c>
      <c r="C2629" s="12">
        <v>40698</v>
      </c>
      <c r="D2629" s="13">
        <f ca="1">(TODAY()-PACIENTE[[#This Row],[FECHA. DE NACIMIENTO]])/365</f>
        <v>14.553424657534247</v>
      </c>
      <c r="E2629" s="14" t="str">
        <f t="shared" ca="1" si="83"/>
        <v>ADOLECENTE</v>
      </c>
      <c r="F2629" s="14" t="s">
        <v>15</v>
      </c>
      <c r="G2629" s="2" t="s">
        <v>5174</v>
      </c>
    </row>
    <row r="2630" spans="1:7" x14ac:dyDescent="0.25">
      <c r="A2630" s="84">
        <f t="shared" si="84"/>
        <v>2619</v>
      </c>
      <c r="B2630" t="s">
        <v>5175</v>
      </c>
      <c r="C2630" s="12">
        <v>40879</v>
      </c>
      <c r="D2630" s="13">
        <f ca="1">(TODAY()-PACIENTE[[#This Row],[FECHA. DE NACIMIENTO]])/365</f>
        <v>14.057534246575342</v>
      </c>
      <c r="E2630" s="14" t="str">
        <f t="shared" ca="1" si="83"/>
        <v>ADOLECENTE</v>
      </c>
      <c r="F2630" s="14" t="s">
        <v>15</v>
      </c>
      <c r="G2630" s="2" t="s">
        <v>5176</v>
      </c>
    </row>
    <row r="2631" spans="1:7" x14ac:dyDescent="0.25">
      <c r="A2631" s="84">
        <f t="shared" si="84"/>
        <v>2620</v>
      </c>
      <c r="B2631" t="s">
        <v>5177</v>
      </c>
      <c r="C2631" s="12">
        <v>26535</v>
      </c>
      <c r="D2631" s="13">
        <f ca="1">(TODAY()-PACIENTE[[#This Row],[FECHA. DE NACIMIENTO]])/365</f>
        <v>53.356164383561641</v>
      </c>
      <c r="E2631" s="14" t="str">
        <f t="shared" ca="1" si="83"/>
        <v>ADULTO</v>
      </c>
      <c r="F2631" s="14" t="s">
        <v>15</v>
      </c>
      <c r="G2631" s="2" t="s">
        <v>4300</v>
      </c>
    </row>
    <row r="2632" spans="1:7" x14ac:dyDescent="0.25">
      <c r="A2632" s="84">
        <f t="shared" si="84"/>
        <v>2621</v>
      </c>
      <c r="B2632" t="s">
        <v>5178</v>
      </c>
      <c r="C2632" s="12">
        <v>28063</v>
      </c>
      <c r="D2632" s="13">
        <f ca="1">(TODAY()-PACIENTE[[#This Row],[FECHA. DE NACIMIENTO]])/365</f>
        <v>49.169863013698631</v>
      </c>
      <c r="E2632" s="14" t="str">
        <f t="shared" ca="1" si="83"/>
        <v>ADULTO</v>
      </c>
      <c r="F2632" s="14" t="s">
        <v>14</v>
      </c>
      <c r="G2632" s="2" t="s">
        <v>5179</v>
      </c>
    </row>
    <row r="2633" spans="1:7" x14ac:dyDescent="0.25">
      <c r="A2633" s="84">
        <f t="shared" si="84"/>
        <v>2622</v>
      </c>
      <c r="B2633" t="s">
        <v>5180</v>
      </c>
      <c r="C2633" s="12">
        <v>36736</v>
      </c>
      <c r="D2633" s="13">
        <f ca="1">(TODAY()-PACIENTE[[#This Row],[FECHA. DE NACIMIENTO]])/365</f>
        <v>25.408219178082192</v>
      </c>
      <c r="E2633" s="14" t="str">
        <f t="shared" ca="1" si="83"/>
        <v>ADULTO</v>
      </c>
      <c r="F2633" s="14" t="s">
        <v>14</v>
      </c>
      <c r="G2633" s="2" t="s">
        <v>5181</v>
      </c>
    </row>
    <row r="2634" spans="1:7" x14ac:dyDescent="0.25">
      <c r="A2634" s="84">
        <f t="shared" si="84"/>
        <v>2623</v>
      </c>
      <c r="B2634" t="s">
        <v>5182</v>
      </c>
      <c r="C2634" s="12">
        <v>35501</v>
      </c>
      <c r="D2634" s="13">
        <f ca="1">(TODAY()-PACIENTE[[#This Row],[FECHA. DE NACIMIENTO]])/365</f>
        <v>28.791780821917808</v>
      </c>
      <c r="E2634" s="14" t="str">
        <f t="shared" ca="1" si="83"/>
        <v>ADULTO</v>
      </c>
      <c r="F2634" s="14" t="s">
        <v>14</v>
      </c>
      <c r="G2634" s="2" t="s">
        <v>5183</v>
      </c>
    </row>
    <row r="2635" spans="1:7" x14ac:dyDescent="0.25">
      <c r="A2635" s="84" t="str">
        <f t="shared" si="84"/>
        <v/>
      </c>
      <c r="C2635" s="12"/>
      <c r="D2635" s="13">
        <f ca="1">(TODAY()-PACIENTE[[#This Row],[FECHA. DE NACIMIENTO]])/365</f>
        <v>126.05479452054794</v>
      </c>
      <c r="E2635" s="14" t="str">
        <f t="shared" ca="1" si="83"/>
        <v>TERCERA EDAD</v>
      </c>
      <c r="F2635" s="14"/>
    </row>
    <row r="2636" spans="1:7" x14ac:dyDescent="0.25">
      <c r="A2636" s="84" t="str">
        <f t="shared" si="84"/>
        <v/>
      </c>
      <c r="C2636" s="12"/>
      <c r="D2636" s="13">
        <f ca="1">(TODAY()-PACIENTE[[#This Row],[FECHA. DE NACIMIENTO]])/365</f>
        <v>126.05479452054794</v>
      </c>
      <c r="E2636" s="14" t="str">
        <f t="shared" ca="1" si="83"/>
        <v>TERCERA EDAD</v>
      </c>
      <c r="F2636" s="14"/>
    </row>
    <row r="2637" spans="1:7" x14ac:dyDescent="0.25">
      <c r="A2637" s="84" t="str">
        <f t="shared" si="84"/>
        <v/>
      </c>
      <c r="C2637" s="12"/>
      <c r="D2637" s="13">
        <f ca="1">(TODAY()-PACIENTE[[#This Row],[FECHA. DE NACIMIENTO]])/365</f>
        <v>126.05479452054794</v>
      </c>
      <c r="E2637" s="14" t="str">
        <f t="shared" ca="1" si="83"/>
        <v>TERCERA EDAD</v>
      </c>
      <c r="F2637" s="14"/>
    </row>
    <row r="2638" spans="1:7" x14ac:dyDescent="0.25">
      <c r="A2638" s="84" t="str">
        <f t="shared" si="84"/>
        <v/>
      </c>
      <c r="C2638" s="12"/>
      <c r="D2638" s="13">
        <f ca="1">(TODAY()-PACIENTE[[#This Row],[FECHA. DE NACIMIENTO]])/365</f>
        <v>126.05479452054794</v>
      </c>
      <c r="E2638" s="14" t="str">
        <f t="shared" ca="1" si="83"/>
        <v>TERCERA EDAD</v>
      </c>
      <c r="F2638" s="14"/>
    </row>
    <row r="2639" spans="1:7" x14ac:dyDescent="0.25">
      <c r="A2639" s="84" t="str">
        <f t="shared" si="84"/>
        <v/>
      </c>
      <c r="C2639" s="12"/>
      <c r="D2639" s="13">
        <f ca="1">(TODAY()-PACIENTE[[#This Row],[FECHA. DE NACIMIENTO]])/365</f>
        <v>126.05479452054794</v>
      </c>
      <c r="E2639" s="14" t="str">
        <f t="shared" ca="1" si="83"/>
        <v>TERCERA EDAD</v>
      </c>
      <c r="F2639" s="14"/>
    </row>
    <row r="2640" spans="1:7" x14ac:dyDescent="0.25">
      <c r="A2640" s="84" t="str">
        <f t="shared" si="84"/>
        <v/>
      </c>
      <c r="C2640" s="12"/>
      <c r="D2640" s="13">
        <f ca="1">(TODAY()-PACIENTE[[#This Row],[FECHA. DE NACIMIENTO]])/365</f>
        <v>126.05479452054794</v>
      </c>
      <c r="E2640" s="14" t="str">
        <f t="shared" ca="1" si="83"/>
        <v>TERCERA EDAD</v>
      </c>
      <c r="F2640" s="14"/>
    </row>
    <row r="2641" spans="1:6" x14ac:dyDescent="0.25">
      <c r="A2641" s="84" t="str">
        <f t="shared" si="84"/>
        <v/>
      </c>
      <c r="C2641" s="12"/>
      <c r="D2641" s="13">
        <f ca="1">(TODAY()-PACIENTE[[#This Row],[FECHA. DE NACIMIENTO]])/365</f>
        <v>126.05479452054794</v>
      </c>
      <c r="E2641" s="14" t="str">
        <f t="shared" ca="1" si="83"/>
        <v>TERCERA EDAD</v>
      </c>
      <c r="F2641" s="14"/>
    </row>
    <row r="2642" spans="1:6" x14ac:dyDescent="0.25">
      <c r="A2642" s="84" t="str">
        <f t="shared" si="84"/>
        <v/>
      </c>
      <c r="C2642" s="12"/>
      <c r="D2642" s="13">
        <f ca="1">(TODAY()-PACIENTE[[#This Row],[FECHA. DE NACIMIENTO]])/365</f>
        <v>126.05479452054794</v>
      </c>
      <c r="E2642" s="14" t="str">
        <f t="shared" ca="1" si="83"/>
        <v>TERCERA EDAD</v>
      </c>
      <c r="F2642" s="14"/>
    </row>
    <row r="2643" spans="1:6" x14ac:dyDescent="0.25">
      <c r="A2643" s="84" t="str">
        <f t="shared" si="84"/>
        <v/>
      </c>
      <c r="C2643" s="12"/>
      <c r="D2643" s="13">
        <f ca="1">(TODAY()-PACIENTE[[#This Row],[FECHA. DE NACIMIENTO]])/365</f>
        <v>126.05479452054794</v>
      </c>
      <c r="E2643" s="14" t="str">
        <f t="shared" ca="1" si="83"/>
        <v>TERCERA EDAD</v>
      </c>
      <c r="F2643" s="14"/>
    </row>
    <row r="2644" spans="1:6" x14ac:dyDescent="0.25">
      <c r="A2644" s="84" t="str">
        <f t="shared" si="84"/>
        <v/>
      </c>
      <c r="C2644" s="12"/>
      <c r="D2644" s="13">
        <f ca="1">(TODAY()-PACIENTE[[#This Row],[FECHA. DE NACIMIENTO]])/365</f>
        <v>126.05479452054794</v>
      </c>
      <c r="E2644" s="14" t="str">
        <f t="shared" ca="1" si="83"/>
        <v>TERCERA EDAD</v>
      </c>
      <c r="F2644" s="14"/>
    </row>
    <row r="2645" spans="1:6" x14ac:dyDescent="0.25">
      <c r="A2645" s="84" t="str">
        <f t="shared" si="84"/>
        <v/>
      </c>
      <c r="C2645" s="12"/>
      <c r="D2645" s="13">
        <f ca="1">(TODAY()-PACIENTE[[#This Row],[FECHA. DE NACIMIENTO]])/365</f>
        <v>126.05479452054794</v>
      </c>
      <c r="E2645" s="14" t="str">
        <f t="shared" ca="1" si="83"/>
        <v>TERCERA EDAD</v>
      </c>
      <c r="F2645" s="14"/>
    </row>
    <row r="2646" spans="1:6" x14ac:dyDescent="0.25">
      <c r="A2646" s="84" t="str">
        <f t="shared" si="84"/>
        <v/>
      </c>
      <c r="C2646" s="12"/>
      <c r="D2646" s="13">
        <f ca="1">(TODAY()-PACIENTE[[#This Row],[FECHA. DE NACIMIENTO]])/365</f>
        <v>126.05479452054794</v>
      </c>
      <c r="E2646" s="14" t="str">
        <f t="shared" ca="1" si="83"/>
        <v>TERCERA EDAD</v>
      </c>
      <c r="F2646" s="14"/>
    </row>
    <row r="2647" spans="1:6" x14ac:dyDescent="0.25">
      <c r="A2647" s="84" t="str">
        <f t="shared" si="84"/>
        <v/>
      </c>
      <c r="C2647" s="12"/>
      <c r="D2647" s="13">
        <f ca="1">(TODAY()-PACIENTE[[#This Row],[FECHA. DE NACIMIENTO]])/365</f>
        <v>126.05479452054794</v>
      </c>
      <c r="E2647" s="14" t="str">
        <f t="shared" ca="1" si="83"/>
        <v>TERCERA EDAD</v>
      </c>
      <c r="F2647" s="14"/>
    </row>
    <row r="2648" spans="1:6" x14ac:dyDescent="0.25">
      <c r="A2648" s="84" t="str">
        <f t="shared" si="84"/>
        <v/>
      </c>
      <c r="C2648" s="12"/>
      <c r="D2648" s="13">
        <f ca="1">(TODAY()-PACIENTE[[#This Row],[FECHA. DE NACIMIENTO]])/365</f>
        <v>126.05479452054794</v>
      </c>
      <c r="E2648" s="14" t="str">
        <f t="shared" ca="1" si="83"/>
        <v>TERCERA EDAD</v>
      </c>
      <c r="F2648" s="14"/>
    </row>
    <row r="2649" spans="1:6" x14ac:dyDescent="0.25">
      <c r="A2649" s="84" t="str">
        <f t="shared" si="84"/>
        <v/>
      </c>
      <c r="C2649" s="12"/>
      <c r="D2649" s="13">
        <f ca="1">(TODAY()-PACIENTE[[#This Row],[FECHA. DE NACIMIENTO]])/365</f>
        <v>126.05479452054794</v>
      </c>
      <c r="E2649" s="14" t="str">
        <f t="shared" ca="1" si="83"/>
        <v>TERCERA EDAD</v>
      </c>
      <c r="F2649" s="14"/>
    </row>
    <row r="2650" spans="1:6" x14ac:dyDescent="0.25">
      <c r="A2650" s="84" t="str">
        <f t="shared" si="84"/>
        <v/>
      </c>
      <c r="C2650" s="12"/>
      <c r="D2650" s="13">
        <f ca="1">(TODAY()-PACIENTE[[#This Row],[FECHA. DE NACIMIENTO]])/365</f>
        <v>126.05479452054794</v>
      </c>
      <c r="E2650" s="14" t="str">
        <f t="shared" ca="1" si="83"/>
        <v>TERCERA EDAD</v>
      </c>
      <c r="F2650" s="14"/>
    </row>
    <row r="2651" spans="1:6" x14ac:dyDescent="0.25">
      <c r="A2651" s="84" t="str">
        <f t="shared" si="84"/>
        <v/>
      </c>
      <c r="C2651" s="12"/>
      <c r="D2651" s="13">
        <f ca="1">(TODAY()-PACIENTE[[#This Row],[FECHA. DE NACIMIENTO]])/365</f>
        <v>126.05479452054794</v>
      </c>
      <c r="E2651" s="14" t="str">
        <f t="shared" ca="1" si="83"/>
        <v>TERCERA EDAD</v>
      </c>
      <c r="F2651" s="14"/>
    </row>
    <row r="2652" spans="1:6" x14ac:dyDescent="0.25">
      <c r="A2652" s="84" t="str">
        <f t="shared" si="84"/>
        <v/>
      </c>
      <c r="C2652" s="12"/>
      <c r="D2652" s="13">
        <f ca="1">(TODAY()-PACIENTE[[#This Row],[FECHA. DE NACIMIENTO]])/365</f>
        <v>126.05479452054794</v>
      </c>
      <c r="E2652" s="14" t="str">
        <f t="shared" ca="1" si="83"/>
        <v>TERCERA EDAD</v>
      </c>
      <c r="F2652" s="14"/>
    </row>
    <row r="2653" spans="1:6" x14ac:dyDescent="0.25">
      <c r="A2653" s="84" t="str">
        <f t="shared" si="84"/>
        <v/>
      </c>
      <c r="C2653" s="12"/>
      <c r="D2653" s="13">
        <f ca="1">(TODAY()-PACIENTE[[#This Row],[FECHA. DE NACIMIENTO]])/365</f>
        <v>126.05479452054794</v>
      </c>
      <c r="E2653" s="14" t="str">
        <f t="shared" ca="1" si="83"/>
        <v>TERCERA EDAD</v>
      </c>
      <c r="F2653" s="14"/>
    </row>
    <row r="2654" spans="1:6" x14ac:dyDescent="0.25">
      <c r="A2654" s="84" t="str">
        <f t="shared" si="84"/>
        <v/>
      </c>
      <c r="C2654" s="12"/>
      <c r="D2654" s="13">
        <f ca="1">(TODAY()-PACIENTE[[#This Row],[FECHA. DE NACIMIENTO]])/365</f>
        <v>126.05479452054794</v>
      </c>
      <c r="E2654" s="14" t="str">
        <f t="shared" ca="1" si="83"/>
        <v>TERCERA EDAD</v>
      </c>
      <c r="F2654" s="14"/>
    </row>
    <row r="2655" spans="1:6" x14ac:dyDescent="0.25">
      <c r="A2655" s="84" t="str">
        <f t="shared" si="84"/>
        <v/>
      </c>
      <c r="C2655" s="12"/>
      <c r="D2655" s="13">
        <f ca="1">(TODAY()-PACIENTE[[#This Row],[FECHA. DE NACIMIENTO]])/365</f>
        <v>126.05479452054794</v>
      </c>
      <c r="E2655" s="14" t="str">
        <f t="shared" ca="1" si="83"/>
        <v>TERCERA EDAD</v>
      </c>
      <c r="F2655" s="14"/>
    </row>
    <row r="2656" spans="1:6" x14ac:dyDescent="0.25">
      <c r="A2656" s="84" t="str">
        <f t="shared" si="84"/>
        <v/>
      </c>
      <c r="C2656" s="12"/>
      <c r="D2656" s="13">
        <f ca="1">(TODAY()-PACIENTE[[#This Row],[FECHA. DE NACIMIENTO]])/365</f>
        <v>126.05479452054794</v>
      </c>
      <c r="E2656" s="14" t="str">
        <f t="shared" ca="1" si="83"/>
        <v>TERCERA EDAD</v>
      </c>
      <c r="F2656" s="14"/>
    </row>
    <row r="2657" spans="1:6" x14ac:dyDescent="0.25">
      <c r="A2657" s="84" t="str">
        <f t="shared" si="84"/>
        <v/>
      </c>
      <c r="C2657" s="12"/>
      <c r="D2657" s="13">
        <f ca="1">(TODAY()-PACIENTE[[#This Row],[FECHA. DE NACIMIENTO]])/365</f>
        <v>126.05479452054794</v>
      </c>
      <c r="E2657" s="14" t="str">
        <f t="shared" ca="1" si="83"/>
        <v>TERCERA EDAD</v>
      </c>
      <c r="F2657" s="14"/>
    </row>
    <row r="2658" spans="1:6" x14ac:dyDescent="0.25">
      <c r="A2658" s="84" t="str">
        <f t="shared" si="84"/>
        <v/>
      </c>
      <c r="C2658" s="12"/>
      <c r="D2658" s="13">
        <f ca="1">(TODAY()-PACIENTE[[#This Row],[FECHA. DE NACIMIENTO]])/365</f>
        <v>126.05479452054794</v>
      </c>
      <c r="E2658" s="14" t="str">
        <f t="shared" ca="1" si="83"/>
        <v>TERCERA EDAD</v>
      </c>
      <c r="F2658" s="14"/>
    </row>
    <row r="2659" spans="1:6" x14ac:dyDescent="0.25">
      <c r="A2659" s="84" t="str">
        <f t="shared" si="84"/>
        <v/>
      </c>
      <c r="C2659" s="12"/>
      <c r="D2659" s="13">
        <f ca="1">(TODAY()-PACIENTE[[#This Row],[FECHA. DE NACIMIENTO]])/365</f>
        <v>126.05479452054794</v>
      </c>
      <c r="E2659" s="14" t="str">
        <f t="shared" ca="1" si="83"/>
        <v>TERCERA EDAD</v>
      </c>
      <c r="F2659" s="14"/>
    </row>
    <row r="2660" spans="1:6" x14ac:dyDescent="0.25">
      <c r="A2660" s="84" t="str">
        <f t="shared" si="84"/>
        <v/>
      </c>
      <c r="C2660" s="12"/>
      <c r="D2660" s="13">
        <f ca="1">(TODAY()-PACIENTE[[#This Row],[FECHA. DE NACIMIENTO]])/365</f>
        <v>126.05479452054794</v>
      </c>
      <c r="E2660" s="14" t="str">
        <f t="shared" ca="1" si="83"/>
        <v>TERCERA EDAD</v>
      </c>
      <c r="F2660" s="14"/>
    </row>
    <row r="2661" spans="1:6" x14ac:dyDescent="0.25">
      <c r="A2661" s="84" t="str">
        <f t="shared" si="84"/>
        <v/>
      </c>
      <c r="C2661" s="12"/>
      <c r="D2661" s="13">
        <f ca="1">(TODAY()-PACIENTE[[#This Row],[FECHA. DE NACIMIENTO]])/365</f>
        <v>126.05479452054794</v>
      </c>
      <c r="E2661" s="14" t="str">
        <f t="shared" ca="1" si="83"/>
        <v>TERCERA EDAD</v>
      </c>
      <c r="F2661" s="14"/>
    </row>
    <row r="2662" spans="1:6" x14ac:dyDescent="0.25">
      <c r="A2662" s="84" t="str">
        <f t="shared" si="84"/>
        <v/>
      </c>
      <c r="C2662" s="12"/>
      <c r="D2662" s="13">
        <f ca="1">(TODAY()-PACIENTE[[#This Row],[FECHA. DE NACIMIENTO]])/365</f>
        <v>126.05479452054794</v>
      </c>
      <c r="E2662" s="14" t="str">
        <f t="shared" ca="1" si="83"/>
        <v>TERCERA EDAD</v>
      </c>
      <c r="F2662" s="14"/>
    </row>
    <row r="2663" spans="1:6" x14ac:dyDescent="0.25">
      <c r="A2663" s="84" t="str">
        <f t="shared" si="84"/>
        <v/>
      </c>
      <c r="C2663" s="12"/>
      <c r="D2663" s="13">
        <f ca="1">(TODAY()-PACIENTE[[#This Row],[FECHA. DE NACIMIENTO]])/365</f>
        <v>126.05479452054794</v>
      </c>
      <c r="E2663" s="14" t="str">
        <f t="shared" ca="1" si="83"/>
        <v>TERCERA EDAD</v>
      </c>
      <c r="F2663" s="14"/>
    </row>
    <row r="2664" spans="1:6" x14ac:dyDescent="0.25">
      <c r="A2664" s="84" t="str">
        <f t="shared" si="84"/>
        <v/>
      </c>
      <c r="C2664" s="12"/>
      <c r="D2664" s="13">
        <f ca="1">(TODAY()-PACIENTE[[#This Row],[FECHA. DE NACIMIENTO]])/365</f>
        <v>126.05479452054794</v>
      </c>
      <c r="E2664" s="14" t="str">
        <f t="shared" ca="1" si="83"/>
        <v>TERCERA EDAD</v>
      </c>
      <c r="F2664" s="14"/>
    </row>
    <row r="2665" spans="1:6" x14ac:dyDescent="0.25">
      <c r="A2665" s="84" t="str">
        <f t="shared" si="84"/>
        <v/>
      </c>
      <c r="C2665" s="12"/>
      <c r="D2665" s="13">
        <f ca="1">(TODAY()-PACIENTE[[#This Row],[FECHA. DE NACIMIENTO]])/365</f>
        <v>126.05479452054794</v>
      </c>
      <c r="E2665" s="14" t="str">
        <f t="shared" ca="1" si="83"/>
        <v>TERCERA EDAD</v>
      </c>
      <c r="F2665" s="14"/>
    </row>
    <row r="2666" spans="1:6" x14ac:dyDescent="0.25">
      <c r="A2666" s="84" t="str">
        <f t="shared" si="84"/>
        <v/>
      </c>
      <c r="C2666" s="12"/>
      <c r="D2666" s="13">
        <f ca="1">(TODAY()-PACIENTE[[#This Row],[FECHA. DE NACIMIENTO]])/365</f>
        <v>126.05479452054794</v>
      </c>
      <c r="E2666" s="14" t="str">
        <f t="shared" ref="E2666:E2729" ca="1" si="85">IF(D2666&lt;=11,"NIÑO",IF(D2666&lt;=17,"ADOLECENTE",IF(D2666&lt;=65,"ADULTO",IF(D2666&gt;=65,"TERCERA EDAD",0))))</f>
        <v>TERCERA EDAD</v>
      </c>
      <c r="F2666" s="14"/>
    </row>
    <row r="2667" spans="1:6" x14ac:dyDescent="0.25">
      <c r="A2667" s="84" t="str">
        <f t="shared" si="84"/>
        <v/>
      </c>
      <c r="C2667" s="12"/>
      <c r="D2667" s="13">
        <f ca="1">(TODAY()-PACIENTE[[#This Row],[FECHA. DE NACIMIENTO]])/365</f>
        <v>126.05479452054794</v>
      </c>
      <c r="E2667" s="14" t="str">
        <f t="shared" ca="1" si="85"/>
        <v>TERCERA EDAD</v>
      </c>
      <c r="F2667" s="14"/>
    </row>
    <row r="2668" spans="1:6" x14ac:dyDescent="0.25">
      <c r="A2668" s="84" t="str">
        <f t="shared" si="84"/>
        <v/>
      </c>
      <c r="C2668" s="12"/>
      <c r="D2668" s="13">
        <f ca="1">(TODAY()-PACIENTE[[#This Row],[FECHA. DE NACIMIENTO]])/365</f>
        <v>126.05479452054794</v>
      </c>
      <c r="E2668" s="14" t="str">
        <f t="shared" ca="1" si="85"/>
        <v>TERCERA EDAD</v>
      </c>
      <c r="F2668" s="14"/>
    </row>
    <row r="2669" spans="1:6" x14ac:dyDescent="0.25">
      <c r="A2669" s="84" t="str">
        <f t="shared" si="84"/>
        <v/>
      </c>
      <c r="C2669" s="12"/>
      <c r="D2669" s="13">
        <f ca="1">(TODAY()-PACIENTE[[#This Row],[FECHA. DE NACIMIENTO]])/365</f>
        <v>126.05479452054794</v>
      </c>
      <c r="E2669" s="14" t="str">
        <f t="shared" ca="1" si="85"/>
        <v>TERCERA EDAD</v>
      </c>
      <c r="F2669" s="14"/>
    </row>
    <row r="2670" spans="1:6" x14ac:dyDescent="0.25">
      <c r="A2670" s="84" t="str">
        <f t="shared" si="84"/>
        <v/>
      </c>
      <c r="C2670" s="12"/>
      <c r="D2670" s="13">
        <f ca="1">(TODAY()-PACIENTE[[#This Row],[FECHA. DE NACIMIENTO]])/365</f>
        <v>126.05479452054794</v>
      </c>
      <c r="E2670" s="14" t="str">
        <f t="shared" ca="1" si="85"/>
        <v>TERCERA EDAD</v>
      </c>
      <c r="F2670" s="14"/>
    </row>
    <row r="2671" spans="1:6" x14ac:dyDescent="0.25">
      <c r="A2671" s="84" t="str">
        <f t="shared" ref="A2671:A2734" si="86">IF(B2671&lt;&gt;"",$A2670+1,"")</f>
        <v/>
      </c>
      <c r="C2671" s="12"/>
      <c r="D2671" s="13">
        <f ca="1">(TODAY()-PACIENTE[[#This Row],[FECHA. DE NACIMIENTO]])/365</f>
        <v>126.05479452054794</v>
      </c>
      <c r="E2671" s="14" t="str">
        <f t="shared" ca="1" si="85"/>
        <v>TERCERA EDAD</v>
      </c>
      <c r="F2671" s="14"/>
    </row>
    <row r="2672" spans="1:6" x14ac:dyDescent="0.25">
      <c r="A2672" s="84" t="str">
        <f t="shared" si="86"/>
        <v/>
      </c>
      <c r="C2672" s="12"/>
      <c r="D2672" s="13">
        <f ca="1">(TODAY()-PACIENTE[[#This Row],[FECHA. DE NACIMIENTO]])/365</f>
        <v>126.05479452054794</v>
      </c>
      <c r="E2672" s="14" t="str">
        <f t="shared" ca="1" si="85"/>
        <v>TERCERA EDAD</v>
      </c>
      <c r="F2672" s="14"/>
    </row>
    <row r="2673" spans="1:6" x14ac:dyDescent="0.25">
      <c r="A2673" s="84" t="str">
        <f t="shared" si="86"/>
        <v/>
      </c>
      <c r="C2673" s="12"/>
      <c r="D2673" s="13">
        <f ca="1">(TODAY()-PACIENTE[[#This Row],[FECHA. DE NACIMIENTO]])/365</f>
        <v>126.05479452054794</v>
      </c>
      <c r="E2673" s="14" t="str">
        <f t="shared" ca="1" si="85"/>
        <v>TERCERA EDAD</v>
      </c>
      <c r="F2673" s="14"/>
    </row>
    <row r="2674" spans="1:6" x14ac:dyDescent="0.25">
      <c r="A2674" s="84" t="str">
        <f t="shared" si="86"/>
        <v/>
      </c>
      <c r="C2674" s="12"/>
      <c r="D2674" s="13">
        <f ca="1">(TODAY()-PACIENTE[[#This Row],[FECHA. DE NACIMIENTO]])/365</f>
        <v>126.05479452054794</v>
      </c>
      <c r="E2674" s="14" t="str">
        <f t="shared" ca="1" si="85"/>
        <v>TERCERA EDAD</v>
      </c>
      <c r="F2674" s="14"/>
    </row>
    <row r="2675" spans="1:6" x14ac:dyDescent="0.25">
      <c r="A2675" s="84" t="str">
        <f t="shared" si="86"/>
        <v/>
      </c>
      <c r="C2675" s="12"/>
      <c r="D2675" s="13">
        <f ca="1">(TODAY()-PACIENTE[[#This Row],[FECHA. DE NACIMIENTO]])/365</f>
        <v>126.05479452054794</v>
      </c>
      <c r="E2675" s="14" t="str">
        <f t="shared" ca="1" si="85"/>
        <v>TERCERA EDAD</v>
      </c>
      <c r="F2675" s="14"/>
    </row>
    <row r="2676" spans="1:6" x14ac:dyDescent="0.25">
      <c r="A2676" s="84" t="str">
        <f t="shared" si="86"/>
        <v/>
      </c>
      <c r="C2676" s="12"/>
      <c r="D2676" s="13">
        <f ca="1">(TODAY()-PACIENTE[[#This Row],[FECHA. DE NACIMIENTO]])/365</f>
        <v>126.05479452054794</v>
      </c>
      <c r="E2676" s="14" t="str">
        <f t="shared" ca="1" si="85"/>
        <v>TERCERA EDAD</v>
      </c>
      <c r="F2676" s="14"/>
    </row>
    <row r="2677" spans="1:6" x14ac:dyDescent="0.25">
      <c r="A2677" s="84" t="str">
        <f t="shared" si="86"/>
        <v/>
      </c>
      <c r="C2677" s="12"/>
      <c r="D2677" s="13">
        <f ca="1">(TODAY()-PACIENTE[[#This Row],[FECHA. DE NACIMIENTO]])/365</f>
        <v>126.05479452054794</v>
      </c>
      <c r="E2677" s="14" t="str">
        <f t="shared" ca="1" si="85"/>
        <v>TERCERA EDAD</v>
      </c>
      <c r="F2677" s="14"/>
    </row>
    <row r="2678" spans="1:6" x14ac:dyDescent="0.25">
      <c r="A2678" s="84" t="str">
        <f t="shared" si="86"/>
        <v/>
      </c>
      <c r="C2678" s="12"/>
      <c r="D2678" s="13">
        <f ca="1">(TODAY()-PACIENTE[[#This Row],[FECHA. DE NACIMIENTO]])/365</f>
        <v>126.05479452054794</v>
      </c>
      <c r="E2678" s="14" t="str">
        <f t="shared" ca="1" si="85"/>
        <v>TERCERA EDAD</v>
      </c>
      <c r="F2678" s="14"/>
    </row>
    <row r="2679" spans="1:6" x14ac:dyDescent="0.25">
      <c r="A2679" s="84" t="str">
        <f t="shared" si="86"/>
        <v/>
      </c>
      <c r="C2679" s="12"/>
      <c r="D2679" s="13">
        <f ca="1">(TODAY()-PACIENTE[[#This Row],[FECHA. DE NACIMIENTO]])/365</f>
        <v>126.05479452054794</v>
      </c>
      <c r="E2679" s="14" t="str">
        <f t="shared" ca="1" si="85"/>
        <v>TERCERA EDAD</v>
      </c>
      <c r="F2679" s="14"/>
    </row>
    <row r="2680" spans="1:6" x14ac:dyDescent="0.25">
      <c r="A2680" s="84" t="str">
        <f t="shared" si="86"/>
        <v/>
      </c>
      <c r="C2680" s="12"/>
      <c r="D2680" s="13">
        <f ca="1">(TODAY()-PACIENTE[[#This Row],[FECHA. DE NACIMIENTO]])/365</f>
        <v>126.05479452054794</v>
      </c>
      <c r="E2680" s="14" t="str">
        <f t="shared" ca="1" si="85"/>
        <v>TERCERA EDAD</v>
      </c>
      <c r="F2680" s="14"/>
    </row>
    <row r="2681" spans="1:6" x14ac:dyDescent="0.25">
      <c r="A2681" s="84" t="str">
        <f t="shared" si="86"/>
        <v/>
      </c>
      <c r="C2681" s="12"/>
      <c r="D2681" s="13">
        <f ca="1">(TODAY()-PACIENTE[[#This Row],[FECHA. DE NACIMIENTO]])/365</f>
        <v>126.05479452054794</v>
      </c>
      <c r="E2681" s="14" t="str">
        <f t="shared" ca="1" si="85"/>
        <v>TERCERA EDAD</v>
      </c>
      <c r="F2681" s="14"/>
    </row>
    <row r="2682" spans="1:6" x14ac:dyDescent="0.25">
      <c r="A2682" s="84" t="str">
        <f t="shared" si="86"/>
        <v/>
      </c>
      <c r="C2682" s="12"/>
      <c r="D2682" s="13">
        <f ca="1">(TODAY()-PACIENTE[[#This Row],[FECHA. DE NACIMIENTO]])/365</f>
        <v>126.05479452054794</v>
      </c>
      <c r="E2682" s="14" t="str">
        <f t="shared" ca="1" si="85"/>
        <v>TERCERA EDAD</v>
      </c>
      <c r="F2682" s="14"/>
    </row>
    <row r="2683" spans="1:6" x14ac:dyDescent="0.25">
      <c r="A2683" s="84" t="str">
        <f t="shared" si="86"/>
        <v/>
      </c>
      <c r="C2683" s="12"/>
      <c r="D2683" s="13">
        <f ca="1">(TODAY()-PACIENTE[[#This Row],[FECHA. DE NACIMIENTO]])/365</f>
        <v>126.05479452054794</v>
      </c>
      <c r="E2683" s="14" t="str">
        <f t="shared" ca="1" si="85"/>
        <v>TERCERA EDAD</v>
      </c>
      <c r="F2683" s="14"/>
    </row>
    <row r="2684" spans="1:6" x14ac:dyDescent="0.25">
      <c r="A2684" s="84" t="str">
        <f t="shared" si="86"/>
        <v/>
      </c>
      <c r="C2684" s="12"/>
      <c r="D2684" s="13">
        <f ca="1">(TODAY()-PACIENTE[[#This Row],[FECHA. DE NACIMIENTO]])/365</f>
        <v>126.05479452054794</v>
      </c>
      <c r="E2684" s="14" t="str">
        <f t="shared" ca="1" si="85"/>
        <v>TERCERA EDAD</v>
      </c>
      <c r="F2684" s="14"/>
    </row>
    <row r="2685" spans="1:6" x14ac:dyDescent="0.25">
      <c r="A2685" s="84" t="str">
        <f t="shared" si="86"/>
        <v/>
      </c>
      <c r="C2685" s="12"/>
      <c r="D2685" s="13">
        <f ca="1">(TODAY()-PACIENTE[[#This Row],[FECHA. DE NACIMIENTO]])/365</f>
        <v>126.05479452054794</v>
      </c>
      <c r="E2685" s="14" t="str">
        <f t="shared" ca="1" si="85"/>
        <v>TERCERA EDAD</v>
      </c>
      <c r="F2685" s="14"/>
    </row>
    <row r="2686" spans="1:6" x14ac:dyDescent="0.25">
      <c r="A2686" s="84" t="str">
        <f t="shared" si="86"/>
        <v/>
      </c>
      <c r="C2686" s="12"/>
      <c r="D2686" s="13">
        <f ca="1">(TODAY()-PACIENTE[[#This Row],[FECHA. DE NACIMIENTO]])/365</f>
        <v>126.05479452054794</v>
      </c>
      <c r="E2686" s="14" t="str">
        <f t="shared" ca="1" si="85"/>
        <v>TERCERA EDAD</v>
      </c>
      <c r="F2686" s="14"/>
    </row>
    <row r="2687" spans="1:6" x14ac:dyDescent="0.25">
      <c r="A2687" s="84" t="str">
        <f t="shared" si="86"/>
        <v/>
      </c>
      <c r="C2687" s="12"/>
      <c r="D2687" s="13">
        <f ca="1">(TODAY()-PACIENTE[[#This Row],[FECHA. DE NACIMIENTO]])/365</f>
        <v>126.05479452054794</v>
      </c>
      <c r="E2687" s="14" t="str">
        <f t="shared" ca="1" si="85"/>
        <v>TERCERA EDAD</v>
      </c>
      <c r="F2687" s="14"/>
    </row>
    <row r="2688" spans="1:6" x14ac:dyDescent="0.25">
      <c r="A2688" s="84" t="str">
        <f t="shared" si="86"/>
        <v/>
      </c>
      <c r="C2688" s="12"/>
      <c r="D2688" s="13">
        <f ca="1">(TODAY()-PACIENTE[[#This Row],[FECHA. DE NACIMIENTO]])/365</f>
        <v>126.05479452054794</v>
      </c>
      <c r="E2688" s="14" t="str">
        <f t="shared" ca="1" si="85"/>
        <v>TERCERA EDAD</v>
      </c>
      <c r="F2688" s="14"/>
    </row>
    <row r="2689" spans="1:6" x14ac:dyDescent="0.25">
      <c r="A2689" s="84" t="str">
        <f t="shared" si="86"/>
        <v/>
      </c>
      <c r="C2689" s="12"/>
      <c r="D2689" s="13">
        <f ca="1">(TODAY()-PACIENTE[[#This Row],[FECHA. DE NACIMIENTO]])/365</f>
        <v>126.05479452054794</v>
      </c>
      <c r="E2689" s="14" t="str">
        <f t="shared" ca="1" si="85"/>
        <v>TERCERA EDAD</v>
      </c>
      <c r="F2689" s="14"/>
    </row>
    <row r="2690" spans="1:6" x14ac:dyDescent="0.25">
      <c r="A2690" s="84" t="str">
        <f t="shared" si="86"/>
        <v/>
      </c>
      <c r="C2690" s="12"/>
      <c r="D2690" s="13">
        <f ca="1">(TODAY()-PACIENTE[[#This Row],[FECHA. DE NACIMIENTO]])/365</f>
        <v>126.05479452054794</v>
      </c>
      <c r="E2690" s="14" t="str">
        <f t="shared" ca="1" si="85"/>
        <v>TERCERA EDAD</v>
      </c>
      <c r="F2690" s="14"/>
    </row>
    <row r="2691" spans="1:6" x14ac:dyDescent="0.25">
      <c r="A2691" s="84" t="str">
        <f t="shared" si="86"/>
        <v/>
      </c>
      <c r="C2691" s="12"/>
      <c r="D2691" s="13">
        <f ca="1">(TODAY()-PACIENTE[[#This Row],[FECHA. DE NACIMIENTO]])/365</f>
        <v>126.05479452054794</v>
      </c>
      <c r="E2691" s="14" t="str">
        <f t="shared" ca="1" si="85"/>
        <v>TERCERA EDAD</v>
      </c>
      <c r="F2691" s="14"/>
    </row>
    <row r="2692" spans="1:6" x14ac:dyDescent="0.25">
      <c r="A2692" s="84" t="str">
        <f t="shared" si="86"/>
        <v/>
      </c>
      <c r="C2692" s="12"/>
      <c r="D2692" s="13">
        <f ca="1">(TODAY()-PACIENTE[[#This Row],[FECHA. DE NACIMIENTO]])/365</f>
        <v>126.05479452054794</v>
      </c>
      <c r="E2692" s="14" t="str">
        <f t="shared" ca="1" si="85"/>
        <v>TERCERA EDAD</v>
      </c>
      <c r="F2692" s="14"/>
    </row>
    <row r="2693" spans="1:6" x14ac:dyDescent="0.25">
      <c r="A2693" s="84" t="str">
        <f t="shared" si="86"/>
        <v/>
      </c>
      <c r="C2693" s="12"/>
      <c r="D2693" s="13">
        <f ca="1">(TODAY()-PACIENTE[[#This Row],[FECHA. DE NACIMIENTO]])/365</f>
        <v>126.05479452054794</v>
      </c>
      <c r="E2693" s="14" t="str">
        <f t="shared" ca="1" si="85"/>
        <v>TERCERA EDAD</v>
      </c>
      <c r="F2693" s="14"/>
    </row>
    <row r="2694" spans="1:6" x14ac:dyDescent="0.25">
      <c r="A2694" s="84" t="str">
        <f t="shared" si="86"/>
        <v/>
      </c>
      <c r="C2694" s="12"/>
      <c r="D2694" s="13">
        <f ca="1">(TODAY()-PACIENTE[[#This Row],[FECHA. DE NACIMIENTO]])/365</f>
        <v>126.05479452054794</v>
      </c>
      <c r="E2694" s="14" t="str">
        <f t="shared" ca="1" si="85"/>
        <v>TERCERA EDAD</v>
      </c>
      <c r="F2694" s="14"/>
    </row>
    <row r="2695" spans="1:6" x14ac:dyDescent="0.25">
      <c r="A2695" s="84" t="str">
        <f t="shared" si="86"/>
        <v/>
      </c>
      <c r="C2695" s="12"/>
      <c r="D2695" s="13">
        <f ca="1">(TODAY()-PACIENTE[[#This Row],[FECHA. DE NACIMIENTO]])/365</f>
        <v>126.05479452054794</v>
      </c>
      <c r="E2695" s="14" t="str">
        <f t="shared" ca="1" si="85"/>
        <v>TERCERA EDAD</v>
      </c>
      <c r="F2695" s="14"/>
    </row>
    <row r="2696" spans="1:6" x14ac:dyDescent="0.25">
      <c r="A2696" s="84" t="str">
        <f t="shared" si="86"/>
        <v/>
      </c>
      <c r="C2696" s="12"/>
      <c r="D2696" s="13">
        <f ca="1">(TODAY()-PACIENTE[[#This Row],[FECHA. DE NACIMIENTO]])/365</f>
        <v>126.05479452054794</v>
      </c>
      <c r="E2696" s="14" t="str">
        <f t="shared" ca="1" si="85"/>
        <v>TERCERA EDAD</v>
      </c>
      <c r="F2696" s="14"/>
    </row>
    <row r="2697" spans="1:6" x14ac:dyDescent="0.25">
      <c r="A2697" s="84" t="str">
        <f t="shared" si="86"/>
        <v/>
      </c>
      <c r="C2697" s="12"/>
      <c r="D2697" s="13">
        <f ca="1">(TODAY()-PACIENTE[[#This Row],[FECHA. DE NACIMIENTO]])/365</f>
        <v>126.05479452054794</v>
      </c>
      <c r="E2697" s="14" t="str">
        <f t="shared" ca="1" si="85"/>
        <v>TERCERA EDAD</v>
      </c>
      <c r="F2697" s="14"/>
    </row>
    <row r="2698" spans="1:6" x14ac:dyDescent="0.25">
      <c r="A2698" s="84" t="str">
        <f t="shared" si="86"/>
        <v/>
      </c>
      <c r="C2698" s="12"/>
      <c r="D2698" s="13">
        <f ca="1">(TODAY()-PACIENTE[[#This Row],[FECHA. DE NACIMIENTO]])/365</f>
        <v>126.05479452054794</v>
      </c>
      <c r="E2698" s="14" t="str">
        <f t="shared" ca="1" si="85"/>
        <v>TERCERA EDAD</v>
      </c>
      <c r="F2698" s="14"/>
    </row>
    <row r="2699" spans="1:6" x14ac:dyDescent="0.25">
      <c r="A2699" s="84" t="str">
        <f t="shared" si="86"/>
        <v/>
      </c>
      <c r="C2699" s="12"/>
      <c r="D2699" s="13">
        <f ca="1">(TODAY()-PACIENTE[[#This Row],[FECHA. DE NACIMIENTO]])/365</f>
        <v>126.05479452054794</v>
      </c>
      <c r="E2699" s="14" t="str">
        <f t="shared" ca="1" si="85"/>
        <v>TERCERA EDAD</v>
      </c>
      <c r="F2699" s="14"/>
    </row>
    <row r="2700" spans="1:6" x14ac:dyDescent="0.25">
      <c r="A2700" s="84" t="str">
        <f t="shared" si="86"/>
        <v/>
      </c>
      <c r="C2700" s="12"/>
      <c r="D2700" s="13">
        <f ca="1">(TODAY()-PACIENTE[[#This Row],[FECHA. DE NACIMIENTO]])/365</f>
        <v>126.05479452054794</v>
      </c>
      <c r="E2700" s="14" t="str">
        <f t="shared" ca="1" si="85"/>
        <v>TERCERA EDAD</v>
      </c>
      <c r="F2700" s="14"/>
    </row>
    <row r="2701" spans="1:6" x14ac:dyDescent="0.25">
      <c r="A2701" s="84" t="str">
        <f t="shared" si="86"/>
        <v/>
      </c>
      <c r="C2701" s="12"/>
      <c r="D2701" s="13">
        <f ca="1">(TODAY()-PACIENTE[[#This Row],[FECHA. DE NACIMIENTO]])/365</f>
        <v>126.05479452054794</v>
      </c>
      <c r="E2701" s="14" t="str">
        <f t="shared" ca="1" si="85"/>
        <v>TERCERA EDAD</v>
      </c>
      <c r="F2701" s="14"/>
    </row>
    <row r="2702" spans="1:6" x14ac:dyDescent="0.25">
      <c r="A2702" s="84" t="str">
        <f t="shared" si="86"/>
        <v/>
      </c>
      <c r="C2702" s="12"/>
      <c r="D2702" s="13">
        <f ca="1">(TODAY()-PACIENTE[[#This Row],[FECHA. DE NACIMIENTO]])/365</f>
        <v>126.05479452054794</v>
      </c>
      <c r="E2702" s="14" t="str">
        <f t="shared" ca="1" si="85"/>
        <v>TERCERA EDAD</v>
      </c>
      <c r="F2702" s="14"/>
    </row>
    <row r="2703" spans="1:6" x14ac:dyDescent="0.25">
      <c r="A2703" s="84" t="str">
        <f t="shared" si="86"/>
        <v/>
      </c>
      <c r="C2703" s="12"/>
      <c r="D2703" s="13">
        <f ca="1">(TODAY()-PACIENTE[[#This Row],[FECHA. DE NACIMIENTO]])/365</f>
        <v>126.05479452054794</v>
      </c>
      <c r="E2703" s="14" t="str">
        <f t="shared" ca="1" si="85"/>
        <v>TERCERA EDAD</v>
      </c>
      <c r="F2703" s="14"/>
    </row>
    <row r="2704" spans="1:6" x14ac:dyDescent="0.25">
      <c r="A2704" s="84" t="str">
        <f t="shared" si="86"/>
        <v/>
      </c>
      <c r="C2704" s="12"/>
      <c r="D2704" s="13">
        <f ca="1">(TODAY()-PACIENTE[[#This Row],[FECHA. DE NACIMIENTO]])/365</f>
        <v>126.05479452054794</v>
      </c>
      <c r="E2704" s="14" t="str">
        <f t="shared" ca="1" si="85"/>
        <v>TERCERA EDAD</v>
      </c>
      <c r="F2704" s="14"/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126.05479452054794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126.05479452054794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126.05479452054794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126.05479452054794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126.05479452054794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126.05479452054794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126.05479452054794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126.05479452054794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126.05479452054794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126.05479452054794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126.05479452054794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126.05479452054794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126.05479452054794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126.05479452054794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126.05479452054794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126.05479452054794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126.05479452054794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126.05479452054794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126.05479452054794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126.05479452054794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126.05479452054794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126.05479452054794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126.05479452054794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126.05479452054794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126.05479452054794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126.05479452054794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126.05479452054794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126.05479452054794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126.05479452054794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126.05479452054794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126.05479452054794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126.05479452054794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126.05479452054794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126.05479452054794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126.05479452054794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126.05479452054794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126.05479452054794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126.05479452054794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126.05479452054794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126.05479452054794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126.05479452054794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126.05479452054794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126.05479452054794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126.05479452054794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126.05479452054794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126.05479452054794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126.05479452054794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126.05479452054794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126.05479452054794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126.05479452054794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126.05479452054794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126.05479452054794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126.05479452054794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126.05479452054794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126.05479452054794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126.05479452054794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126.05479452054794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126.05479452054794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126.05479452054794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126.05479452054794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126.05479452054794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126.05479452054794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126.05479452054794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126.05479452054794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126.05479452054794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126.05479452054794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126.05479452054794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126.05479452054794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126.05479452054794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126.05479452054794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126.05479452054794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126.05479452054794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126.05479452054794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126.05479452054794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126.05479452054794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126.05479452054794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126.05479452054794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126.05479452054794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126.05479452054794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126.05479452054794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126.05479452054794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126.05479452054794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126.05479452054794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126.05479452054794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126.05479452054794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126.05479452054794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126.05479452054794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126.05479452054794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126.05479452054794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126.05479452054794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126.05479452054794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126.05479452054794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126.05479452054794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126.05479452054794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126.05479452054794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126.05479452054794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126.05479452054794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126.05479452054794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126.05479452054794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126.05479452054794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126.05479452054794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126.05479452054794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126.05479452054794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126.05479452054794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126.05479452054794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126.05479452054794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126.05479452054794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126.05479452054794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126.05479452054794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126.05479452054794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126.05479452054794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126.05479452054794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126.05479452054794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126.05479452054794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126.05479452054794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126.05479452054794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126.05479452054794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126.05479452054794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126.05479452054794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126.05479452054794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126.05479452054794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126.05479452054794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126.05479452054794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126.05479452054794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126.05479452054794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126.05479452054794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126.05479452054794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126.05479452054794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126.05479452054794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126.05479452054794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126.05479452054794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126.05479452054794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126.05479452054794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126.05479452054794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126.05479452054794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126.05479452054794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126.05479452054794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126.05479452054794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126.05479452054794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126.05479452054794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126.05479452054794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126.05479452054794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126.05479452054794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126.05479452054794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126.05479452054794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126.05479452054794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126.05479452054794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126.05479452054794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126.05479452054794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126.05479452054794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126.05479452054794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126.05479452054794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126.05479452054794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126.05479452054794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126.05479452054794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126.05479452054794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126.05479452054794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126.05479452054794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126.05479452054794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126.05479452054794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126.05479452054794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126.05479452054794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126.05479452054794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126.05479452054794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126.05479452054794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126.05479452054794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126.05479452054794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126.05479452054794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126.05479452054794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126.05479452054794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126.05479452054794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126.05479452054794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126.05479452054794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126.05479452054794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126.05479452054794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126.05479452054794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126.05479452054794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126.05479452054794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126.05479452054794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126.05479452054794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126.05479452054794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126.05479452054794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126.05479452054794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126.05479452054794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126.05479452054794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126.05479452054794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126.05479452054794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126.05479452054794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126.05479452054794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126.05479452054794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126.05479452054794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126.05479452054794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126.05479452054794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126.05479452054794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126.05479452054794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126.05479452054794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126.05479452054794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126.05479452054794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126.05479452054794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126.05479452054794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126.05479452054794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126.05479452054794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126.05479452054794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126.05479452054794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126.05479452054794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126.05479452054794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126.05479452054794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126.05479452054794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126.05479452054794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126.05479452054794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126.05479452054794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126.05479452054794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126.05479452054794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126.05479452054794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126.05479452054794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126.05479452054794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126.05479452054794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126.05479452054794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126.05479452054794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126.05479452054794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126.05479452054794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126.05479452054794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126.05479452054794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126.05479452054794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126.05479452054794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126.05479452054794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126.05479452054794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126.05479452054794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126.05479452054794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126.05479452054794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126.05479452054794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126.05479452054794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126.05479452054794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126.05479452054794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126.05479452054794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126.05479452054794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126.05479452054794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126.05479452054794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126.05479452054794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126.05479452054794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126.05479452054794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126.05479452054794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126.05479452054794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126.05479452054794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126.05479452054794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126.05479452054794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126.05479452054794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126.05479452054794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126.05479452054794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126.05479452054794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126.05479452054794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126.05479452054794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126.05479452054794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126.05479452054794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126.05479452054794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126.05479452054794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126.05479452054794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126.05479452054794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126.05479452054794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126.05479452054794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126.05479452054794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126.05479452054794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126.05479452054794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126.05479452054794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126.05479452054794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126.05479452054794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126.05479452054794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126.05479452054794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126.05479452054794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126.05479452054794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126.05479452054794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126.05479452054794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126.05479452054794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126.05479452054794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126.05479452054794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126.05479452054794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126.05479452054794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126.05479452054794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126.05479452054794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126.05479452054794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126.05479452054794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126.05479452054794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126.05479452054794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126.05479452054794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126.05479452054794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126.05479452054794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126.05479452054794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126.05479452054794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126.05479452054794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126.05479452054794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126.05479452054794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126.05479452054794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126.05479452054794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126.05479452054794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126.05479452054794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126.05479452054794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126.05479452054794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126.05479452054794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126.05479452054794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126.05479452054794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126.05479452054794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126.05479452054794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126.05479452054794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126.05479452054794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126.05479452054794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126.05479452054794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126.05479452054794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126.05479452054794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126.05479452054794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126.05479452054794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126.05479452054794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126.05479452054794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126.05479452054794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126.05479452054794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126.05479452054794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126.05479452054794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126.05479452054794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126.05479452054794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126.05479452054794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126.05479452054794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126.05479452054794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126.05479452054794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126.05479452054794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126.05479452054794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126.05479452054794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126.05479452054794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126.05479452054794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126.05479452054794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126.05479452054794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126.05479452054794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126.05479452054794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126.05479452054794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126.05479452054794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126.05479452054794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126.05479452054794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126.05479452054794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126.05479452054794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126.05479452054794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126.05479452054794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126.05479452054794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126.05479452054794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126.05479452054794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126.05479452054794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126.05479452054794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126.05479452054794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126.05479452054794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126.05479452054794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126.05479452054794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126.05479452054794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126.05479452054794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126.05479452054794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126.05479452054794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126.05479452054794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126.05479452054794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126.05479452054794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126.05479452054794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126.05479452054794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126.05479452054794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126.05479452054794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126.05479452054794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126.05479452054794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126.05479452054794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126.05479452054794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126.05479452054794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126.05479452054794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126.05479452054794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126.05479452054794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126.05479452054794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126.05479452054794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126.05479452054794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126.05479452054794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126.05479452054794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126.05479452054794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126.05479452054794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126.05479452054794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126.05479452054794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126.05479452054794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126.05479452054794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126.05479452054794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126.05479452054794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126.05479452054794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126.05479452054794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126.05479452054794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126.05479452054794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126.05479452054794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126.05479452054794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126.05479452054794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126.05479452054794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126.05479452054794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126.05479452054794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126.05479452054794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126.05479452054794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126.05479452054794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126.05479452054794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126.05479452054794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126.05479452054794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126.05479452054794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126.05479452054794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126.05479452054794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126.05479452054794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126.05479452054794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126.05479452054794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126.05479452054794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126.05479452054794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126.05479452054794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126.05479452054794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126.05479452054794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126.05479452054794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126.05479452054794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126.05479452054794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126.05479452054794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126.05479452054794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126.05479452054794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126.05479452054794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126.05479452054794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126.05479452054794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126.05479452054794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126.05479452054794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126.05479452054794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126.05479452054794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126.05479452054794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126.05479452054794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126.05479452054794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126.05479452054794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126.05479452054794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126.05479452054794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126.05479452054794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126.05479452054794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126.05479452054794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126.05479452054794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126.05479452054794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126.05479452054794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126.05479452054794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126.05479452054794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126.05479452054794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126.05479452054794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126.05479452054794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126.05479452054794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126.05479452054794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126.05479452054794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126.05479452054794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126.05479452054794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126.05479452054794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126.05479452054794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126.05479452054794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126.05479452054794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126.05479452054794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126.05479452054794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126.05479452054794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126.05479452054794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126.05479452054794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126.05479452054794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126.05479452054794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126.05479452054794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126.05479452054794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126.05479452054794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126.05479452054794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126.05479452054794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126.05479452054794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126.05479452054794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126.05479452054794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126.05479452054794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126.05479452054794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126.05479452054794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126.05479452054794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126.05479452054794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126.05479452054794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126.05479452054794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126.05479452054794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126.05479452054794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126.05479452054794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126.05479452054794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126.05479452054794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126.05479452054794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126.05479452054794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126.05479452054794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126.05479452054794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126.05479452054794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126.05479452054794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126.05479452054794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126.05479452054794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126.05479452054794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126.05479452054794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126.05479452054794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126.05479452054794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126.05479452054794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126.05479452054794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126.05479452054794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126.05479452054794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126.05479452054794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126.05479452054794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126.05479452054794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126.05479452054794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126.05479452054794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126.05479452054794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126.05479452054794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126.05479452054794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126.05479452054794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126.05479452054794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126.05479452054794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126.05479452054794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126.05479452054794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126.05479452054794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126.05479452054794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126.05479452054794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126.05479452054794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126.05479452054794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126.05479452054794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126.05479452054794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126.05479452054794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126.05479452054794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126.05479452054794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126.05479452054794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126.05479452054794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126.05479452054794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126.05479452054794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126.05479452054794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126.05479452054794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126.05479452054794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126.05479452054794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126.05479452054794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126.05479452054794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126.05479452054794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126.05479452054794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126.05479452054794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126.05479452054794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126.05479452054794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126.05479452054794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126.05479452054794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126.05479452054794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126.05479452054794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126.05479452054794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126.05479452054794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126.05479452054794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126.05479452054794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126.05479452054794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126.05479452054794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126.05479452054794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126.05479452054794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126.05479452054794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126.05479452054794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126.05479452054794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126.05479452054794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126.05479452054794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126.05479452054794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126.05479452054794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126.05479452054794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126.05479452054794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126.05479452054794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126.05479452054794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126.05479452054794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126.05479452054794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126.05479452054794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126.05479452054794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126.05479452054794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126.05479452054794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126.05479452054794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126.05479452054794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126.05479452054794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126.05479452054794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126.05479452054794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126.05479452054794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126.05479452054794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126.05479452054794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126.05479452054794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126.05479452054794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126.05479452054794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126.05479452054794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126.05479452054794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126.05479452054794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126.05479452054794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126.05479452054794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126.05479452054794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126.05479452054794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126.05479452054794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126.05479452054794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126.05479452054794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126.05479452054794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126.05479452054794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126.05479452054794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126.05479452054794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126.05479452054794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126.05479452054794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126.05479452054794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126.05479452054794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126.05479452054794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126.05479452054794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126.05479452054794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126.05479452054794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126.05479452054794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126.05479452054794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126.05479452054794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126.05479452054794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126.05479452054794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126.05479452054794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126.05479452054794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126.05479452054794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126.05479452054794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126.05479452054794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126.05479452054794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126.05479452054794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126.05479452054794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126.05479452054794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126.05479452054794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126.05479452054794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126.05479452054794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126.05479452054794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126.05479452054794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126.05479452054794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126.05479452054794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126.05479452054794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126.05479452054794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126.05479452054794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126.05479452054794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126.05479452054794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126.05479452054794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126.05479452054794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126.05479452054794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126.05479452054794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126.05479452054794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126.05479452054794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126.05479452054794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126.05479452054794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126.05479452054794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126.05479452054794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126.05479452054794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126.05479452054794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126.05479452054794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126.05479452054794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126.05479452054794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126.05479452054794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126.05479452054794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126.05479452054794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126.05479452054794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126.05479452054794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126.05479452054794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126.05479452054794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126.05479452054794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126.05479452054794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126.05479452054794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126.05479452054794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126.05479452054794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126.05479452054794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126.05479452054794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126.05479452054794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126.05479452054794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126.05479452054794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126.05479452054794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126.05479452054794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126.05479452054794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126.05479452054794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126.05479452054794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126.05479452054794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126.05479452054794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126.05479452054794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126.05479452054794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126.05479452054794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126.05479452054794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126.05479452054794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126.05479452054794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126.05479452054794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126.05479452054794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126.05479452054794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126.05479452054794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126.05479452054794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126.05479452054794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126.05479452054794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126.05479452054794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126.05479452054794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126.05479452054794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126.05479452054794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126.05479452054794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126.05479452054794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126.05479452054794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126.05479452054794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126.05479452054794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126.05479452054794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126.05479452054794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126.05479452054794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126.05479452054794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126.05479452054794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126.05479452054794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126.05479452054794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126.05479452054794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126.05479452054794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126.05479452054794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126.05479452054794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126.05479452054794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126.05479452054794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126.05479452054794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126.05479452054794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126.05479452054794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126.05479452054794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126.05479452054794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126.05479452054794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126.05479452054794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126.05479452054794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126.05479452054794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126.05479452054794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126.05479452054794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126.05479452054794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126.05479452054794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126.05479452054794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126.05479452054794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126.05479452054794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126.05479452054794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126.05479452054794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126.05479452054794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126.05479452054794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126.05479452054794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126.05479452054794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126.05479452054794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126.05479452054794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126.05479452054794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126.05479452054794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126.05479452054794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126.05479452054794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126.05479452054794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126.05479452054794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126.05479452054794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126.05479452054794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126.05479452054794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126.05479452054794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126.05479452054794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126.05479452054794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126.05479452054794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126.05479452054794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126.05479452054794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126.05479452054794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126.05479452054794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126.05479452054794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126.05479452054794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126.05479452054794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126.05479452054794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126.05479452054794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126.05479452054794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126.05479452054794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126.05479452054794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126.05479452054794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126.05479452054794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126.05479452054794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126.05479452054794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126.05479452054794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126.05479452054794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126.05479452054794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126.05479452054794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126.05479452054794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126.05479452054794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126.05479452054794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126.05479452054794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126.05479452054794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126.05479452054794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126.05479452054794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126.05479452054794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126.05479452054794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126.05479452054794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126.05479452054794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126.05479452054794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126.05479452054794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126.05479452054794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126.05479452054794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126.05479452054794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126.05479452054794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126.05479452054794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126.05479452054794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126.05479452054794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126.05479452054794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126.05479452054794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126.05479452054794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126.05479452054794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126.05479452054794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126.05479452054794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126.05479452054794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126.05479452054794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126.05479452054794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126.05479452054794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126.05479452054794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126.05479452054794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126.05479452054794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126.05479452054794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126.05479452054794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126.05479452054794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126.05479452054794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126.05479452054794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126.05479452054794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126.05479452054794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126.05479452054794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126.05479452054794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126.05479452054794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126.05479452054794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126.05479452054794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126.05479452054794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126.05479452054794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126.05479452054794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126.05479452054794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126.05479452054794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126.05479452054794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126.05479452054794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126.05479452054794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126.05479452054794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126.05479452054794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126.05479452054794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126.05479452054794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126.05479452054794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126.05479452054794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126.05479452054794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126.05479452054794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126.05479452054794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126.05479452054794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126.05479452054794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126.05479452054794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126.05479452054794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126.05479452054794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126.05479452054794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126.05479452054794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126.05479452054794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126.05479452054794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126.05479452054794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126.05479452054794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126.05479452054794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126.05479452054794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126.05479452054794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126.05479452054794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126.05479452054794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126.05479452054794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126.05479452054794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126.05479452054794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126.05479452054794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126.05479452054794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126.05479452054794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126.05479452054794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126.05479452054794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126.05479452054794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126.05479452054794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126.05479452054794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126.05479452054794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126.05479452054794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126.05479452054794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126.05479452054794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126.05479452054794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126.05479452054794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126.05479452054794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126.05479452054794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126.05479452054794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126.05479452054794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126.05479452054794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126.05479452054794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126.05479452054794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126.05479452054794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126.05479452054794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126.05479452054794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126.05479452054794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126.05479452054794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126.05479452054794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126.05479452054794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126.05479452054794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126.05479452054794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126.05479452054794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126.05479452054794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126.05479452054794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126.05479452054794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126.05479452054794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126.05479452054794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126.05479452054794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126.05479452054794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126.05479452054794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126.05479452054794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126.05479452054794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126.05479452054794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126.05479452054794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126.05479452054794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126.05479452054794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126.05479452054794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126.05479452054794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126.05479452054794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126.05479452054794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126.05479452054794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126.05479452054794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126.05479452054794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126.05479452054794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126.05479452054794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126.05479452054794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126.05479452054794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126.05479452054794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126.05479452054794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126.05479452054794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126.05479452054794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126.05479452054794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126.05479452054794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126.05479452054794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126.05479452054794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126.05479452054794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126.05479452054794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126.05479452054794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126.05479452054794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126.05479452054794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126.05479452054794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126.05479452054794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126.05479452054794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126.05479452054794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126.05479452054794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126.05479452054794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126.05479452054794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126.05479452054794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126.05479452054794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126.05479452054794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126.05479452054794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126.05479452054794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126.05479452054794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126.05479452054794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126.05479452054794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126.05479452054794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126.05479452054794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126.05479452054794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126.05479452054794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126.05479452054794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126.05479452054794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126.05479452054794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126.05479452054794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126.05479452054794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126.05479452054794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126.05479452054794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126.05479452054794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126.05479452054794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126.05479452054794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126.05479452054794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126.05479452054794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126.05479452054794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126.05479452054794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126.05479452054794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126.05479452054794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126.05479452054794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126.05479452054794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126.05479452054794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126.05479452054794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126.05479452054794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126.05479452054794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126.05479452054794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126.05479452054794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126.05479452054794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126.05479452054794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126.05479452054794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126.05479452054794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126.05479452054794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126.05479452054794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126.05479452054794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126.05479452054794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126.05479452054794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126.05479452054794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126.05479452054794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126.05479452054794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126.05479452054794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126.05479452054794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126.05479452054794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126.05479452054794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126.05479452054794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126.05479452054794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126.05479452054794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126.05479452054794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126.05479452054794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126.05479452054794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126.05479452054794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126.05479452054794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126.05479452054794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126.05479452054794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126.05479452054794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126.05479452054794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126.05479452054794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126.05479452054794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126.05479452054794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126.05479452054794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126.05479452054794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126.05479452054794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126.05479452054794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126.05479452054794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126.05479452054794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126.05479452054794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126.05479452054794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126.05479452054794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126.05479452054794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126.05479452054794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126.05479452054794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126.05479452054794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126.05479452054794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126.05479452054794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126.05479452054794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126.05479452054794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126.05479452054794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126.05479452054794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126.05479452054794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126.05479452054794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126.05479452054794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126.05479452054794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126.05479452054794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126.05479452054794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126.05479452054794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126.05479452054794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126.05479452054794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126.05479452054794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126.05479452054794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126.05479452054794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126.05479452054794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126.05479452054794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126.05479452054794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126.05479452054794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126.05479452054794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126.05479452054794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126.05479452054794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126.05479452054794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126.05479452054794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126.05479452054794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126.05479452054794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126.05479452054794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126.05479452054794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126.05479452054794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126.05479452054794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126.05479452054794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126.05479452054794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126.05479452054794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126.05479452054794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126.05479452054794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126.05479452054794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126.05479452054794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126.05479452054794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126.05479452054794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126.05479452054794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126.05479452054794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126.05479452054794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126.05479452054794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126.05479452054794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126.05479452054794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126.05479452054794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126.05479452054794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126.05479452054794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126.05479452054794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126.05479452054794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126.05479452054794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126.05479452054794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126.05479452054794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126.05479452054794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126.05479452054794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126.05479452054794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126.05479452054794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126.05479452054794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126.05479452054794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126.05479452054794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126.05479452054794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126.05479452054794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126.05479452054794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126.05479452054794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126.05479452054794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126.05479452054794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126.05479452054794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126.05479452054794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126.05479452054794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126.05479452054794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126.05479452054794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126.05479452054794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126.05479452054794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126.05479452054794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126.05479452054794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126.05479452054794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126.05479452054794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126.05479452054794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126.05479452054794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126.05479452054794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126.05479452054794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126.05479452054794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126.05479452054794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126.05479452054794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126.05479452054794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126.05479452054794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126.05479452054794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126.05479452054794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126.05479452054794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126.05479452054794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126.05479452054794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126.05479452054794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126.05479452054794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126.05479452054794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126.05479452054794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126.05479452054794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126.05479452054794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126.05479452054794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126.05479452054794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126.05479452054794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126.05479452054794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126.05479452054794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126.05479452054794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126.05479452054794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126.05479452054794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126.05479452054794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126.05479452054794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126.05479452054794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126.05479452054794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126.05479452054794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126.05479452054794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126.05479452054794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126.05479452054794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126.05479452054794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126.05479452054794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126.05479452054794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126.05479452054794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126.05479452054794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126.05479452054794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126.05479452054794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126.05479452054794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126.05479452054794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126.05479452054794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126.05479452054794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126.05479452054794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126.05479452054794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126.05479452054794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126.05479452054794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126.05479452054794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126.05479452054794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126.05479452054794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126.05479452054794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126.05479452054794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126.05479452054794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126.05479452054794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126.05479452054794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126.05479452054794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126.05479452054794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126.05479452054794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126.05479452054794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126.05479452054794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126.05479452054794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126.05479452054794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126.05479452054794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126.05479452054794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126.05479452054794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126.05479452054794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126.05479452054794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126.05479452054794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126.05479452054794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126.05479452054794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126.05479452054794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126.05479452054794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126.05479452054794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126.05479452054794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126.05479452054794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126.05479452054794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126.05479452054794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126.05479452054794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126.05479452054794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126.05479452054794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126.05479452054794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126.05479452054794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126.05479452054794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126.05479452054794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126.05479452054794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126.05479452054794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126.05479452054794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126.05479452054794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126.05479452054794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126.05479452054794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126.05479452054794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126.05479452054794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126.05479452054794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126.05479452054794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126.05479452054794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126.05479452054794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126.05479452054794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126.05479452054794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126.05479452054794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126.05479452054794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126.05479452054794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126.05479452054794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126.05479452054794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126.05479452054794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126.05479452054794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126.05479452054794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126.05479452054794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126.05479452054794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126.05479452054794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126.05479452054794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126.05479452054794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126.05479452054794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126.05479452054794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126.05479452054794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126.05479452054794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126.05479452054794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126.05479452054794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126.05479452054794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126.05479452054794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126.05479452054794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126.05479452054794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126.05479452054794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126.05479452054794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126.05479452054794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126.05479452054794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126.05479452054794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126.05479452054794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126.05479452054794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126.05479452054794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126.05479452054794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126.05479452054794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126.05479452054794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126.05479452054794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126.05479452054794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126.05479452054794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126.05479452054794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126.05479452054794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126.05479452054794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126.05479452054794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126.05479452054794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126.05479452054794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126.05479452054794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126.05479452054794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126.05479452054794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126.05479452054794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126.05479452054794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126.05479452054794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126.05479452054794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126.05479452054794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126.05479452054794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126.05479452054794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126.05479452054794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126.05479452054794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126.05479452054794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126.05479452054794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126.05479452054794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126.05479452054794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126.05479452054794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126.05479452054794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126.05479452054794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126.05479452054794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126.05479452054794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126.05479452054794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126.05479452054794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126.05479452054794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126.05479452054794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126.05479452054794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126.05479452054794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126.05479452054794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126.05479452054794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126.05479452054794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126.05479452054794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126.05479452054794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126.05479452054794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126.05479452054794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126.05479452054794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126.05479452054794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126.05479452054794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126.05479452054794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126.05479452054794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126.05479452054794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126.05479452054794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126.05479452054794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126.05479452054794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126.05479452054794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126.05479452054794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126.05479452054794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126.05479452054794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126.05479452054794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126.05479452054794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126.05479452054794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126.05479452054794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126.05479452054794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126.05479452054794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126.05479452054794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126.05479452054794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126.05479452054794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126.05479452054794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126.05479452054794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126.05479452054794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126.05479452054794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126.05479452054794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126.05479452054794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126.05479452054794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126.05479452054794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126.05479452054794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126.05479452054794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126.05479452054794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126.05479452054794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126.05479452054794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126.05479452054794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126.05479452054794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126.05479452054794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126.05479452054794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126.05479452054794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126.05479452054794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126.05479452054794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126.05479452054794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126.05479452054794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126.05479452054794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126.05479452054794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126.05479452054794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126.05479452054794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126.05479452054794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126.05479452054794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126.05479452054794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126.05479452054794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126.05479452054794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126.05479452054794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126.05479452054794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126.05479452054794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126.05479452054794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126.05479452054794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126.05479452054794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126.05479452054794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126.05479452054794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126.05479452054794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126.05479452054794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126.05479452054794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126.05479452054794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126.05479452054794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126.05479452054794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126.05479452054794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126.05479452054794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126.05479452054794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126.05479452054794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126.05479452054794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126.05479452054794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126.05479452054794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126.05479452054794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126.05479452054794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126.05479452054794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126.05479452054794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126.05479452054794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126.05479452054794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126.05479452054794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126.05479452054794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126.05479452054794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126.05479452054794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126.05479452054794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126.05479452054794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126.05479452054794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126.05479452054794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126.05479452054794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126.05479452054794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126.05479452054794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126.05479452054794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126.05479452054794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126.05479452054794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126.05479452054794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126.05479452054794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126.05479452054794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126.05479452054794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126.05479452054794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126.05479452054794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126.05479452054794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126.05479452054794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126.05479452054794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126.05479452054794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126.05479452054794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126.05479452054794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126.05479452054794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126.05479452054794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126.05479452054794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126.05479452054794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126.05479452054794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126.05479452054794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126.05479452054794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126.05479452054794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126.05479452054794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126.05479452054794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126.05479452054794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126.05479452054794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126.05479452054794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126.05479452054794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126.05479452054794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126.05479452054794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126.05479452054794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126.05479452054794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126.05479452054794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126.05479452054794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126.05479452054794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126.05479452054794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126.05479452054794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126.05479452054794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126.05479452054794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126.05479452054794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126.05479452054794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126.05479452054794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126.05479452054794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126.05479452054794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126.05479452054794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126.05479452054794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126.05479452054794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126.05479452054794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126.05479452054794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126.05479452054794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126.05479452054794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126.05479452054794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126.05479452054794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126.05479452054794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126.05479452054794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126.05479452054794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126.05479452054794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126.05479452054794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126.05479452054794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126.05479452054794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126.05479452054794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126.05479452054794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126.05479452054794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126.05479452054794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126.05479452054794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126.05479452054794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126.05479452054794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126.05479452054794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126.05479452054794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126.05479452054794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126.05479452054794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126.05479452054794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126.05479452054794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126.05479452054794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126.05479452054794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126.05479452054794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126.05479452054794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126.05479452054794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126.05479452054794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126.05479452054794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126.05479452054794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126.05479452054794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126.05479452054794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126.05479452054794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126.05479452054794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126.05479452054794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126.05479452054794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126.05479452054794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126.05479452054794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126.05479452054794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126.05479452054794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126.05479452054794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126.05479452054794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126.05479452054794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126.05479452054794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126.05479452054794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126.05479452054794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126.05479452054794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126.05479452054794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126.05479452054794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126.05479452054794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126.05479452054794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126.05479452054794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126.05479452054794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126.05479452054794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126.05479452054794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126.05479452054794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126.05479452054794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126.05479452054794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126.05479452054794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126.05479452054794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126.05479452054794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126.05479452054794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126.05479452054794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126.05479452054794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126.05479452054794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126.05479452054794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126.05479452054794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126.05479452054794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126.05479452054794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126.05479452054794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126.05479452054794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126.05479452054794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126.05479452054794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126.05479452054794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126.05479452054794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126.05479452054794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126.05479452054794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126.05479452054794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126.05479452054794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126.05479452054794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126.05479452054794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126.05479452054794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126.05479452054794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126.05479452054794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126.05479452054794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126.05479452054794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126.05479452054794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126.05479452054794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126.05479452054794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126.05479452054794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126.05479452054794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126.05479452054794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126.05479452054794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126.05479452054794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126.05479452054794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126.05479452054794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126.05479452054794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126.05479452054794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126.05479452054794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126.05479452054794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126.05479452054794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126.05479452054794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126.05479452054794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126.05479452054794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126.05479452054794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126.05479452054794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126.05479452054794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126.05479452054794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126.05479452054794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126.05479452054794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126.05479452054794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126.05479452054794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126.05479452054794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126.05479452054794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126.05479452054794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126.05479452054794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126.05479452054794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126.05479452054794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126.05479452054794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126.05479452054794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126.05479452054794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126.05479452054794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126.05479452054794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126.05479452054794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126.05479452054794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126.05479452054794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126.05479452054794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126.05479452054794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126.05479452054794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126.05479452054794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126.05479452054794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126.05479452054794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126.05479452054794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126.05479452054794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126.05479452054794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126.05479452054794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126.05479452054794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126.05479452054794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126.05479452054794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126.05479452054794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126.05479452054794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126.05479452054794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126.05479452054794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126.05479452054794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126.05479452054794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126.05479452054794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126.05479452054794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126.05479452054794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126.05479452054794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126.05479452054794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126.05479452054794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126.05479452054794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126.05479452054794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126.05479452054794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126.05479452054794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126.05479452054794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126.05479452054794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126.05479452054794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126.05479452054794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126.05479452054794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126.05479452054794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126.05479452054794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126.05479452054794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126.05479452054794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126.05479452054794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126.05479452054794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126.05479452054794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126.05479452054794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126.05479452054794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126.05479452054794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126.05479452054794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126.05479452054794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126.05479452054794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126.05479452054794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126.05479452054794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126.05479452054794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126.05479452054794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126.05479452054794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126.05479452054794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126.05479452054794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126.05479452054794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126.05479452054794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126.05479452054794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126.05479452054794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126.05479452054794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126.05479452054794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126.05479452054794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126.05479452054794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126.05479452054794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126.05479452054794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126.05479452054794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126.05479452054794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126.05479452054794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126.05479452054794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126.05479452054794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126.05479452054794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126.05479452054794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126.05479452054794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126.05479452054794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126.05479452054794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126.05479452054794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126.05479452054794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126.05479452054794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126.05479452054794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126.05479452054794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126.05479452054794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126.05479452054794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126.05479452054794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126.05479452054794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126.05479452054794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126.05479452054794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126.05479452054794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126.05479452054794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126.05479452054794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126.05479452054794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126.05479452054794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126.05479452054794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126.05479452054794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126.05479452054794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126.05479452054794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126.05479452054794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126.05479452054794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126.05479452054794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126.05479452054794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126.05479452054794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126.05479452054794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126.05479452054794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126.05479452054794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126.05479452054794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126.05479452054794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126.05479452054794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126.05479452054794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126.05479452054794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126.05479452054794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126.05479452054794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126.05479452054794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126.05479452054794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126.05479452054794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126.05479452054794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126.05479452054794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126.05479452054794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126.05479452054794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126.05479452054794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126.05479452054794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126.05479452054794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126.05479452054794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126.05479452054794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126.05479452054794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126.05479452054794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126.05479452054794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126.05479452054794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126.05479452054794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126.05479452054794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126.05479452054794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126.05479452054794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126.05479452054794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126.05479452054794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126.05479452054794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126.05479452054794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126.05479452054794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126.05479452054794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126.05479452054794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126.05479452054794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126.05479452054794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126.05479452054794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126.05479452054794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126.05479452054794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126.05479452054794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126.05479452054794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126.05479452054794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126.05479452054794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126.05479452054794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126.05479452054794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126.05479452054794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126.05479452054794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126.05479452054794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126.05479452054794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126.05479452054794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126.05479452054794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126.05479452054794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126.05479452054794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126.05479452054794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126.05479452054794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126.05479452054794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126.05479452054794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126.05479452054794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126.05479452054794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126.05479452054794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126.05479452054794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126.05479452054794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126.05479452054794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126.05479452054794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126.05479452054794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126.05479452054794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126.05479452054794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126.05479452054794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126.05479452054794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126.05479452054794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126.05479452054794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126.05479452054794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126.05479452054794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126.05479452054794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126.05479452054794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126.05479452054794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126.05479452054794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126.05479452054794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126.05479452054794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126.05479452054794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126.05479452054794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126.05479452054794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126.05479452054794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126.05479452054794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126.05479452054794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126.05479452054794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126.05479452054794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126.05479452054794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126.05479452054794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126.05479452054794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126.05479452054794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126.05479452054794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126.05479452054794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126.05479452054794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126.05479452054794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126.05479452054794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126.05479452054794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126.05479452054794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126.05479452054794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126.05479452054794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126.05479452054794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126.05479452054794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126.05479452054794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126.05479452054794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126.05479452054794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126.05479452054794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126.05479452054794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126.05479452054794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126.05479452054794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126.05479452054794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126.05479452054794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126.05479452054794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126.05479452054794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126.05479452054794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126.05479452054794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126.05479452054794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126.05479452054794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126.05479452054794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126.05479452054794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126.05479452054794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126.05479452054794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126.05479452054794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126.05479452054794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126.05479452054794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126.05479452054794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126.05479452054794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126.05479452054794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126.05479452054794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126.05479452054794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126.05479452054794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126.05479452054794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126.05479452054794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126.05479452054794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126.05479452054794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126.05479452054794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126.05479452054794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126.05479452054794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126.05479452054794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126.05479452054794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126.05479452054794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126.05479452054794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126.05479452054794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126.05479452054794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126.05479452054794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126.05479452054794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126.05479452054794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126.05479452054794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126.05479452054794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126.05479452054794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126.05479452054794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126.05479452054794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126.05479452054794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126.05479452054794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126.05479452054794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126.05479452054794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126.05479452054794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126.05479452054794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126.05479452054794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126.05479452054794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126.05479452054794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126.05479452054794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126.05479452054794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126.05479452054794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126.05479452054794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126.05479452054794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126.05479452054794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126.05479452054794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126.05479452054794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126.05479452054794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126.05479452054794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126.05479452054794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126.05479452054794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126.05479452054794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126.05479452054794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126.05479452054794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126.05479452054794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126.05479452054794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126.05479452054794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126.05479452054794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126.05479452054794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126.05479452054794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126.05479452054794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126.05479452054794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126.05479452054794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126.05479452054794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126.05479452054794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126.05479452054794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126.05479452054794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126.05479452054794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126.05479452054794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126.05479452054794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126.05479452054794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126.05479452054794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126.05479452054794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126.05479452054794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126.05479452054794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126.05479452054794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126.05479452054794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126.05479452054794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126.05479452054794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126.05479452054794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126.05479452054794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126.05479452054794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126.05479452054794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126.05479452054794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126.05479452054794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126.05479452054794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126.05479452054794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126.05479452054794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126.05479452054794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126.05479452054794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126.05479452054794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126.05479452054794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126.05479452054794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126.05479452054794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126.05479452054794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126.05479452054794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126.05479452054794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126.05479452054794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126.05479452054794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126.05479452054794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126.05479452054794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126.05479452054794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126.05479452054794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126.05479452054794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126.05479452054794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126.05479452054794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126.05479452054794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126.05479452054794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126.05479452054794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126.05479452054794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126.05479452054794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126.05479452054794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126.05479452054794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126.05479452054794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126.05479452054794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126.05479452054794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126.05479452054794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126.05479452054794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126.05479452054794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126.05479452054794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126.05479452054794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126.05479452054794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126.05479452054794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126.05479452054794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126.05479452054794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126.05479452054794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126.05479452054794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126.05479452054794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126.05479452054794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126.05479452054794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126.05479452054794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126.05479452054794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126.05479452054794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126.05479452054794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126.05479452054794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126.05479452054794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126.05479452054794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126.05479452054794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126.05479452054794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126.05479452054794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126.05479452054794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126.05479452054794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126.05479452054794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126.05479452054794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126.05479452054794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126.05479452054794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126.05479452054794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126.05479452054794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126.05479452054794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126.05479452054794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126.05479452054794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126.05479452054794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126.05479452054794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126.05479452054794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126.05479452054794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126.05479452054794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126.05479452054794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126.05479452054794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126.05479452054794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126.05479452054794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126.05479452054794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126.05479452054794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126.05479452054794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126.05479452054794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126.05479452054794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126.05479452054794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126.05479452054794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126.05479452054794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126.05479452054794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126.05479452054794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126.05479452054794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126.05479452054794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126.05479452054794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126.05479452054794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126.05479452054794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126.05479452054794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126.05479452054794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126.05479452054794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126.05479452054794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126.05479452054794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126.05479452054794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126.05479452054794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126.05479452054794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126.05479452054794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126.05479452054794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126.05479452054794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126.05479452054794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126.05479452054794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126.05479452054794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126.05479452054794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126.05479452054794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126.05479452054794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126.05479452054794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126.05479452054794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126.05479452054794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126.05479452054794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126.05479452054794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126.05479452054794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126.05479452054794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126.05479452054794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126.05479452054794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126.05479452054794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126.05479452054794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126.05479452054794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126.05479452054794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126.05479452054794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126.05479452054794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126.05479452054794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126.05479452054794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126.05479452054794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126.05479452054794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126.05479452054794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126.05479452054794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126.05479452054794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126.05479452054794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126.05479452054794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126.05479452054794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126.05479452054794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126.05479452054794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126.05479452054794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126.05479452054794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126.05479452054794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126.05479452054794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126.05479452054794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126.05479452054794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126.05479452054794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126.05479452054794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126.05479452054794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126.05479452054794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126.05479452054794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126.05479452054794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126.05479452054794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126.05479452054794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126.05479452054794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126.05479452054794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126.05479452054794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126.05479452054794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126.05479452054794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126.05479452054794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126.05479452054794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126.05479452054794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126.05479452054794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126.05479452054794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126.05479452054794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126.05479452054794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126.05479452054794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126.05479452054794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126.05479452054794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126.05479452054794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126.05479452054794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126.05479452054794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126.05479452054794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126.05479452054794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126.05479452054794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126.05479452054794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126.05479452054794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126.05479452054794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126.05479452054794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126.05479452054794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126.05479452054794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126.05479452054794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126.05479452054794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126.05479452054794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126.05479452054794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126.05479452054794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126.05479452054794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126.05479452054794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126.05479452054794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126.05479452054794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126.05479452054794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126.05479452054794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126.05479452054794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126.05479452054794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126.05479452054794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126.05479452054794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126.05479452054794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126.05479452054794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126.05479452054794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126.05479452054794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126.05479452054794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126.05479452054794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126.05479452054794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126.05479452054794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126.05479452054794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126.05479452054794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126.05479452054794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126.05479452054794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126.05479452054794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126.05479452054794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126.05479452054794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126.05479452054794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126.05479452054794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126.05479452054794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126.05479452054794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126.05479452054794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126.05479452054794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126.05479452054794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126.05479452054794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126.05479452054794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126.05479452054794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126.05479452054794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126.05479452054794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126.05479452054794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126.05479452054794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126.05479452054794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126.05479452054794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126.05479452054794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126.05479452054794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126.05479452054794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126.05479452054794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126.05479452054794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126.05479452054794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126.05479452054794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126.05479452054794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126.05479452054794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126.05479452054794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126.05479452054794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126.05479452054794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126.05479452054794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126.05479452054794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126.05479452054794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126.05479452054794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126.05479452054794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126.05479452054794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126.05479452054794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126.05479452054794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126.05479452054794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126.05479452054794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126.05479452054794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126.05479452054794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126.05479452054794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126.05479452054794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126.05479452054794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126.05479452054794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126.05479452054794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126.05479452054794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126.05479452054794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126.05479452054794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126.05479452054794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126.05479452054794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126.05479452054794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126.05479452054794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126.05479452054794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126.05479452054794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126.05479452054794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126.05479452054794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126.05479452054794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126.05479452054794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126.05479452054794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126.05479452054794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126.05479452054794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126.05479452054794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126.05479452054794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126.05479452054794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126.05479452054794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126.05479452054794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126.05479452054794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126.05479452054794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126.05479452054794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126.05479452054794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126.05479452054794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126.05479452054794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126.05479452054794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126.05479452054794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126.05479452054794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126.05479452054794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126.05479452054794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126.05479452054794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126.05479452054794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126.05479452054794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126.05479452054794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126.05479452054794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126.05479452054794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126.05479452054794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126.05479452054794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126.05479452054794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126.05479452054794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126.05479452054794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126.05479452054794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126.05479452054794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126.05479452054794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126.05479452054794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126.05479452054794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126.05479452054794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126.05479452054794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126.05479452054794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126.05479452054794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126.05479452054794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126.05479452054794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126.05479452054794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126.05479452054794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126.05479452054794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126.05479452054794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126.05479452054794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126.05479452054794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126.05479452054794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126.05479452054794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126.05479452054794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126.05479452054794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126.05479452054794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126.05479452054794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126.05479452054794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126.05479452054794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126.05479452054794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126.05479452054794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126.05479452054794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126.05479452054794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126.05479452054794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126.05479452054794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126.05479452054794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126.05479452054794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126.05479452054794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126.05479452054794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126.05479452054794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126.05479452054794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126.05479452054794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126.05479452054794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126.05479452054794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126.05479452054794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126.05479452054794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126.05479452054794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126.05479452054794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126.05479452054794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126.05479452054794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126.05479452054794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126.05479452054794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126.05479452054794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126.05479452054794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126.05479452054794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126.05479452054794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126.05479452054794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126.05479452054794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126.05479452054794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126.05479452054794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126.05479452054794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126.05479452054794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126.05479452054794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126.05479452054794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126.05479452054794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126.05479452054794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126.05479452054794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126.05479452054794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126.05479452054794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126.05479452054794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126.05479452054794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126.05479452054794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126.05479452054794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126.05479452054794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126.05479452054794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126.05479452054794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126.05479452054794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126.05479452054794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126.05479452054794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126.05479452054794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126.05479452054794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126.05479452054794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126.05479452054794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126.05479452054794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126.05479452054794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126.05479452054794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126.05479452054794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126.05479452054794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126.05479452054794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126.05479452054794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126.05479452054794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126.05479452054794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126.05479452054794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126.05479452054794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126.05479452054794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126.05479452054794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126.05479452054794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126.05479452054794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126.05479452054794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126.05479452054794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126.05479452054794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126.05479452054794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126.05479452054794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126.05479452054794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126.05479452054794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126.05479452054794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126.05479452054794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126.05479452054794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126.05479452054794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126.05479452054794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126.05479452054794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126.05479452054794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126.05479452054794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126.05479452054794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126.05479452054794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126.05479452054794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126.05479452054794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126.05479452054794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126.05479452054794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126.05479452054794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126.05479452054794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126.05479452054794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126.05479452054794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126.05479452054794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126.05479452054794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126.05479452054794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126.05479452054794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126.05479452054794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126.05479452054794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126.05479452054794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126.05479452054794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126.05479452054794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126.05479452054794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126.05479452054794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126.05479452054794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126.05479452054794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126.05479452054794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126.05479452054794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126.05479452054794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126.05479452054794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126.05479452054794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126.05479452054794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126.05479452054794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126.05479452054794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126.05479452054794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126.05479452054794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126.05479452054794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126.05479452054794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126.05479452054794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126.05479452054794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126.05479452054794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126.05479452054794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126.05479452054794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126.05479452054794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126.05479452054794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126.05479452054794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126.05479452054794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126.05479452054794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126.05479452054794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126.05479452054794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126.05479452054794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126.05479452054794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126.05479452054794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126.05479452054794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126.05479452054794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126.05479452054794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126.05479452054794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126.05479452054794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126.05479452054794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126.05479452054794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126.05479452054794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126.05479452054794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126.05479452054794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126.05479452054794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126.05479452054794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126.05479452054794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126.05479452054794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126.05479452054794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126.05479452054794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126.05479452054794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126.05479452054794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126.05479452054794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126.05479452054794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126.05479452054794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126.05479452054794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126.05479452054794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126.05479452054794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126.05479452054794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126.05479452054794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126.05479452054794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126.05479452054794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126.05479452054794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126.05479452054794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126.05479452054794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126.05479452054794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126.05479452054794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126.05479452054794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126.05479452054794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126.05479452054794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126.05479452054794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126.05479452054794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126.05479452054794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126.05479452054794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126.05479452054794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126.05479452054794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126.05479452054794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126.05479452054794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126.05479452054794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126.05479452054794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126.05479452054794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126.05479452054794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126.05479452054794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126.05479452054794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126.05479452054794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126.05479452054794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126.05479452054794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126.05479452054794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126.05479452054794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126.05479452054794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126.05479452054794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126.05479452054794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126.05479452054794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126.05479452054794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126.05479452054794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126.05479452054794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126.05479452054794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126.05479452054794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126.05479452054794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126.05479452054794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126.05479452054794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126.05479452054794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126.05479452054794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126.05479452054794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126.05479452054794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126.05479452054794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126.05479452054794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126.05479452054794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126.05479452054794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126.05479452054794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126.05479452054794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126.05479452054794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126.05479452054794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126.05479452054794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126.05479452054794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126.05479452054794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126.05479452054794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126.05479452054794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126.05479452054794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126.05479452054794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126.05479452054794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126.05479452054794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126.05479452054794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126.05479452054794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126.05479452054794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126.05479452054794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126.05479452054794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126.05479452054794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126.05479452054794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126.05479452054794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126.05479452054794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126.05479452054794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126.05479452054794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126.05479452054794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126.05479452054794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126.05479452054794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126.05479452054794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126.05479452054794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126.05479452054794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126.05479452054794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126.05479452054794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126.05479452054794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126.05479452054794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126.05479452054794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126.05479452054794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126.05479452054794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126.05479452054794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126.05479452054794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126.05479452054794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126.05479452054794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126.05479452054794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126.05479452054794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126.05479452054794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126.05479452054794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126.05479452054794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126.05479452054794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126.05479452054794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126.05479452054794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126.05479452054794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126.05479452054794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126.05479452054794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126.05479452054794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126.05479452054794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126.05479452054794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126.05479452054794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126.05479452054794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126.05479452054794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126.05479452054794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126.05479452054794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126.05479452054794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126.05479452054794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126.05479452054794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126.05479452054794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126.05479452054794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126.05479452054794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126.05479452054794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126.05479452054794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126.05479452054794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126.05479452054794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126.05479452054794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126.05479452054794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126.05479452054794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126.05479452054794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126.05479452054794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126.05479452054794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126.05479452054794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126.05479452054794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126.05479452054794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126.05479452054794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126.05479452054794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126.05479452054794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126.05479452054794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126.05479452054794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126.05479452054794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126.05479452054794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126.05479452054794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126.05479452054794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126.05479452054794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126.05479452054794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126.05479452054794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126.05479452054794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126.05479452054794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126.05479452054794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126.05479452054794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126.05479452054794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126.05479452054794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126.05479452054794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126.05479452054794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126.05479452054794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126.05479452054794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126.05479452054794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126.05479452054794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126.05479452054794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126.05479452054794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126.05479452054794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126.05479452054794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126.05479452054794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126.05479452054794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126.05479452054794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126.05479452054794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126.05479452054794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126.05479452054794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126.05479452054794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126.05479452054794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126.05479452054794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126.05479452054794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126.05479452054794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126.05479452054794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126.05479452054794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126.05479452054794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126.05479452054794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126.05479452054794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126.05479452054794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126.05479452054794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126.05479452054794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126.05479452054794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126.05479452054794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126.05479452054794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126.05479452054794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126.05479452054794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126.05479452054794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126.05479452054794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126.05479452054794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126.05479452054794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126.05479452054794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126.05479452054794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126.05479452054794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126.05479452054794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126.05479452054794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126.05479452054794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126.05479452054794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126.05479452054794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126.05479452054794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126.05479452054794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126.05479452054794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126.05479452054794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126.05479452054794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126.05479452054794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126.05479452054794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126.05479452054794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126.05479452054794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126.05479452054794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126.05479452054794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126.05479452054794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126.05479452054794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126.05479452054794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126.05479452054794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126.05479452054794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126.05479452054794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126.05479452054794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126.05479452054794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126.05479452054794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126.05479452054794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126.05479452054794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126.05479452054794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126.05479452054794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126.05479452054794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126.05479452054794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126.05479452054794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126.05479452054794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126.05479452054794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126.05479452054794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126.05479452054794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126.05479452054794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126.05479452054794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126.05479452054794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126.05479452054794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126.05479452054794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126.05479452054794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126.05479452054794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126.05479452054794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126.05479452054794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126.05479452054794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126.05479452054794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126.05479452054794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126.05479452054794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126.05479452054794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126.05479452054794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126.05479452054794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126.05479452054794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126.05479452054794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126.05479452054794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126.05479452054794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126.05479452054794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126.05479452054794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126.05479452054794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126.05479452054794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126.05479452054794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126.05479452054794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126.05479452054794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126.05479452054794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126.05479452054794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126.05479452054794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126.05479452054794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126.05479452054794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126.05479452054794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126.05479452054794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126.05479452054794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126.05479452054794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126.05479452054794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126.05479452054794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126.05479452054794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126.05479452054794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126.05479452054794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126.05479452054794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126.05479452054794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126.05479452054794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126.05479452054794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126.05479452054794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126.05479452054794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126.05479452054794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126.05479452054794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126.05479452054794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126.05479452054794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126.05479452054794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126.05479452054794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126.05479452054794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126.05479452054794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126.05479452054794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126.05479452054794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126.05479452054794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126.05479452054794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126.05479452054794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126.05479452054794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126.05479452054794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126.05479452054794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126.05479452054794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126.05479452054794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126.05479452054794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126.05479452054794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126.05479452054794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126.05479452054794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126.05479452054794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126.05479452054794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126.05479452054794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126.05479452054794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126.05479452054794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126.05479452054794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126.05479452054794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126.05479452054794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126.05479452054794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126.05479452054794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126.05479452054794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126.05479452054794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126.05479452054794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126.05479452054794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126.05479452054794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126.05479452054794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126.05479452054794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126.05479452054794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126.05479452054794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126.05479452054794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126.05479452054794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126.05479452054794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126.05479452054794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126.05479452054794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126.05479452054794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126.05479452054794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126.05479452054794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126.05479452054794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126.05479452054794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126.05479452054794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126.05479452054794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126.05479452054794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126.05479452054794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126.05479452054794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126.05479452054794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126.05479452054794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126.05479452054794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126.05479452054794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126.05479452054794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126.05479452054794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126.05479452054794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126.05479452054794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126.05479452054794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126.05479452054794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126.05479452054794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126.05479452054794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126.05479452054794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126.05479452054794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126.05479452054794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126.05479452054794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126.05479452054794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126.05479452054794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126.05479452054794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126.05479452054794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126.05479452054794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126.05479452054794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126.05479452054794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126.05479452054794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126.05479452054794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126.05479452054794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126.05479452054794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126.05479452054794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126.05479452054794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126.05479452054794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126.05479452054794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126.05479452054794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126.05479452054794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126.05479452054794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126.05479452054794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126.05479452054794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126.05479452054794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126.05479452054794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126.05479452054794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126.05479452054794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126.05479452054794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126.05479452054794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126.05479452054794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126.05479452054794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126.05479452054794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126.05479452054794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126.05479452054794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126.05479452054794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126.05479452054794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126.05479452054794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126.05479452054794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126.05479452054794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126.05479452054794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126.05479452054794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126.05479452054794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126.05479452054794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126.05479452054794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126.05479452054794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126.05479452054794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126.05479452054794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126.05479452054794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126.05479452054794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126.05479452054794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126.05479452054794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126.05479452054794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126.05479452054794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126.05479452054794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126.05479452054794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126.05479452054794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126.05479452054794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126.05479452054794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126.05479452054794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126.05479452054794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126.05479452054794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126.05479452054794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126.05479452054794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126.05479452054794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126.05479452054794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126.05479452054794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126.05479452054794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126.05479452054794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126.05479452054794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126.05479452054794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126.05479452054794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126.05479452054794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126.05479452054794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126.05479452054794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126.05479452054794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126.05479452054794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126.05479452054794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126.05479452054794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126.05479452054794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126.05479452054794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126.05479452054794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126.05479452054794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126.05479452054794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126.05479452054794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126.05479452054794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126.05479452054794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126.05479452054794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126.05479452054794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126.05479452054794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126.05479452054794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126.05479452054794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126.05479452054794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126.05479452054794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126.05479452054794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126.05479452054794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126.05479452054794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126.05479452054794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126.05479452054794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126.05479452054794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126.05479452054794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126.05479452054794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126.05479452054794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126.05479452054794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126.05479452054794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126.05479452054794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126.05479452054794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126.05479452054794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126.05479452054794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126.05479452054794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126.05479452054794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126.05479452054794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126.05479452054794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126.05479452054794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126.05479452054794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126.05479452054794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126.05479452054794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126.05479452054794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126.05479452054794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126.05479452054794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126.05479452054794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126.05479452054794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126.05479452054794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126.05479452054794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126.05479452054794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126.05479452054794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126.05479452054794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126.05479452054794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126.05479452054794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126.05479452054794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126.05479452054794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126.05479452054794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126.05479452054794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126.05479452054794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126.05479452054794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126.05479452054794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126.05479452054794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126.05479452054794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126.05479452054794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126.05479452054794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126.05479452054794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126.05479452054794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126.05479452054794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126.05479452054794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126.05479452054794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126.05479452054794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126.05479452054794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126.05479452054794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126.05479452054794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126.05479452054794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126.05479452054794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126.05479452054794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126.05479452054794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126.05479452054794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126.05479452054794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126.05479452054794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126.05479452054794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126.05479452054794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126.05479452054794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126.05479452054794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126.05479452054794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126.05479452054794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126.05479452054794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126.05479452054794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126.05479452054794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126.05479452054794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126.05479452054794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126.05479452054794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126.05479452054794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126.05479452054794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126.05479452054794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126.05479452054794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126.05479452054794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126.05479452054794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126.05479452054794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126.05479452054794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126.05479452054794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126.05479452054794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126.05479452054794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126.05479452054794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126.05479452054794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126.05479452054794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126.05479452054794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126.05479452054794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126.05479452054794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126.05479452054794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126.05479452054794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126.05479452054794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126.05479452054794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126.05479452054794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126.05479452054794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126.05479452054794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126.05479452054794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126.05479452054794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126.05479452054794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126.05479452054794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126.05479452054794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126.05479452054794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126.05479452054794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126.05479452054794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126.05479452054794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126.05479452054794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126.05479452054794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126.05479452054794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126.05479452054794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126.05479452054794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126.05479452054794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126.05479452054794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126.05479452054794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126.05479452054794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126.05479452054794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126.05479452054794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126.05479452054794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126.05479452054794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126.05479452054794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126.05479452054794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126.05479452054794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126.05479452054794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126.05479452054794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126.05479452054794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126.05479452054794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126.05479452054794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126.05479452054794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126.05479452054794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126.05479452054794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126.05479452054794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126.05479452054794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126.05479452054794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126.05479452054794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126.05479452054794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126.05479452054794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126.05479452054794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126.05479452054794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126.05479452054794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126.05479452054794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126.05479452054794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126.05479452054794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126.05479452054794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126.05479452054794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126.05479452054794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126.05479452054794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126.05479452054794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126.05479452054794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126.05479452054794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126.05479452054794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126.05479452054794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126.05479452054794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126.05479452054794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126.05479452054794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126.05479452054794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126.05479452054794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126.05479452054794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126.05479452054794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126.05479452054794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126.05479452054794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126.05479452054794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126.05479452054794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126.05479452054794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126.05479452054794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126.05479452054794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126.05479452054794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126.05479452054794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126.05479452054794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126.05479452054794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126.05479452054794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126.05479452054794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126.05479452054794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126.05479452054794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126.05479452054794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126.05479452054794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126.05479452054794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126.05479452054794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126.05479452054794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126.05479452054794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126.05479452054794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126.05479452054794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126.05479452054794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126.05479452054794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126.05479452054794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126.05479452054794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126.05479452054794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126.05479452054794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126.05479452054794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126.05479452054794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126.05479452054794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126.05479452054794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126.05479452054794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126.05479452054794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126.05479452054794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126.05479452054794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126.05479452054794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126.05479452054794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126.05479452054794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126.05479452054794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126.05479452054794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126.05479452054794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126.05479452054794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126.05479452054794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126.05479452054794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126.05479452054794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126.05479452054794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126.05479452054794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126.05479452054794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126.05479452054794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126.05479452054794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126.05479452054794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126.05479452054794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126.05479452054794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126.05479452054794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126.05479452054794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126.05479452054794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126.05479452054794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126.05479452054794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126.05479452054794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126.05479452054794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126.05479452054794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126.05479452054794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126.05479452054794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126.05479452054794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126.05479452054794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126.05479452054794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126.05479452054794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126.05479452054794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126.05479452054794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126.05479452054794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126.05479452054794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126.05479452054794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126.05479452054794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126.05479452054794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126.05479452054794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126.05479452054794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126.05479452054794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126.05479452054794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126.05479452054794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126.05479452054794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126.05479452054794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126.05479452054794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126.05479452054794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126.05479452054794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126.05479452054794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126.05479452054794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126.05479452054794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126.05479452054794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126.05479452054794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126.05479452054794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126.05479452054794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126.05479452054794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126.05479452054794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126.05479452054794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126.05479452054794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126.05479452054794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126.05479452054794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126.05479452054794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126.05479452054794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126.05479452054794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126.05479452054794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126.05479452054794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126.05479452054794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126.05479452054794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126.05479452054794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126.05479452054794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126.05479452054794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126.05479452054794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126.05479452054794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126.05479452054794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126.05479452054794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126.05479452054794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126.05479452054794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126.05479452054794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126.05479452054794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126.05479452054794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126.05479452054794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126.05479452054794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126.05479452054794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126.05479452054794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126.05479452054794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126.05479452054794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126.05479452054794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126.05479452054794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126.05479452054794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126.05479452054794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126.05479452054794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126.05479452054794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126.05479452054794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126.05479452054794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126.05479452054794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126.05479452054794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126.05479452054794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126.05479452054794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126.05479452054794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126.05479452054794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126.05479452054794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126.05479452054794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126.05479452054794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126.05479452054794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126.05479452054794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126.05479452054794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126.05479452054794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126.05479452054794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126.05479452054794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126.05479452054794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126.05479452054794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126.05479452054794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126.05479452054794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126.05479452054794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126.05479452054794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126.05479452054794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126.05479452054794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126.05479452054794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126.05479452054794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126.05479452054794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126.05479452054794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126.05479452054794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126.05479452054794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126.05479452054794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126.05479452054794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126.05479452054794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126.05479452054794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126.05479452054794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126.05479452054794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126.05479452054794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126.05479452054794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126.05479452054794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126.05479452054794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126.05479452054794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126.05479452054794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126.05479452054794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126.05479452054794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126.05479452054794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126.05479452054794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126.05479452054794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126.05479452054794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126.05479452054794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126.05479452054794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126.05479452054794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126.05479452054794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126.05479452054794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126.05479452054794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126.05479452054794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126.05479452054794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126.05479452054794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126.05479452054794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126.05479452054794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126.05479452054794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126.05479452054794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126.05479452054794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126.05479452054794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126.05479452054794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126.05479452054794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126.05479452054794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126.05479452054794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126.05479452054794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126.05479452054794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126.05479452054794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126.05479452054794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126.05479452054794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126.05479452054794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126.05479452054794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126.05479452054794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126.05479452054794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126.05479452054794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126.05479452054794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126.05479452054794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126.05479452054794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126.05479452054794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126.05479452054794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126.05479452054794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126.05479452054794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126.05479452054794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126.05479452054794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126.05479452054794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126.05479452054794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126.05479452054794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126.05479452054794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126.05479452054794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126.05479452054794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126.05479452054794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126.05479452054794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126.05479452054794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126.05479452054794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126.05479452054794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126.05479452054794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126.05479452054794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126.05479452054794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126.05479452054794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126.05479452054794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126.05479452054794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126.05479452054794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126.05479452054794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126.05479452054794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126.05479452054794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126.05479452054794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126.05479452054794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126.05479452054794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126.05479452054794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126.05479452054794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126.05479452054794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126.05479452054794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126.05479452054794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126.05479452054794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126.05479452054794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126.05479452054794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126.05479452054794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126.05479452054794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126.05479452054794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126.05479452054794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126.05479452054794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126.05479452054794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126.05479452054794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126.05479452054794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126.05479452054794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126.05479452054794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126.05479452054794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126.05479452054794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126.05479452054794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126.05479452054794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126.05479452054794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126.05479452054794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126.05479452054794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126.05479452054794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126.05479452054794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126.05479452054794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126.05479452054794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126.05479452054794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126.05479452054794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126.05479452054794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126.05479452054794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126.05479452054794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126.05479452054794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126.05479452054794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126.05479452054794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126.05479452054794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126.05479452054794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126.05479452054794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126.05479452054794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126.05479452054794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126.05479452054794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126.05479452054794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126.05479452054794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126.05479452054794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126.05479452054794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126.05479452054794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126.05479452054794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126.05479452054794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126.05479452054794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126.05479452054794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126.05479452054794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126.05479452054794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126.05479452054794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126.05479452054794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126.05479452054794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126.05479452054794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126.05479452054794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126.05479452054794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126.05479452054794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126.05479452054794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126.05479452054794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126.05479452054794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126.05479452054794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126.05479452054794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126.05479452054794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126.05479452054794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126.05479452054794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126.05479452054794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126.05479452054794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126.05479452054794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126.05479452054794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126.05479452054794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126.05479452054794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126.05479452054794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126.05479452054794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126.05479452054794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126.05479452054794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126.05479452054794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126.05479452054794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126.05479452054794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126.05479452054794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126.05479452054794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126.05479452054794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126.05479452054794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126.05479452054794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126.05479452054794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126.05479452054794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126.05479452054794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126.05479452054794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126.05479452054794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126.05479452054794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126.05479452054794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126.05479452054794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126.05479452054794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126.05479452054794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126.05479452054794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126.05479452054794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126.05479452054794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126.05479452054794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126.05479452054794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126.05479452054794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126.05479452054794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126.05479452054794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126.05479452054794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126.05479452054794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126.05479452054794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126.05479452054794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126.05479452054794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126.05479452054794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126.05479452054794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126.05479452054794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126.05479452054794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126.05479452054794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126.05479452054794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126.05479452054794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126.05479452054794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126.05479452054794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126.05479452054794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126.05479452054794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126.05479452054794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126.05479452054794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126.05479452054794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126.05479452054794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126.05479452054794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126.05479452054794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126.05479452054794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126.05479452054794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126.05479452054794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126.05479452054794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126.05479452054794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126.05479452054794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126.05479452054794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126.05479452054794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126.05479452054794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126.05479452054794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126.05479452054794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126.05479452054794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126.05479452054794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126.05479452054794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126.05479452054794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126.05479452054794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126.05479452054794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126.05479452054794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126.05479452054794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126.05479452054794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126.05479452054794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126.05479452054794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126.05479452054794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126.05479452054794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126.05479452054794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126.05479452054794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126.05479452054794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126.05479452054794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126.05479452054794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126.05479452054794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126.05479452054794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126.05479452054794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126.05479452054794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126.05479452054794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126.05479452054794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126.05479452054794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126.05479452054794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126.05479452054794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126.05479452054794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126.05479452054794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126.05479452054794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126.05479452054794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126.05479452054794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126.05479452054794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126.05479452054794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126.05479452054794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126.05479452054794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126.05479452054794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126.05479452054794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126.05479452054794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126.05479452054794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126.05479452054794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126.05479452054794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126.05479452054794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126.05479452054794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126.05479452054794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126.05479452054794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126.05479452054794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126.05479452054794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126.05479452054794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126.05479452054794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126.05479452054794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126.05479452054794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126.05479452054794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126.05479452054794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126.05479452054794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126.05479452054794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126.05479452054794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126.05479452054794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126.05479452054794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126.05479452054794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126.05479452054794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126.05479452054794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126.05479452054794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126.05479452054794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126.05479452054794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126.05479452054794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126.05479452054794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126.05479452054794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126.05479452054794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126.05479452054794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126.05479452054794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126.05479452054794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126.05479452054794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126.05479452054794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126.05479452054794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126.05479452054794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126.05479452054794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126.05479452054794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126.05479452054794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126.05479452054794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126.05479452054794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126.05479452054794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126.05479452054794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126.05479452054794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126.05479452054794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126.05479452054794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126.05479452054794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126.05479452054794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126.05479452054794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126.05479452054794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126.05479452054794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126.05479452054794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126.05479452054794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126.05479452054794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126.05479452054794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126.05479452054794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126.05479452054794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126.05479452054794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126.05479452054794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126.05479452054794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126.05479452054794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126.05479452054794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126.05479452054794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126.05479452054794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126.05479452054794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126.05479452054794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126.05479452054794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126.05479452054794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126.05479452054794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126.05479452054794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126.05479452054794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126.05479452054794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126.05479452054794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126.05479452054794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126.05479452054794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126.05479452054794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126.05479452054794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126.05479452054794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126.05479452054794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126.05479452054794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126.05479452054794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126.05479452054794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126.05479452054794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126.05479452054794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126.05479452054794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126.05479452054794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126.05479452054794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126.05479452054794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126.05479452054794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126.05479452054794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126.05479452054794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126.05479452054794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126.05479452054794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126.05479452054794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126.05479452054794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126.05479452054794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126.05479452054794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126.05479452054794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126.05479452054794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126.05479452054794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126.05479452054794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126.05479452054794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126.05479452054794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126.05479452054794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126.05479452054794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126.05479452054794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126.05479452054794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126.05479452054794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126.05479452054794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126.05479452054794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126.05479452054794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126.05479452054794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126.05479452054794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126.05479452054794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126.05479452054794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126.05479452054794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126.05479452054794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126.05479452054794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126.05479452054794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126.05479452054794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126.05479452054794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126.05479452054794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126.05479452054794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126.05479452054794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126.05479452054794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126.05479452054794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126.05479452054794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126.05479452054794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126.05479452054794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126.05479452054794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126.05479452054794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126.05479452054794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126.05479452054794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126.05479452054794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126.05479452054794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126.05479452054794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126.05479452054794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126.05479452054794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126.05479452054794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126.05479452054794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126.05479452054794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126.05479452054794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126.05479452054794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126.05479452054794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126.05479452054794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126.05479452054794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126.05479452054794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126.05479452054794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126.05479452054794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126.05479452054794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126.05479452054794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126.05479452054794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126.05479452054794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126.05479452054794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126.05479452054794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126.05479452054794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126.05479452054794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126.05479452054794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126.05479452054794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126.05479452054794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126.05479452054794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126.05479452054794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126.05479452054794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126.05479452054794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126.05479452054794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126.05479452054794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126.05479452054794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126.05479452054794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126.05479452054794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126.05479452054794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126.05479452054794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126.05479452054794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126.05479452054794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126.05479452054794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126.05479452054794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126.05479452054794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126.05479452054794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126.05479452054794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126.05479452054794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126.05479452054794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126.05479452054794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126.05479452054794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126.05479452054794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126.05479452054794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126.05479452054794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126.05479452054794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126.05479452054794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126.05479452054794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126.05479452054794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126.05479452054794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126.05479452054794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126.05479452054794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126.05479452054794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126.05479452054794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126.05479452054794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126.05479452054794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126.05479452054794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126.05479452054794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126.05479452054794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126.05479452054794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126.05479452054794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126.05479452054794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126.05479452054794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126.05479452054794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126.05479452054794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126.05479452054794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126.05479452054794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126.05479452054794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126.05479452054794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126.05479452054794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126.05479452054794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126.05479452054794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126.05479452054794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126.05479452054794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126.05479452054794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126.05479452054794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126.05479452054794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126.05479452054794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126.05479452054794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126.05479452054794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126.05479452054794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126.05479452054794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126.05479452054794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126.05479452054794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126.05479452054794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126.05479452054794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126.05479452054794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126.05479452054794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126.05479452054794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126.05479452054794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126.05479452054794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126.05479452054794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126.05479452054794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126.05479452054794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126.05479452054794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126.05479452054794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126.05479452054794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126.05479452054794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126.05479452054794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126.05479452054794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126.05479452054794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126.05479452054794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126.05479452054794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126.05479452054794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126.05479452054794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126.05479452054794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126.05479452054794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126.05479452054794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126.05479452054794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126.05479452054794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126.05479452054794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126.05479452054794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126.05479452054794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126.05479452054794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126.05479452054794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126.05479452054794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126.05479452054794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126.05479452054794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126.05479452054794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126.05479452054794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126.05479452054794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126.05479452054794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126.05479452054794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126.05479452054794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126.05479452054794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126.05479452054794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126.05479452054794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126.05479452054794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126.05479452054794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126.05479452054794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126.05479452054794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126.05479452054794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126.05479452054794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126.05479452054794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126.05479452054794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126.05479452054794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126.05479452054794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126.05479452054794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126.05479452054794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126.05479452054794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126.05479452054794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126.05479452054794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126.05479452054794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126.05479452054794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126.05479452054794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126.05479452054794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126.05479452054794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126.05479452054794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126.05479452054794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126.05479452054794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126.05479452054794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126.05479452054794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126.05479452054794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126.05479452054794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126.05479452054794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126.05479452054794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126.05479452054794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126.05479452054794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126.05479452054794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126.05479452054794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126.05479452054794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126.05479452054794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126.05479452054794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126.05479452054794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126.05479452054794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126.05479452054794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126.05479452054794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126.05479452054794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126.05479452054794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126.05479452054794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126.05479452054794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126.05479452054794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126.05479452054794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126.05479452054794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126.05479452054794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126.05479452054794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126.05479452054794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126.05479452054794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126.05479452054794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126.05479452054794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126.05479452054794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126.05479452054794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126.05479452054794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126.05479452054794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126.05479452054794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126.05479452054794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126.05479452054794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126.05479452054794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126.05479452054794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126.05479452054794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126.05479452054794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126.05479452054794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126.05479452054794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126.05479452054794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126.05479452054794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126.05479452054794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126.05479452054794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126.05479452054794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126.05479452054794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126.05479452054794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126.05479452054794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126.05479452054794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126.05479452054794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126.05479452054794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126.05479452054794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126.05479452054794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126.05479452054794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126.05479452054794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126.05479452054794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126.05479452054794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126.05479452054794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126.05479452054794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126.05479452054794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126.05479452054794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126.05479452054794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126.05479452054794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126.05479452054794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126.05479452054794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126.05479452054794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126.05479452054794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126.05479452054794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126.05479452054794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126.05479452054794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126.05479452054794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126.05479452054794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126.05479452054794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126.05479452054794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126.05479452054794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126.05479452054794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126.05479452054794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126.05479452054794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126.05479452054794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126.05479452054794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126.05479452054794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126.05479452054794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126.05479452054794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126.05479452054794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126.05479452054794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126.05479452054794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126.05479452054794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126.05479452054794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126.05479452054794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126.05479452054794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126.05479452054794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126.05479452054794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126.05479452054794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126.05479452054794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126.05479452054794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126.05479452054794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126.05479452054794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126.05479452054794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126.05479452054794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126.05479452054794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126.05479452054794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126.05479452054794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126.05479452054794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126.05479452054794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126.05479452054794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126.05479452054794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126.05479452054794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126.05479452054794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126.05479452054794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126.05479452054794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126.05479452054794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126.05479452054794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126.05479452054794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126.05479452054794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126.05479452054794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126.05479452054794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126.05479452054794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126.05479452054794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126.05479452054794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126.05479452054794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126.05479452054794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126.05479452054794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126.05479452054794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126.05479452054794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126.05479452054794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126.05479452054794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126.05479452054794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126.05479452054794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126.05479452054794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126.05479452054794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126.05479452054794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126.05479452054794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126.05479452054794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126.05479452054794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126.05479452054794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126.05479452054794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126.05479452054794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126.05479452054794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126.05479452054794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126.05479452054794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126.05479452054794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126.05479452054794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126.05479452054794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126.05479452054794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126.05479452054794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126.05479452054794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126.05479452054794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126.05479452054794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126.05479452054794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126.05479452054794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126.05479452054794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126.05479452054794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126.05479452054794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126.05479452054794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126.05479452054794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126.05479452054794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126.05479452054794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126.05479452054794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126.05479452054794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126.05479452054794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126.05479452054794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126.05479452054794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126.05479452054794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126.05479452054794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126.05479452054794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126.05479452054794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126.05479452054794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126.05479452054794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126.05479452054794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126.05479452054794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126.05479452054794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126.05479452054794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126.05479452054794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126.05479452054794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126.05479452054794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126.05479452054794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126.05479452054794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126.05479452054794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126.05479452054794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126.05479452054794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126.05479452054794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126.05479452054794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126.05479452054794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126.05479452054794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126.05479452054794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126.05479452054794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126.05479452054794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126.05479452054794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126.05479452054794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126.05479452054794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126.05479452054794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126.05479452054794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126.05479452054794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126.05479452054794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126.05479452054794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126.05479452054794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126.05479452054794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126.05479452054794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126.05479452054794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126.05479452054794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126.05479452054794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126.05479452054794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126.05479452054794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126.05479452054794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126.05479452054794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126.05479452054794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126.05479452054794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126.05479452054794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126.05479452054794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126.05479452054794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126.05479452054794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126.05479452054794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126.05479452054794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126.05479452054794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126.05479452054794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126.05479452054794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126.05479452054794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126.05479452054794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126.05479452054794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126.05479452054794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126.05479452054794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126.05479452054794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126.05479452054794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126.05479452054794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126.05479452054794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126.05479452054794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126.05479452054794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126.05479452054794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126.05479452054794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126.05479452054794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126.05479452054794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126.05479452054794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126.05479452054794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126.05479452054794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126.05479452054794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126.05479452054794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126.05479452054794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126.05479452054794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126.05479452054794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126.05479452054794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126.05479452054794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126.05479452054794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126.05479452054794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126.05479452054794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126.05479452054794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126.05479452054794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126.05479452054794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126.05479452054794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126.05479452054794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126.05479452054794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126.05479452054794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126.05479452054794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126.05479452054794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126.05479452054794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126.05479452054794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126.05479452054794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126.05479452054794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126.05479452054794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126.05479452054794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126.05479452054794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126.05479452054794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126.05479452054794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126.05479452054794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126.05479452054794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126.05479452054794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126.05479452054794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126.05479452054794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126.05479452054794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126.05479452054794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126.05479452054794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126.05479452054794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126.05479452054794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126.05479452054794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126.05479452054794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126.05479452054794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126.05479452054794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126.05479452054794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126.05479452054794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126.05479452054794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126.05479452054794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126.05479452054794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126.05479452054794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126.05479452054794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126.05479452054794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126.05479452054794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126.05479452054794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126.05479452054794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126.05479452054794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126.05479452054794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126.05479452054794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126.05479452054794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126.05479452054794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126.05479452054794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126.05479452054794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126.05479452054794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126.05479452054794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126.05479452054794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126.05479452054794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126.05479452054794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126.05479452054794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126.05479452054794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126.05479452054794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126.05479452054794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126.05479452054794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126.05479452054794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126.05479452054794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126.05479452054794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126.05479452054794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126.05479452054794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126.05479452054794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126.05479452054794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126.05479452054794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126.05479452054794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126.05479452054794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126.05479452054794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126.05479452054794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126.05479452054794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126.05479452054794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126.05479452054794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126.05479452054794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126.05479452054794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126.05479452054794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126.05479452054794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126.05479452054794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126.05479452054794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126.05479452054794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126.05479452054794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126.05479452054794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126.05479452054794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126.05479452054794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126.05479452054794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126.05479452054794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126.05479452054794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126.05479452054794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126.05479452054794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126.05479452054794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126.05479452054794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126.05479452054794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126.05479452054794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126.05479452054794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126.05479452054794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126.05479452054794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126.05479452054794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126.05479452054794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126.05479452054794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126.05479452054794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126.05479452054794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126.05479452054794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126.05479452054794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126.05479452054794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126.05479452054794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126.05479452054794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126.05479452054794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126.05479452054794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126.05479452054794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126.05479452054794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126.05479452054794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126.05479452054794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126.05479452054794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126.05479452054794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126.05479452054794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126.05479452054794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126.05479452054794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126.05479452054794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126.05479452054794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126.05479452054794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126.05479452054794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126.05479452054794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126.05479452054794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126.05479452054794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126.05479452054794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126.05479452054794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126.05479452054794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126.05479452054794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126.05479452054794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126.05479452054794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126.05479452054794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126.05479452054794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126.05479452054794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126.05479452054794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126.05479452054794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126.05479452054794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126.05479452054794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126.05479452054794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126.05479452054794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126.05479452054794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126.05479452054794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126.05479452054794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126.05479452054794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126.05479452054794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126.05479452054794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126.05479452054794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126.05479452054794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126.05479452054794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126.05479452054794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126.05479452054794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126.05479452054794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126.05479452054794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126.05479452054794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126.05479452054794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126.05479452054794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126.05479452054794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126.05479452054794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126.05479452054794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126.05479452054794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126.05479452054794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126.05479452054794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126.05479452054794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126.05479452054794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126.05479452054794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126.05479452054794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126.05479452054794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126.05479452054794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126.05479452054794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126.05479452054794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126.05479452054794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126.05479452054794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126.05479452054794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126.05479452054794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126.05479452054794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126.05479452054794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126.05479452054794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126.05479452054794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126.05479452054794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126.05479452054794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126.05479452054794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126.05479452054794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126.05479452054794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126.05479452054794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126.05479452054794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126.05479452054794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126.05479452054794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126.05479452054794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126.05479452054794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126.05479452054794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126.05479452054794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126.05479452054794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126.05479452054794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126.05479452054794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126.05479452054794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126.05479452054794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126.05479452054794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126.05479452054794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126.05479452054794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126.05479452054794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126.05479452054794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126.05479452054794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126.05479452054794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126.05479452054794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126.05479452054794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126.05479452054794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126.05479452054794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126.05479452054794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126.05479452054794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126.05479452054794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126.05479452054794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126.05479452054794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126.05479452054794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126.05479452054794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126.05479452054794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126.05479452054794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126.05479452054794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126.05479452054794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126.05479452054794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126.05479452054794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126.05479452054794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126.05479452054794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126.05479452054794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126.05479452054794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126.05479452054794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126.05479452054794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126.05479452054794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126.05479452054794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126.05479452054794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126.05479452054794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126.05479452054794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126.05479452054794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126.05479452054794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126.05479452054794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126.05479452054794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126.05479452054794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126.05479452054794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126.05479452054794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126.05479452054794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126.05479452054794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126.05479452054794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126.05479452054794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126.05479452054794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126.05479452054794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126.05479452054794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126.05479452054794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126.05479452054794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126.05479452054794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126.05479452054794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126.05479452054794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126.05479452054794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126.05479452054794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126.05479452054794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126.05479452054794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126.05479452054794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126.05479452054794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126.05479452054794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126.05479452054794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126.05479452054794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126.05479452054794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126.05479452054794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126.05479452054794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126.05479452054794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126.05479452054794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126.05479452054794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126.05479452054794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126.05479452054794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126.05479452054794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126.05479452054794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126.05479452054794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126.05479452054794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126.05479452054794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126.05479452054794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126.05479452054794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126.05479452054794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126.05479452054794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126.05479452054794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126.05479452054794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126.05479452054794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126.05479452054794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126.05479452054794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126.05479452054794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126.05479452054794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126.05479452054794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126.05479452054794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126.05479452054794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126.05479452054794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126.05479452054794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126.05479452054794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126.05479452054794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126.05479452054794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126.05479452054794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126.05479452054794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126.05479452054794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126.05479452054794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126.05479452054794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126.05479452054794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126.05479452054794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126.05479452054794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126.05479452054794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126.05479452054794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126.05479452054794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126.05479452054794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126.05479452054794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126.05479452054794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126.05479452054794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126.05479452054794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126.05479452054794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126.05479452054794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126.05479452054794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126.05479452054794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126.05479452054794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126.05479452054794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126.05479452054794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126.05479452054794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126.05479452054794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126.05479452054794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126.05479452054794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126.05479452054794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126.05479452054794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126.05479452054794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126.05479452054794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126.05479452054794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126.05479452054794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126.05479452054794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126.05479452054794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126.05479452054794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126.05479452054794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126.05479452054794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126.05479452054794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126.05479452054794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126.05479452054794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126.05479452054794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126.05479452054794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126.05479452054794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126.05479452054794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126.05479452054794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126.05479452054794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126.05479452054794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126.05479452054794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126.05479452054794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126.05479452054794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126.05479452054794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126.05479452054794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126.05479452054794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126.05479452054794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126.05479452054794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126.05479452054794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126.05479452054794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126.05479452054794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126.05479452054794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126.05479452054794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126.05479452054794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126.05479452054794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126.05479452054794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126.05479452054794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126.05479452054794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126.05479452054794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126.05479452054794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126.05479452054794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126.05479452054794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126.05479452054794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126.05479452054794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126.05479452054794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126.05479452054794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126.05479452054794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126.05479452054794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126.05479452054794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126.05479452054794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126.05479452054794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126.05479452054794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126.05479452054794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126.05479452054794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126.05479452054794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126.05479452054794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126.05479452054794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126.05479452054794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126.05479452054794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126.05479452054794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126.05479452054794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126.05479452054794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126.05479452054794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126.05479452054794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126.05479452054794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126.05479452054794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126.05479452054794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126.05479452054794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126.05479452054794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126.05479452054794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126.05479452054794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126.05479452054794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126.05479452054794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126.05479452054794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126.05479452054794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126.05479452054794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126.05479452054794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126.05479452054794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126.05479452054794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126.05479452054794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126.05479452054794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126.05479452054794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126.05479452054794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126.05479452054794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126.05479452054794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126.05479452054794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126.05479452054794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126.05479452054794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126.05479452054794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126.05479452054794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126.05479452054794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126.05479452054794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126.05479452054794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126.05479452054794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126.05479452054794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126.05479452054794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126.05479452054794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126.05479452054794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126.05479452054794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126.05479452054794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126.05479452054794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126.05479452054794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126.05479452054794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126.05479452054794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126.05479452054794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126.05479452054794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126.05479452054794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126.05479452054794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126.05479452054794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126.05479452054794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126.05479452054794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126.05479452054794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126.05479452054794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126.05479452054794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126.05479452054794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126.05479452054794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126.05479452054794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126.05479452054794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126.05479452054794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126.05479452054794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126.05479452054794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126.05479452054794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126.05479452054794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126.05479452054794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126.05479452054794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126.05479452054794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126.05479452054794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126.05479452054794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126.05479452054794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126.05479452054794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126.05479452054794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126.05479452054794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126.05479452054794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126.05479452054794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126.05479452054794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126.05479452054794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126.05479452054794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126.05479452054794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126.05479452054794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126.05479452054794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126.05479452054794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126.05479452054794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126.05479452054794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126.05479452054794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126.05479452054794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126.05479452054794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126.05479452054794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126.05479452054794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126.05479452054794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126.05479452054794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126.05479452054794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126.05479452054794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126.05479452054794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126.05479452054794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126.05479452054794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126.05479452054794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126.05479452054794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126.05479452054794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126.05479452054794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126.05479452054794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126.05479452054794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126.05479452054794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126.05479452054794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126.05479452054794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126.05479452054794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126.05479452054794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126.05479452054794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126.05479452054794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126.05479452054794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126.05479452054794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126.05479452054794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126.05479452054794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126.05479452054794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126.05479452054794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126.05479452054794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126.05479452054794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126.05479452054794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126.05479452054794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126.05479452054794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126.05479452054794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126.05479452054794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126.05479452054794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126.05479452054794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126.05479452054794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126.05479452054794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126.05479452054794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126.05479452054794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126.05479452054794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126.05479452054794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126.05479452054794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126.05479452054794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126.05479452054794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126.05479452054794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126.05479452054794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126.05479452054794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126.05479452054794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126.05479452054794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126.05479452054794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126.05479452054794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126.05479452054794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126.05479452054794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126.05479452054794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126.05479452054794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126.05479452054794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126.05479452054794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126.05479452054794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126.05479452054794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126.05479452054794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126.05479452054794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126.05479452054794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126.05479452054794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126.05479452054794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126.05479452054794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126.05479452054794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126.05479452054794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126.05479452054794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126.05479452054794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126.05479452054794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126.05479452054794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126.05479452054794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126.05479452054794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126.05479452054794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126.05479452054794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126.05479452054794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126.05479452054794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126.05479452054794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126.05479452054794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126.05479452054794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126.05479452054794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126.05479452054794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126.05479452054794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126.05479452054794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126.05479452054794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126.05479452054794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126.05479452054794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126.05479452054794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126.05479452054794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126.05479452054794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126.05479452054794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126.05479452054794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126.05479452054794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126.05479452054794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126.05479452054794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126.05479452054794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126.05479452054794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126.05479452054794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126.05479452054794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126.05479452054794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126.05479452054794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126.05479452054794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126.05479452054794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126.05479452054794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126.05479452054794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126.05479452054794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126.05479452054794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126.05479452054794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126.05479452054794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126.05479452054794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126.05479452054794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126.05479452054794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126.05479452054794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126.05479452054794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126.05479452054794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126.05479452054794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126.05479452054794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126.05479452054794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126.05479452054794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126.05479452054794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126.05479452054794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126.05479452054794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126.05479452054794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126.05479452054794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126.05479452054794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126.05479452054794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126.05479452054794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126.05479452054794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126.05479452054794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126.05479452054794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126.05479452054794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126.05479452054794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126.05479452054794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126.05479452054794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126.05479452054794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126.05479452054794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126.05479452054794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126.05479452054794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126.05479452054794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126.05479452054794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126.05479452054794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126.05479452054794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126.05479452054794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126.05479452054794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126.05479452054794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126.05479452054794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126.05479452054794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126.05479452054794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126.05479452054794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126.05479452054794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126.05479452054794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126.05479452054794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126.05479452054794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126.05479452054794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126.05479452054794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126.05479452054794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126.05479452054794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126.05479452054794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126.05479452054794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126.05479452054794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126.05479452054794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126.05479452054794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126.05479452054794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126.05479452054794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126.05479452054794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126.05479452054794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126.05479452054794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126.05479452054794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126.05479452054794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126.05479452054794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126.05479452054794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126.05479452054794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126.05479452054794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126.05479452054794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126.05479452054794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126.05479452054794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126.05479452054794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126.05479452054794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126.05479452054794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126.05479452054794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126.05479452054794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126.05479452054794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126.05479452054794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126.05479452054794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126.05479452054794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126.05479452054794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126.05479452054794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126.05479452054794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126.05479452054794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126.05479452054794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126.05479452054794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126.05479452054794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126.05479452054794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126.05479452054794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126.05479452054794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126.05479452054794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126.05479452054794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126.05479452054794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126.05479452054794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126.05479452054794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126.05479452054794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126.05479452054794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126.05479452054794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126.05479452054794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126.05479452054794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126.05479452054794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126.05479452054794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126.05479452054794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126.05479452054794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126.05479452054794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126.05479452054794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126.05479452054794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126.05479452054794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126.05479452054794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126.05479452054794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126.05479452054794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126.05479452054794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126.05479452054794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126.05479452054794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126.05479452054794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126.05479452054794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126.05479452054794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126.05479452054794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126.05479452054794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126.05479452054794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126.05479452054794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126.05479452054794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126.05479452054794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126.05479452054794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126.05479452054794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126.05479452054794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126.05479452054794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126.05479452054794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126.05479452054794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126.05479452054794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126.05479452054794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126.05479452054794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126.05479452054794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126.05479452054794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126.05479452054794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126.05479452054794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126.05479452054794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126.05479452054794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126.05479452054794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126.05479452054794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126.05479452054794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126.05479452054794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126.05479452054794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126.05479452054794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126.05479452054794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126.05479452054794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126.05479452054794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126.05479452054794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126.05479452054794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126.05479452054794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126.05479452054794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126.05479452054794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126.05479452054794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126.05479452054794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126.05479452054794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126.05479452054794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126.05479452054794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126.05479452054794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126.05479452054794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126.05479452054794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126.05479452054794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126.05479452054794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126.05479452054794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126.05479452054794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126.05479452054794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126.05479452054794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126.05479452054794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126.05479452054794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126.05479452054794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126.05479452054794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126.05479452054794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126.05479452054794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126.05479452054794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126.05479452054794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126.05479452054794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126.05479452054794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126.05479452054794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126.05479452054794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126.05479452054794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126.05479452054794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126.05479452054794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126.05479452054794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126.05479452054794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126.05479452054794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126.05479452054794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126.05479452054794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126.05479452054794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126.05479452054794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126.05479452054794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126.05479452054794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126.05479452054794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126.05479452054794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126.05479452054794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126.05479452054794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126.05479452054794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126.05479452054794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126.05479452054794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126.05479452054794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126.05479452054794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126.05479452054794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126.05479452054794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126.05479452054794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126.05479452054794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126.05479452054794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126.05479452054794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126.05479452054794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126.05479452054794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126.05479452054794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126.05479452054794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126.05479452054794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126.05479452054794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126.05479452054794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126.05479452054794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126.05479452054794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126.05479452054794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126.05479452054794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126.05479452054794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126.05479452054794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126.05479452054794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126.05479452054794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126.05479452054794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126.05479452054794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126.05479452054794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126.05479452054794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126.05479452054794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126.05479452054794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126.05479452054794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126.05479452054794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126.05479452054794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126.05479452054794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126.05479452054794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126.05479452054794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126.05479452054794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126.05479452054794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126.05479452054794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126.05479452054794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126.05479452054794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126.05479452054794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126.05479452054794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126.05479452054794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126.05479452054794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126.05479452054794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126.05479452054794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126.05479452054794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126.05479452054794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126.05479452054794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126.05479452054794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126.05479452054794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126.05479452054794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126.05479452054794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126.05479452054794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126.05479452054794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126.05479452054794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126.05479452054794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126.05479452054794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126.05479452054794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126.05479452054794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126.05479452054794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126.05479452054794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126.05479452054794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126.05479452054794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126.05479452054794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126.05479452054794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126.05479452054794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126.05479452054794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126.05479452054794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126.05479452054794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126.05479452054794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126.05479452054794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126.05479452054794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126.05479452054794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126.05479452054794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126.05479452054794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126.05479452054794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126.05479452054794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126.05479452054794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126.05479452054794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126.05479452054794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126.05479452054794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126.05479452054794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126.05479452054794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126.05479452054794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126.05479452054794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126.05479452054794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126.05479452054794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126.05479452054794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126.05479452054794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126.05479452054794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126.05479452054794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126.05479452054794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126.05479452054794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126.05479452054794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126.05479452054794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126.05479452054794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126.05479452054794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126.05479452054794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126.05479452054794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126.05479452054794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126.05479452054794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126.05479452054794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126.05479452054794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126.05479452054794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126.05479452054794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126.05479452054794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126.05479452054794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126.05479452054794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126.05479452054794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126.05479452054794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126.05479452054794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126.05479452054794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126.05479452054794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126.05479452054794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126.05479452054794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126.05479452054794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126.05479452054794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126.05479452054794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126.05479452054794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126.05479452054794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126.05479452054794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126.05479452054794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126.05479452054794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126.05479452054794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126.05479452054794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126.05479452054794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126.05479452054794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126.05479452054794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126.05479452054794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126.05479452054794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126.05479452054794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126.05479452054794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126.05479452054794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126.05479452054794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126.05479452054794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126.05479452054794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126.05479452054794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126.05479452054794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126.05479452054794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126.05479452054794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126.05479452054794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126.05479452054794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126.05479452054794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126.05479452054794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126.05479452054794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126.05479452054794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126.05479452054794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126.05479452054794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126.05479452054794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126.05479452054794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126.05479452054794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126.05479452054794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126.05479452054794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126.05479452054794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126.05479452054794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126.05479452054794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126.05479452054794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126.05479452054794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126.05479452054794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126.05479452054794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126.05479452054794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126.05479452054794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126.05479452054794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126.05479452054794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126.05479452054794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126.05479452054794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126.05479452054794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126.05479452054794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126.05479452054794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126.05479452054794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126.05479452054794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126.05479452054794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126.05479452054794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126.05479452054794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126.05479452054794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126.05479452054794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126.05479452054794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126.05479452054794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126.05479452054794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126.05479452054794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126.05479452054794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126.05479452054794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126.05479452054794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126.05479452054794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126.05479452054794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126.05479452054794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126.05479452054794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126.05479452054794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126.05479452054794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126.05479452054794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126.05479452054794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126.05479452054794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126.05479452054794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126.05479452054794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126.05479452054794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126.05479452054794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126.05479452054794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126.05479452054794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126.05479452054794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126.05479452054794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126.05479452054794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126.05479452054794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126.05479452054794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126.05479452054794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126.05479452054794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126.05479452054794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126.05479452054794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126.05479452054794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126.05479452054794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126.05479452054794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126.05479452054794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126.05479452054794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126.05479452054794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126.05479452054794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126.05479452054794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126.05479452054794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126.05479452054794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126.05479452054794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126.05479452054794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126.05479452054794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126.05479452054794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126.05479452054794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126.05479452054794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126.05479452054794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126.05479452054794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126.05479452054794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126.05479452054794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126.05479452054794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126.05479452054794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126.05479452054794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126.05479452054794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126.05479452054794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126.05479452054794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126.05479452054794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126.05479452054794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126.05479452054794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126.05479452054794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126.05479452054794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126.05479452054794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126.05479452054794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126.05479452054794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126.05479452054794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126.05479452054794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126.05479452054794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126.05479452054794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126.05479452054794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126.05479452054794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126.05479452054794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126.05479452054794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126.05479452054794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126.05479452054794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126.05479452054794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126.05479452054794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126.05479452054794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126.05479452054794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126.05479452054794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126.05479452054794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126.05479452054794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126.05479452054794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126.05479452054794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126.05479452054794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126.05479452054794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126.05479452054794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126.05479452054794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126.05479452054794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126.05479452054794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126.05479452054794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126.05479452054794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126.05479452054794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126.05479452054794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126.05479452054794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126.05479452054794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126.05479452054794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126.05479452054794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126.05479452054794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126.05479452054794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126.05479452054794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126.05479452054794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126.05479452054794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126.05479452054794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126.05479452054794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126.05479452054794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126.05479452054794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126.05479452054794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126.05479452054794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126.05479452054794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126.05479452054794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126.05479452054794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126.05479452054794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126.05479452054794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126.05479452054794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126.05479452054794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126.05479452054794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126.05479452054794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126.05479452054794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126.05479452054794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126.05479452054794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126.05479452054794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126.05479452054794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126.05479452054794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126.05479452054794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126.05479452054794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126.05479452054794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126.05479452054794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126.05479452054794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126.05479452054794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126.05479452054794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126.05479452054794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126.05479452054794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126.05479452054794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126.05479452054794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126.05479452054794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126.05479452054794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126.05479452054794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126.05479452054794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126.05479452054794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126.05479452054794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126.05479452054794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126.05479452054794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126.05479452054794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126.05479452054794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126.05479452054794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126.05479452054794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126.05479452054794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126.05479452054794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126.05479452054794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126.05479452054794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126.05479452054794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126.05479452054794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126.05479452054794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126.05479452054794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126.05479452054794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126.05479452054794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126.05479452054794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126.05479452054794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126.05479452054794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126.05479452054794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126.05479452054794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126.05479452054794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126.05479452054794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126.05479452054794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126.05479452054794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126.05479452054794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126.05479452054794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126.05479452054794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126.05479452054794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126.05479452054794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126.05479452054794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126.05479452054794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126.05479452054794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126.05479452054794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126.05479452054794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126.05479452054794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126.05479452054794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126.05479452054794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126.05479452054794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126.05479452054794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126.05479452054794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126.05479452054794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126.05479452054794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126.05479452054794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126.05479452054794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126.05479452054794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126.05479452054794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126.05479452054794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126.05479452054794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126.05479452054794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126.05479452054794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126.05479452054794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126.05479452054794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126.05479452054794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126.05479452054794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126.05479452054794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126.05479452054794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126.05479452054794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126.05479452054794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126.05479452054794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126.05479452054794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126.05479452054794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126.05479452054794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126.05479452054794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126.05479452054794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126.05479452054794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126.05479452054794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126.05479452054794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126.05479452054794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126.05479452054794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126.05479452054794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126.05479452054794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126.05479452054794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126.05479452054794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126.05479452054794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126.05479452054794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126.05479452054794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126.05479452054794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126.05479452054794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126.05479452054794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126.05479452054794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126.05479452054794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126.05479452054794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126.05479452054794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126.05479452054794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126.05479452054794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126.05479452054794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126.05479452054794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126.05479452054794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126.05479452054794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126.05479452054794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126.05479452054794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126.05479452054794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126.05479452054794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126.05479452054794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126.05479452054794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126.05479452054794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126.05479452054794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126.05479452054794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126.05479452054794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126.05479452054794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126.05479452054794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126.05479452054794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126.05479452054794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126.05479452054794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126.05479452054794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126.05479452054794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126.05479452054794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126.05479452054794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126.05479452054794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126.05479452054794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126.05479452054794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126.05479452054794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126.05479452054794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126.05479452054794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126.05479452054794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126.05479452054794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126.05479452054794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126.05479452054794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126.05479452054794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126.05479452054794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126.05479452054794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126.05479452054794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126.05479452054794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126.05479452054794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126.05479452054794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126.05479452054794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126.05479452054794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126.05479452054794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126.05479452054794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126.05479452054794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126.05479452054794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126.05479452054794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126.05479452054794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126.05479452054794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126.05479452054794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126.05479452054794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126.05479452054794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126.05479452054794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126.05479452054794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126.05479452054794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126.05479452054794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126.05479452054794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126.05479452054794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126.05479452054794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126.05479452054794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126.05479452054794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126.05479452054794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126.05479452054794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126.05479452054794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126.05479452054794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126.05479452054794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126.05479452054794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126.05479452054794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126.05479452054794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126.05479452054794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126.05479452054794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126.05479452054794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126.05479452054794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126.05479452054794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126.05479452054794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126.05479452054794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126.05479452054794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126.05479452054794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126.05479452054794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126.05479452054794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126.05479452054794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126.05479452054794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126.05479452054794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126.05479452054794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126.05479452054794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126.05479452054794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126.05479452054794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126.05479452054794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126.05479452054794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126.05479452054794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126.05479452054794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126.05479452054794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126.05479452054794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126.05479452054794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126.05479452054794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126.05479452054794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126.05479452054794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126.05479452054794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126.05479452054794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126.05479452054794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126.05479452054794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126.05479452054794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126.05479452054794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126.05479452054794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126.05479452054794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126.05479452054794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126.05479452054794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126.05479452054794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126.05479452054794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126.05479452054794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126.05479452054794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126.05479452054794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126.05479452054794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126.05479452054794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126.05479452054794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126.05479452054794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126.05479452054794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126.05479452054794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126.05479452054794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126.05479452054794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126.05479452054794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126.05479452054794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126.05479452054794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126.05479452054794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126.05479452054794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126.05479452054794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126.05479452054794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126.05479452054794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126.05479452054794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126.05479452054794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126.05479452054794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126.05479452054794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126.05479452054794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126.05479452054794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126.05479452054794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126.05479452054794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126.05479452054794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126.05479452054794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126.05479452054794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126.05479452054794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126.05479452054794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126.05479452054794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126.05479452054794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126.05479452054794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126.05479452054794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126.05479452054794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126.05479452054794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126.05479452054794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126.05479452054794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126.05479452054794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126.05479452054794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126.05479452054794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126.05479452054794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126.05479452054794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126.05479452054794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126.05479452054794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126.05479452054794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126.05479452054794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126.05479452054794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126.05479452054794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126.05479452054794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126.05479452054794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126.05479452054794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126.05479452054794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126.05479452054794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126.05479452054794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126.05479452054794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126.05479452054794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126.05479452054794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126.05479452054794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126.05479452054794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126.05479452054794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126.05479452054794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126.05479452054794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126.05479452054794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126.05479452054794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126.05479452054794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126.05479452054794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126.05479452054794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126.05479452054794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126.05479452054794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126.05479452054794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126.05479452054794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126.05479452054794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126.05479452054794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126.05479452054794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126.05479452054794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126.05479452054794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126.05479452054794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126.05479452054794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126.05479452054794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126.05479452054794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126.05479452054794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126.05479452054794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126.05479452054794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126.05479452054794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126.05479452054794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126.05479452054794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126.05479452054794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126.05479452054794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126.05479452054794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126.05479452054794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126.05479452054794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126.05479452054794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126.05479452054794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126.05479452054794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126.05479452054794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126.05479452054794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126.05479452054794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126.05479452054794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126.05479452054794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126.05479452054794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126.05479452054794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126.05479452054794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126.05479452054794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126.05479452054794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126.05479452054794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126.05479452054794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126.05479452054794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126.05479452054794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126.05479452054794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126.05479452054794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126.05479452054794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126.05479452054794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126.05479452054794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126.05479452054794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126.05479452054794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126.05479452054794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126.05479452054794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126.05479452054794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126.05479452054794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126.05479452054794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126.05479452054794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126.05479452054794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126.05479452054794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126.05479452054794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126.05479452054794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126.05479452054794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126.05479452054794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126.05479452054794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126.05479452054794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126.05479452054794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126.05479452054794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126.05479452054794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126.05479452054794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126.05479452054794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126.05479452054794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126.05479452054794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126.05479452054794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126.05479452054794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126.05479452054794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126.05479452054794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126.05479452054794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126.05479452054794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126.05479452054794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126.05479452054794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126.05479452054794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126.05479452054794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126.05479452054794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126.05479452054794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126.05479452054794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126.05479452054794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126.05479452054794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126.05479452054794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126.05479452054794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126.05479452054794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126.05479452054794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126.05479452054794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126.05479452054794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126.05479452054794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126.05479452054794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126.05479452054794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126.05479452054794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126.05479452054794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126.05479452054794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126.05479452054794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126.05479452054794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126.05479452054794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126.05479452054794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126.05479452054794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126.05479452054794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126.05479452054794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126.05479452054794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126.05479452054794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126.05479452054794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126.05479452054794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126.05479452054794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126.05479452054794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126.05479452054794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126.05479452054794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126.05479452054794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126.05479452054794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126.05479452054794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126.05479452054794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126.05479452054794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126.05479452054794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126.05479452054794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126.05479452054794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126.05479452054794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126.05479452054794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126.05479452054794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126.05479452054794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126.05479452054794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126.05479452054794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126.05479452054794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126.05479452054794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126.05479452054794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126.05479452054794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126.05479452054794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126.05479452054794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126.05479452054794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126.05479452054794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126.05479452054794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126.05479452054794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126.05479452054794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126.05479452054794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126.05479452054794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126.05479452054794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126.05479452054794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126.05479452054794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126.05479452054794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126.05479452054794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126.05479452054794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126.05479452054794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126.05479452054794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126.05479452054794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126.05479452054794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126.05479452054794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126.05479452054794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126.05479452054794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126.05479452054794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126.05479452054794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126.05479452054794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126.05479452054794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126.05479452054794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126.05479452054794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126.05479452054794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126.05479452054794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126.05479452054794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126.05479452054794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126.05479452054794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126.05479452054794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126.05479452054794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126.05479452054794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126.05479452054794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126.05479452054794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126.05479452054794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126.05479452054794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126.05479452054794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126.05479452054794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126.05479452054794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126.05479452054794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126.05479452054794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126.05479452054794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126.05479452054794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126.05479452054794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126.05479452054794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126.05479452054794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126.05479452054794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126.05479452054794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126.05479452054794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126.05479452054794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126.05479452054794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126.05479452054794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126.05479452054794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126.05479452054794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126.05479452054794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126.05479452054794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126.05479452054794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126.05479452054794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126.05479452054794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126.05479452054794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126.05479452054794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126.05479452054794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126.05479452054794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126.05479452054794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126.05479452054794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126.05479452054794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126.05479452054794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126.05479452054794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126.05479452054794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126.05479452054794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126.05479452054794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126.05479452054794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126.05479452054794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126.05479452054794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126.05479452054794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126.05479452054794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126.05479452054794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126.05479452054794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126.05479452054794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126.05479452054794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126.05479452054794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126.05479452054794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126.05479452054794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126.05479452054794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126.05479452054794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126.05479452054794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126.05479452054794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126.05479452054794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126.05479452054794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126.05479452054794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126.05479452054794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126.05479452054794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126.05479452054794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126.05479452054794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126.05479452054794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126.05479452054794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126.05479452054794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126.05479452054794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126.05479452054794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126.05479452054794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126.05479452054794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126.05479452054794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126.05479452054794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126.05479452054794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126.05479452054794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126.05479452054794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126.05479452054794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126.05479452054794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126.05479452054794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126.05479452054794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126.05479452054794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126.05479452054794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126.05479452054794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126.05479452054794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126.05479452054794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126.05479452054794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126.05479452054794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126.05479452054794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126.05479452054794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126.05479452054794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126.05479452054794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126.05479452054794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126.05479452054794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126.05479452054794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126.05479452054794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126.05479452054794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126.05479452054794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126.05479452054794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126.05479452054794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126.05479452054794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126.05479452054794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126.05479452054794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126.05479452054794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126.05479452054794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126.05479452054794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126.05479452054794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126.05479452054794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126.05479452054794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126.05479452054794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126.05479452054794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126.05479452054794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126.05479452054794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126.05479452054794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126.05479452054794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126.05479452054794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126.05479452054794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126.05479452054794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126.05479452054794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126.05479452054794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126.05479452054794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126.05479452054794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126.05479452054794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126.05479452054794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126.05479452054794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126.05479452054794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126.05479452054794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126.05479452054794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126.05479452054794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126.05479452054794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126.05479452054794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126.05479452054794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126.05479452054794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126.05479452054794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126.05479452054794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126.05479452054794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126.05479452054794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126.05479452054794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126.05479452054794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126.05479452054794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126.05479452054794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126.05479452054794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126.05479452054794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126.05479452054794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126.05479452054794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126.05479452054794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126.05479452054794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126.05479452054794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126.05479452054794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126.05479452054794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126.05479452054794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126.05479452054794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126.05479452054794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126.05479452054794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126.05479452054794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126.05479452054794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126.05479452054794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126.05479452054794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126.05479452054794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126.05479452054794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126.05479452054794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126.05479452054794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126.05479452054794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126.05479452054794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126.05479452054794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126.05479452054794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126.05479452054794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126.05479452054794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126.05479452054794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126.05479452054794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126.05479452054794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126.05479452054794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126.05479452054794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126.05479452054794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126.05479452054794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126.05479452054794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126.05479452054794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126.05479452054794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126.05479452054794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126.05479452054794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126.05479452054794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126.05479452054794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126.05479452054794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126.05479452054794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126.05479452054794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126.05479452054794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126.05479452054794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126.05479452054794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126.05479452054794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126.05479452054794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126.05479452054794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126.05479452054794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126.05479452054794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126.05479452054794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126.05479452054794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126.05479452054794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126.05479452054794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126.05479452054794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126.05479452054794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126.05479452054794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126.05479452054794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126.05479452054794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126.05479452054794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126.05479452054794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126.05479452054794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126.05479452054794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126.05479452054794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126.05479452054794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126.05479452054794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126.05479452054794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126.05479452054794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126.05479452054794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126.05479452054794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126.05479452054794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126.05479452054794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126.05479452054794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126.05479452054794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126.05479452054794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126.05479452054794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126.05479452054794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126.05479452054794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126.05479452054794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126.05479452054794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126.05479452054794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126.05479452054794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126.05479452054794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126.05479452054794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126.05479452054794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126.05479452054794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126.05479452054794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126.05479452054794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126.05479452054794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126.05479452054794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126.05479452054794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126.05479452054794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126.05479452054794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126.05479452054794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126.05479452054794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126.05479452054794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126.05479452054794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126.05479452054794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126.05479452054794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126.05479452054794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126.05479452054794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126.05479452054794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126.05479452054794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126.05479452054794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126.05479452054794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126.05479452054794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126.05479452054794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126.05479452054794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126.05479452054794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126.05479452054794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126.05479452054794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126.05479452054794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126.05479452054794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126.05479452054794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126.05479452054794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126.05479452054794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126.05479452054794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126.05479452054794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126.05479452054794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126.05479452054794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126.05479452054794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126.05479452054794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126.05479452054794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126.05479452054794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126.05479452054794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126.05479452054794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126.05479452054794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126.05479452054794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126.05479452054794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126.05479452054794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126.05479452054794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126.05479452054794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126.05479452054794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126.05479452054794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126.05479452054794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126.05479452054794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126.05479452054794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126.05479452054794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126.05479452054794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126.05479452054794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126.05479452054794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126.05479452054794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126.05479452054794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126.05479452054794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126.05479452054794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126.05479452054794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126.05479452054794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126.05479452054794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126.05479452054794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126.05479452054794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126.05479452054794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126.05479452054794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126.05479452054794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126.05479452054794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126.05479452054794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126.05479452054794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126.05479452054794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126.05479452054794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126.05479452054794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126.05479452054794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126.05479452054794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126.05479452054794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126.05479452054794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126.05479452054794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126.05479452054794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126.05479452054794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126.05479452054794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126.05479452054794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126.05479452054794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126.05479452054794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126.05479452054794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126.05479452054794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126.05479452054794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126.05479452054794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126.05479452054794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126.05479452054794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126.05479452054794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126.05479452054794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126.05479452054794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126.05479452054794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126.05479452054794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126.05479452054794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126.05479452054794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126.05479452054794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126.05479452054794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126.05479452054794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126.05479452054794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126.05479452054794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126.05479452054794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126.05479452054794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126.05479452054794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126.05479452054794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126.05479452054794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126.05479452054794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126.05479452054794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126.05479452054794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126.05479452054794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126.05479452054794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126.05479452054794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126.05479452054794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126.05479452054794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126.05479452054794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126.05479452054794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126.05479452054794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126.05479452054794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126.05479452054794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126.05479452054794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126.05479452054794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126.05479452054794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126.05479452054794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126.05479452054794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126.05479452054794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126.05479452054794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126.05479452054794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126.05479452054794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126.05479452054794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126.05479452054794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126.05479452054794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126.05479452054794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126.05479452054794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126.05479452054794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126.05479452054794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126.05479452054794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126.05479452054794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126.05479452054794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126.05479452054794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126.05479452054794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126.05479452054794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126.05479452054794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126.05479452054794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126.05479452054794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126.05479452054794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126.05479452054794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126.05479452054794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126.05479452054794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126.05479452054794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126.05479452054794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126.05479452054794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126.05479452054794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126.05479452054794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126.05479452054794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126.05479452054794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126.05479452054794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126.05479452054794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126.05479452054794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126.05479452054794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126.05479452054794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126.05479452054794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126.05479452054794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126.05479452054794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126.05479452054794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126.05479452054794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126.05479452054794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126.05479452054794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126.05479452054794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126.05479452054794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126.05479452054794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126.05479452054794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126.05479452054794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126.05479452054794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126.05479452054794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126.05479452054794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126.05479452054794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126.05479452054794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126.05479452054794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126.05479452054794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126.05479452054794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126.05479452054794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126.05479452054794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126.05479452054794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126.05479452054794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126.05479452054794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126.05479452054794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126.05479452054794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126.05479452054794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126.05479452054794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126.05479452054794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126.05479452054794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126.05479452054794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126.05479452054794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126.05479452054794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126.05479452054794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126.05479452054794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126.05479452054794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126.05479452054794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126.05479452054794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126.05479452054794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126.05479452054794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126.05479452054794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126.05479452054794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126.05479452054794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126.05479452054794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126.05479452054794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126.05479452054794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126.05479452054794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126.05479452054794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126.05479452054794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126.05479452054794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126.05479452054794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126.05479452054794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126.05479452054794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126.05479452054794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126.05479452054794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126.05479452054794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126.05479452054794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126.05479452054794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126.05479452054794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126.05479452054794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126.05479452054794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126.05479452054794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126.05479452054794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126.05479452054794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126.05479452054794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126.05479452054794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126.05479452054794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126.05479452054794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126.05479452054794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126.05479452054794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126.05479452054794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126.05479452054794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126.05479452054794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126.05479452054794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126.05479452054794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126.05479452054794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126.05479452054794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126.05479452054794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126.05479452054794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126.05479452054794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126.05479452054794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126.05479452054794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126.05479452054794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126.05479452054794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126.05479452054794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126.05479452054794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126.05479452054794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126.05479452054794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126.05479452054794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126.05479452054794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126.05479452054794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126.05479452054794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126.05479452054794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126.05479452054794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126.05479452054794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126.05479452054794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126.05479452054794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126.05479452054794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126.05479452054794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126.05479452054794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126.05479452054794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126.05479452054794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126.05479452054794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126.05479452054794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126.05479452054794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126.05479452054794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126.05479452054794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126.05479452054794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126.05479452054794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126.05479452054794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126.05479452054794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126.05479452054794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126.05479452054794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126.05479452054794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126.05479452054794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126.05479452054794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126.05479452054794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126.05479452054794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126.05479452054794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126.05479452054794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126.05479452054794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126.05479452054794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126.05479452054794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126.05479452054794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126.05479452054794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126.05479452054794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126.05479452054794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126.05479452054794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126.05479452054794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126.05479452054794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126.05479452054794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126.05479452054794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126.05479452054794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126.05479452054794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126.05479452054794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126.05479452054794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126.05479452054794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126.05479452054794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126.05479452054794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126.05479452054794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126.05479452054794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126.05479452054794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126.05479452054794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126.05479452054794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126.05479452054794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126.05479452054794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126.05479452054794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126.05479452054794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126.05479452054794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126.05479452054794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126.05479452054794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126.05479452054794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126.05479452054794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126.05479452054794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126.05479452054794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126.05479452054794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126.05479452054794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126.05479452054794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126.05479452054794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126.05479452054794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126.05479452054794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126.05479452054794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126.05479452054794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126.05479452054794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126.05479452054794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126.05479452054794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126.05479452054794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126.05479452054794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126.05479452054794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126.05479452054794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126.05479452054794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126.05479452054794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126.05479452054794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126.05479452054794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126.05479452054794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126.05479452054794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126.05479452054794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126.05479452054794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126.05479452054794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126.05479452054794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126.05479452054794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126.05479452054794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126.05479452054794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126.05479452054794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126.05479452054794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126.05479452054794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126.05479452054794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126.05479452054794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126.05479452054794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126.05479452054794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126.05479452054794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126.05479452054794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126.05479452054794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126.05479452054794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126.05479452054794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126.05479452054794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126.05479452054794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126.05479452054794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126.05479452054794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126.05479452054794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126.05479452054794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126.05479452054794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126.05479452054794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126.05479452054794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126.05479452054794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126.05479452054794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126.05479452054794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126.05479452054794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126.05479452054794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126.05479452054794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126.05479452054794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126.05479452054794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126.05479452054794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126.05479452054794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126.05479452054794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126.05479452054794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126.05479452054794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126.05479452054794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126.05479452054794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126.05479452054794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126.05479452054794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126.05479452054794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126.05479452054794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126.05479452054794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126.05479452054794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126.05479452054794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126.05479452054794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126.05479452054794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126.05479452054794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126.05479452054794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126.05479452054794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126.05479452054794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126.05479452054794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126.05479452054794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126.05479452054794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126.05479452054794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126.05479452054794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126.05479452054794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126.05479452054794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126.05479452054794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126.05479452054794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126.05479452054794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126.05479452054794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126.05479452054794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126.05479452054794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126.05479452054794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126.05479452054794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126.05479452054794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126.05479452054794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126.05479452054794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126.05479452054794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126.05479452054794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126.05479452054794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126.05479452054794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126.05479452054794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126.05479452054794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126.05479452054794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126.05479452054794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126.05479452054794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126.05479452054794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126.05479452054794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126.05479452054794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126.05479452054794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126.05479452054794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126.05479452054794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126.05479452054794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126.05479452054794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126.05479452054794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126.05479452054794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126.05479452054794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126.05479452054794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126.05479452054794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126.05479452054794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126.05479452054794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126.05479452054794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126.05479452054794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126.05479452054794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126.05479452054794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126.05479452054794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126.05479452054794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126.05479452054794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126.05479452054794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126.05479452054794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126.05479452054794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126.05479452054794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126.05479452054794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126.05479452054794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126.05479452054794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126.05479452054794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126.05479452054794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126.05479452054794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126.05479452054794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126.05479452054794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126.05479452054794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126.05479452054794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126.05479452054794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126.05479452054794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126.05479452054794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126.05479452054794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126.05479452054794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126.05479452054794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126.05479452054794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126.05479452054794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126.05479452054794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126.05479452054794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126.05479452054794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126.05479452054794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126.05479452054794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126.05479452054794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126.05479452054794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126.05479452054794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126.05479452054794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126.05479452054794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126.05479452054794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126.05479452054794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126.05479452054794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126.05479452054794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126.05479452054794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126.05479452054794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126.05479452054794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126.05479452054794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126.05479452054794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126.05479452054794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126.05479452054794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126.05479452054794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126.05479452054794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126.05479452054794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126.05479452054794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126.05479452054794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126.05479452054794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126.05479452054794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126.05479452054794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126.05479452054794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126.05479452054794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126.05479452054794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126.05479452054794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126.05479452054794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126.05479452054794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126.05479452054794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126.05479452054794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126.05479452054794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126.05479452054794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126.05479452054794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126.05479452054794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126.05479452054794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126.05479452054794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126.05479452054794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126.05479452054794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126.05479452054794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126.05479452054794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126.05479452054794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126.05479452054794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126.05479452054794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126.05479452054794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126.05479452054794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126.05479452054794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126.05479452054794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126.05479452054794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126.05479452054794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126.05479452054794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126.05479452054794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126.05479452054794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126.05479452054794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126.05479452054794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126.05479452054794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126.05479452054794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126.05479452054794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126.05479452054794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126.05479452054794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126.05479452054794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126.05479452054794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126.05479452054794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126.05479452054794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126.05479452054794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126.05479452054794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126.05479452054794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126.05479452054794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126.05479452054794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126.05479452054794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126.05479452054794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126.05479452054794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126.05479452054794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126.05479452054794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126.05479452054794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126.05479452054794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126.05479452054794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126.05479452054794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126.05479452054794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126.05479452054794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126.05479452054794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126.05479452054794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126.05479452054794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126.05479452054794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126.05479452054794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126.05479452054794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126.05479452054794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126.05479452054794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126.05479452054794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126.05479452054794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126.05479452054794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126.05479452054794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126.05479452054794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126.05479452054794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126.05479452054794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126.05479452054794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126.05479452054794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126.05479452054794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126.05479452054794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126.05479452054794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126.05479452054794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126.05479452054794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126.05479452054794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126.05479452054794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126.05479452054794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126.05479452054794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126.05479452054794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126.05479452054794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126.05479452054794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126.05479452054794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126.05479452054794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126.05479452054794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126.05479452054794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126.05479452054794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126.05479452054794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126.05479452054794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126.05479452054794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126.05479452054794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126.05479452054794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126.05479452054794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126.05479452054794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126.05479452054794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126.05479452054794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126.05479452054794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126.05479452054794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126.05479452054794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126.05479452054794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126.05479452054794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126.05479452054794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126.05479452054794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126.05479452054794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126.05479452054794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126.05479452054794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126.05479452054794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126.05479452054794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126.05479452054794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126.05479452054794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126.05479452054794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126.05479452054794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126.05479452054794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126.05479452054794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126.05479452054794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126.05479452054794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126.05479452054794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126.05479452054794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126.05479452054794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126.05479452054794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126.05479452054794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126.05479452054794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126.05479452054794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126.05479452054794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126.05479452054794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126.05479452054794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126.05479452054794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126.05479452054794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126.05479452054794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126.05479452054794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126.05479452054794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126.05479452054794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126.05479452054794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126.05479452054794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126.05479452054794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126.05479452054794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126.05479452054794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126.05479452054794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126.05479452054794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126.05479452054794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126.05479452054794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126.05479452054794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126.05479452054794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126.05479452054794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126.05479452054794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126.05479452054794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126.05479452054794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126.05479452054794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126.05479452054794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126.05479452054794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126.05479452054794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126.05479452054794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126.05479452054794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126.05479452054794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126.05479452054794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126.05479452054794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126.05479452054794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126.05479452054794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126.05479452054794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126.05479452054794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126.05479452054794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126.05479452054794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126.05479452054794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126.05479452054794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126.05479452054794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126.05479452054794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126.05479452054794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126.05479452054794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126.05479452054794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126.05479452054794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126.05479452054794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126.05479452054794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126.05479452054794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126.05479452054794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126.05479452054794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126.05479452054794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126.05479452054794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126.05479452054794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126.05479452054794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126.05479452054794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126.05479452054794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126.05479452054794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126.05479452054794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126.05479452054794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126.05479452054794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126.05479452054794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126.05479452054794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126.05479452054794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126.05479452054794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126.05479452054794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126.05479452054794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126.05479452054794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126.05479452054794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126.05479452054794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126.05479452054794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126.05479452054794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126.05479452054794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126.05479452054794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126.05479452054794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126.05479452054794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126.05479452054794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126.05479452054794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126.05479452054794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126.05479452054794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126.05479452054794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126.05479452054794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126.05479452054794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126.05479452054794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126.05479452054794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126.05479452054794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126.05479452054794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126.05479452054794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126.05479452054794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126.05479452054794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126.05479452054794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126.05479452054794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126.05479452054794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126.05479452054794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126.05479452054794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126.05479452054794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126.05479452054794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126.05479452054794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126.05479452054794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126.05479452054794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126.05479452054794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126.05479452054794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126.05479452054794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126.05479452054794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126.05479452054794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126.05479452054794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126.05479452054794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126.05479452054794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126.05479452054794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126.05479452054794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126.05479452054794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126.05479452054794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126.05479452054794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126.05479452054794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126.05479452054794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126.05479452054794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126.05479452054794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126.05479452054794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126.05479452054794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126.05479452054794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126.05479452054794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126.05479452054794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126.05479452054794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126.05479452054794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126.05479452054794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126.05479452054794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126.05479452054794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126.05479452054794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126.05479452054794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126.05479452054794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126.05479452054794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126.05479452054794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126.05479452054794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126.05479452054794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126.05479452054794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126.05479452054794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126.05479452054794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126.05479452054794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126.05479452054794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126.05479452054794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126.05479452054794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126.05479452054794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126.05479452054794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126.05479452054794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126.05479452054794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126.05479452054794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126.05479452054794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126.05479452054794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126.05479452054794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126.05479452054794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126.05479452054794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126.05479452054794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126.05479452054794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126.05479452054794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126.05479452054794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126.05479452054794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126.05479452054794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126.05479452054794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126.05479452054794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126.05479452054794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126.05479452054794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126.05479452054794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126.05479452054794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126.05479452054794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126.05479452054794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126.05479452054794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126.05479452054794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126.05479452054794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126.05479452054794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126.05479452054794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126.05479452054794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126.05479452054794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126.05479452054794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126.05479452054794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126.05479452054794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126.05479452054794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126.05479452054794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126.05479452054794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126.05479452054794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126.05479452054794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126.05479452054794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126.05479452054794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126.05479452054794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126.05479452054794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126.05479452054794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126.05479452054794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126.05479452054794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126.05479452054794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126.05479452054794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126.05479452054794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126.05479452054794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126.05479452054794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126.05479452054794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126.05479452054794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126.05479452054794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126.05479452054794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126.05479452054794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126.05479452054794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126.05479452054794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126.05479452054794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126.05479452054794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126.05479452054794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126.05479452054794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126.05479452054794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126.05479452054794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126.05479452054794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126.05479452054794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126.05479452054794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126.05479452054794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126.05479452054794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126.05479452054794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126.05479452054794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126.05479452054794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126.05479452054794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126.05479452054794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126.05479452054794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126.05479452054794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126.05479452054794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126.05479452054794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126.05479452054794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126.05479452054794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126.05479452054794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126.05479452054794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126.05479452054794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126.05479452054794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126.05479452054794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126.05479452054794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126.05479452054794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126.05479452054794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126.05479452054794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126.05479452054794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126.05479452054794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126.05479452054794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126.05479452054794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126.05479452054794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126.05479452054794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126.05479452054794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126.05479452054794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126.05479452054794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126.05479452054794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126.05479452054794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126.05479452054794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126.05479452054794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126.05479452054794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126.05479452054794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126.05479452054794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126.05479452054794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126.05479452054794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126.05479452054794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126.05479452054794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126.05479452054794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126.05479452054794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126.05479452054794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126.05479452054794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126.05479452054794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126.05479452054794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126.05479452054794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126.05479452054794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126.05479452054794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126.05479452054794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126.05479452054794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126.05479452054794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126.05479452054794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126.05479452054794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126.05479452054794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126.05479452054794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126.05479452054794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126.05479452054794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126.05479452054794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126.05479452054794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126.05479452054794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126.05479452054794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126.05479452054794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126.05479452054794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126.05479452054794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126.05479452054794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126.05479452054794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126.05479452054794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126.05479452054794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126.05479452054794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126.05479452054794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126.05479452054794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126.05479452054794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126.05479452054794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126.05479452054794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126.05479452054794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126.05479452054794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126.05479452054794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126.05479452054794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126.05479452054794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126.05479452054794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126.05479452054794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126.05479452054794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126.05479452054794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126.05479452054794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126.05479452054794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126.05479452054794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126.05479452054794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126.05479452054794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126.05479452054794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126.05479452054794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126.05479452054794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126.05479452054794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126.05479452054794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126.05479452054794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126.05479452054794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126.05479452054794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126.05479452054794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126.05479452054794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126.05479452054794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126.05479452054794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126.05479452054794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126.05479452054794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126.05479452054794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126.05479452054794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126.05479452054794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126.05479452054794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126.05479452054794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126.05479452054794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126.05479452054794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126.05479452054794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126.05479452054794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126.05479452054794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126.05479452054794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126.05479452054794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126.05479452054794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126.05479452054794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126.05479452054794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126.05479452054794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126.05479452054794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126.05479452054794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126.05479452054794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126.05479452054794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126.05479452054794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126.05479452054794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126.05479452054794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126.05479452054794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126.05479452054794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126.05479452054794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126.05479452054794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126.05479452054794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126.05479452054794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126.05479452054794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126.05479452054794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126.05479452054794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126.05479452054794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126.05479452054794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126.05479452054794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126.05479452054794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126.05479452054794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126.05479452054794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126.05479452054794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126.05479452054794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126.05479452054794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126.05479452054794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126.05479452054794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126.05479452054794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126.05479452054794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126.05479452054794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126.05479452054794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126.05479452054794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126.05479452054794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126.05479452054794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126.05479452054794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126.05479452054794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126.05479452054794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126.05479452054794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126.05479452054794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126.05479452054794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126.05479452054794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126.05479452054794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126.05479452054794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126.05479452054794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126.05479452054794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126.05479452054794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126.05479452054794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126.05479452054794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126.05479452054794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126.05479452054794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126.05479452054794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126.05479452054794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126.05479452054794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126.05479452054794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126.05479452054794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126.05479452054794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126.05479452054794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126.05479452054794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126.05479452054794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126.05479452054794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126.05479452054794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126.05479452054794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126.05479452054794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126.05479452054794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126.05479452054794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126.05479452054794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126.05479452054794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126.05479452054794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126.05479452054794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126.05479452054794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126.05479452054794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126.05479452054794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126.05479452054794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126.05479452054794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126.05479452054794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126.05479452054794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126.05479452054794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126.05479452054794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126.05479452054794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126.05479452054794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126.05479452054794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126.05479452054794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126.05479452054794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126.05479452054794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126.05479452054794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126.05479452054794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126.05479452054794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126.05479452054794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126.05479452054794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126.05479452054794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126.05479452054794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126.05479452054794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126.05479452054794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126.05479452054794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126.05479452054794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126.05479452054794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126.05479452054794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126.05479452054794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126.05479452054794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126.05479452054794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126.05479452054794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126.05479452054794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126.05479452054794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126.05479452054794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126.05479452054794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126.05479452054794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126.05479452054794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126.05479452054794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126.05479452054794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126.05479452054794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126.05479452054794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126.05479452054794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126.05479452054794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126.05479452054794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126.05479452054794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126.05479452054794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126.05479452054794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126.05479452054794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126.05479452054794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126.05479452054794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126.05479452054794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126.05479452054794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126.05479452054794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126.05479452054794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126.05479452054794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126.05479452054794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126.05479452054794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126.05479452054794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126.05479452054794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126.05479452054794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126.05479452054794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126.05479452054794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126.05479452054794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126.05479452054794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126.05479452054794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126.05479452054794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126.05479452054794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126.05479452054794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126.05479452054794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126.05479452054794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126.05479452054794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126.05479452054794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126.05479452054794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126.05479452054794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126.05479452054794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126.05479452054794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126.05479452054794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126.05479452054794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126.05479452054794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126.05479452054794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126.05479452054794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126.05479452054794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126.05479452054794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126.05479452054794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126.05479452054794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126.05479452054794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126.05479452054794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126.05479452054794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126.05479452054794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126.05479452054794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126.05479452054794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126.05479452054794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126.05479452054794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126.05479452054794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126.05479452054794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126.05479452054794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126.05479452054794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126.05479452054794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126.05479452054794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126.05479452054794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126.05479452054794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126.05479452054794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126.05479452054794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126.05479452054794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126.05479452054794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126.05479452054794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126.05479452054794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126.05479452054794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126.05479452054794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126.05479452054794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126.05479452054794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126.05479452054794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126.05479452054794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126.05479452054794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126.05479452054794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126.05479452054794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126.05479452054794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126.05479452054794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126.05479452054794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126.05479452054794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126.05479452054794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126.05479452054794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126.05479452054794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126.05479452054794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126.05479452054794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126.05479452054794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126.05479452054794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126.05479452054794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126.05479452054794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126.05479452054794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126.05479452054794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126.05479452054794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126.05479452054794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126.05479452054794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126.05479452054794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126.05479452054794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126.05479452054794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126.05479452054794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126.05479452054794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126.05479452054794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126.05479452054794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126.05479452054794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126.05479452054794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126.05479452054794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126.05479452054794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126.05479452054794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126.05479452054794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126.05479452054794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126.05479452054794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126.05479452054794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126.05479452054794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126.05479452054794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126.05479452054794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126.05479452054794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126.05479452054794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126.05479452054794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126.05479452054794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126.05479452054794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126.05479452054794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126.05479452054794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126.05479452054794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126.05479452054794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126.05479452054794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126.05479452054794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126.05479452054794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126.05479452054794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126.05479452054794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126.05479452054794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126.05479452054794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126.05479452054794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126.05479452054794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126.05479452054794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126.05479452054794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126.05479452054794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126.05479452054794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126.05479452054794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126.05479452054794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126.05479452054794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126.05479452054794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126.05479452054794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126.05479452054794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126.05479452054794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126.05479452054794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126.05479452054794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126.05479452054794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126.05479452054794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126.05479452054794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126.05479452054794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126.05479452054794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126.05479452054794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126.05479452054794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126.05479452054794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126.05479452054794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126.05479452054794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126.05479452054794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126.05479452054794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126.05479452054794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126.05479452054794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126.05479452054794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126.05479452054794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126.05479452054794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126.05479452054794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126.05479452054794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126.05479452054794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126.05479452054794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126.05479452054794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126.05479452054794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126.05479452054794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126.05479452054794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126.05479452054794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126.05479452054794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126.05479452054794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126.05479452054794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126.05479452054794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126.05479452054794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126.05479452054794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126.05479452054794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126.05479452054794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126.05479452054794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126.05479452054794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126.05479452054794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126.05479452054794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126.05479452054794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126.05479452054794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126.05479452054794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126.05479452054794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126.05479452054794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126.05479452054794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126.05479452054794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126.05479452054794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126.05479452054794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126.05479452054794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126.05479452054794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126.05479452054794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126.05479452054794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126.05479452054794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126.05479452054794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126.05479452054794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126.05479452054794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126.05479452054794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126.05479452054794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126.05479452054794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126.05479452054794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126.05479452054794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126.05479452054794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126.05479452054794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126.05479452054794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126.05479452054794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126.05479452054794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126.05479452054794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126.05479452054794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126.05479452054794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126.05479452054794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126.05479452054794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126.05479452054794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126.05479452054794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126.05479452054794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126.05479452054794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126.05479452054794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126.05479452054794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126.05479452054794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126.05479452054794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126.05479452054794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126.05479452054794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126.05479452054794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126.05479452054794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126.05479452054794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126.05479452054794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126.05479452054794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126.05479452054794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126.05479452054794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126.05479452054794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126.05479452054794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126.05479452054794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126.05479452054794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126.05479452054794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126.05479452054794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126.05479452054794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126.05479452054794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126.05479452054794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126.05479452054794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126.05479452054794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126.05479452054794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126.05479452054794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126.05479452054794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126.05479452054794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126.05479452054794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126.05479452054794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126.05479452054794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126.05479452054794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126.05479452054794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126.05479452054794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126.05479452054794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126.05479452054794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126.05479452054794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126.05479452054794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126.05479452054794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126.05479452054794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126.05479452054794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126.05479452054794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126.05479452054794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126.05479452054794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126.05479452054794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126.05479452054794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126.05479452054794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126.05479452054794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126.05479452054794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126.05479452054794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126.05479452054794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126.05479452054794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126.05479452054794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126.05479452054794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126.05479452054794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126.05479452054794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126.05479452054794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126.05479452054794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126.05479452054794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126.05479452054794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126.05479452054794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126.05479452054794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126.05479452054794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126.05479452054794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126.05479452054794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126.05479452054794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126.05479452054794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126.05479452054794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126.05479452054794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126.05479452054794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126.05479452054794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126.05479452054794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126.05479452054794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126.05479452054794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126.05479452054794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126.05479452054794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126.05479452054794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abSelected="1" topLeftCell="A2610" zoomScale="80" zoomScaleNormal="80" workbookViewId="0">
      <selection activeCell="L2634" sqref="L2634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ADOLECENTE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TERCERA EDAD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ADOLECENTE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NIÑO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NIÑO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ADULTO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NIÑO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ADULTO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ADOLECENTE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NIÑO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>
        <f t="shared" si="112"/>
        <v>3187</v>
      </c>
      <c r="C2590" s="122">
        <v>45996</v>
      </c>
      <c r="D2590" s="122">
        <f>YEAR(REGISTROS[[#This Row],[FECHA]])</f>
        <v>2025</v>
      </c>
      <c r="E2590" s="112">
        <f>MONTH(REGISTROS[[#This Row],[FECHA]])</f>
        <v>12</v>
      </c>
      <c r="F2590" t="s">
        <v>5108</v>
      </c>
      <c r="G2590" s="11" t="str">
        <f ca="1">VLOOKUP(EXAMENES!F2590,PACIENTE[[APELLIDO / NOMBRE]:[GRUPO ETARIO]],4,0)</f>
        <v>ADULTO</v>
      </c>
      <c r="H2590" s="10" t="s">
        <v>1771</v>
      </c>
      <c r="I2590" s="10" t="s">
        <v>5</v>
      </c>
      <c r="J2590" s="46">
        <f>VLOOKUP(REGISTROS[[#This Row],[TIPO DE EXAMEN ]],SERVICIOS[],2,0)</f>
        <v>20</v>
      </c>
      <c r="K2590" s="10" t="s">
        <v>68</v>
      </c>
      <c r="L2590" s="10">
        <v>1316024932</v>
      </c>
      <c r="M2590" s="10"/>
      <c r="N2590" s="10"/>
    </row>
    <row r="2591" spans="1:14" x14ac:dyDescent="0.25">
      <c r="A2591" s="110">
        <f t="shared" si="112"/>
        <v>2581</v>
      </c>
      <c r="B2591" s="45">
        <f t="shared" si="112"/>
        <v>3188</v>
      </c>
      <c r="C2591" s="122">
        <v>45996</v>
      </c>
      <c r="D2591" s="122">
        <f>YEAR(REGISTROS[[#This Row],[FECHA]])</f>
        <v>2025</v>
      </c>
      <c r="E2591" s="112">
        <f>MONTH(REGISTROS[[#This Row],[FECHA]])</f>
        <v>12</v>
      </c>
      <c r="F2591" t="s">
        <v>5110</v>
      </c>
      <c r="G2591" s="11" t="str">
        <f ca="1">VLOOKUP(EXAMENES!F2591,PACIENTE[[APELLIDO / NOMBRE]:[GRUPO ETARIO]],4,0)</f>
        <v>ADULTO</v>
      </c>
      <c r="H2591" s="10" t="s">
        <v>1771</v>
      </c>
      <c r="I2591" s="10" t="s">
        <v>20</v>
      </c>
      <c r="J2591" s="46">
        <f>VLOOKUP(REGISTROS[[#This Row],[TIPO DE EXAMEN ]],SERVICIOS[],2,0)</f>
        <v>10</v>
      </c>
      <c r="K2591" s="10" t="s">
        <v>67</v>
      </c>
      <c r="L2591" s="10">
        <v>1311297285</v>
      </c>
      <c r="M2591" s="10"/>
      <c r="N2591" s="10"/>
    </row>
    <row r="2592" spans="1:14" x14ac:dyDescent="0.25">
      <c r="A2592" s="110">
        <f t="shared" si="112"/>
        <v>2582</v>
      </c>
      <c r="B2592" s="45">
        <f t="shared" si="112"/>
        <v>3189</v>
      </c>
      <c r="C2592" s="122">
        <v>45996</v>
      </c>
      <c r="D2592" s="122">
        <f>YEAR(REGISTROS[[#This Row],[FECHA]])</f>
        <v>2025</v>
      </c>
      <c r="E2592" s="112">
        <f>MONTH(REGISTROS[[#This Row],[FECHA]])</f>
        <v>12</v>
      </c>
      <c r="F2592" t="s">
        <v>5112</v>
      </c>
      <c r="G2592" s="11" t="str">
        <f ca="1">VLOOKUP(EXAMENES!F2592,PACIENTE[[APELLIDO / NOMBRE]:[GRUPO ETARIO]],4,0)</f>
        <v>ADULTO</v>
      </c>
      <c r="H2592" s="10" t="s">
        <v>1771</v>
      </c>
      <c r="I2592" s="10" t="s">
        <v>20</v>
      </c>
      <c r="J2592" s="46">
        <f>VLOOKUP(REGISTROS[[#This Row],[TIPO DE EXAMEN ]],SERVICIOS[],2,0)</f>
        <v>10</v>
      </c>
      <c r="K2592" s="10" t="s">
        <v>67</v>
      </c>
      <c r="L2592" s="10">
        <v>1316788056</v>
      </c>
      <c r="M2592" s="10"/>
      <c r="N2592" s="10"/>
    </row>
    <row r="2593" spans="1:14" x14ac:dyDescent="0.25">
      <c r="A2593" s="110">
        <f t="shared" si="112"/>
        <v>2583</v>
      </c>
      <c r="B2593" s="45">
        <f t="shared" si="112"/>
        <v>3190</v>
      </c>
      <c r="C2593" s="122">
        <v>45996</v>
      </c>
      <c r="D2593" s="122">
        <f>YEAR(REGISTROS[[#This Row],[FECHA]])</f>
        <v>2025</v>
      </c>
      <c r="E2593" s="112">
        <f>MONTH(REGISTROS[[#This Row],[FECHA]])</f>
        <v>12</v>
      </c>
      <c r="F2593" t="s">
        <v>5114</v>
      </c>
      <c r="G2593" s="11" t="str">
        <f ca="1">VLOOKUP(EXAMENES!F2593,PACIENTE[[APELLIDO / NOMBRE]:[GRUPO ETARIO]],4,0)</f>
        <v>ADOLECENTE</v>
      </c>
      <c r="H2593" s="10" t="s">
        <v>117</v>
      </c>
      <c r="I2593" s="10" t="s">
        <v>5</v>
      </c>
      <c r="J2593" s="46">
        <f>VLOOKUP(REGISTROS[[#This Row],[TIPO DE EXAMEN ]],SERVICIOS[],2,0)</f>
        <v>20</v>
      </c>
      <c r="K2593" s="10" t="s">
        <v>67</v>
      </c>
      <c r="L2593" s="10">
        <v>1312973892</v>
      </c>
      <c r="M2593" s="10"/>
      <c r="N2593" s="10"/>
    </row>
    <row r="2594" spans="1:14" x14ac:dyDescent="0.25">
      <c r="A2594" s="110">
        <f t="shared" si="112"/>
        <v>2584</v>
      </c>
      <c r="B2594" s="45">
        <f t="shared" si="112"/>
        <v>3191</v>
      </c>
      <c r="C2594" s="122">
        <v>45996</v>
      </c>
      <c r="D2594" s="122">
        <f>YEAR(REGISTROS[[#This Row],[FECHA]])</f>
        <v>2025</v>
      </c>
      <c r="E2594" s="112">
        <f>MONTH(REGISTROS[[#This Row],[FECHA]])</f>
        <v>12</v>
      </c>
      <c r="F2594" t="s">
        <v>5115</v>
      </c>
      <c r="G2594" s="11" t="str">
        <f ca="1">VLOOKUP(EXAMENES!F2594,PACIENTE[[APELLIDO / NOMBRE]:[GRUPO ETARIO]],4,0)</f>
        <v>ADOLECENTE</v>
      </c>
      <c r="H2594" s="10" t="s">
        <v>117</v>
      </c>
      <c r="I2594" s="10" t="s">
        <v>5</v>
      </c>
      <c r="J2594" s="46">
        <f>VLOOKUP(REGISTROS[[#This Row],[TIPO DE EXAMEN ]],SERVICIOS[],2,0)</f>
        <v>20</v>
      </c>
      <c r="K2594" s="10" t="s">
        <v>67</v>
      </c>
      <c r="L2594" s="10">
        <v>1312973892</v>
      </c>
      <c r="M2594" s="10"/>
      <c r="N2594" s="10"/>
    </row>
    <row r="2595" spans="1:14" x14ac:dyDescent="0.25">
      <c r="A2595" s="110">
        <f t="shared" si="112"/>
        <v>2585</v>
      </c>
      <c r="B2595" s="45">
        <f t="shared" si="112"/>
        <v>3192</v>
      </c>
      <c r="C2595" s="122">
        <v>45996</v>
      </c>
      <c r="D2595" s="122">
        <f>YEAR(REGISTROS[[#This Row],[FECHA]])</f>
        <v>2025</v>
      </c>
      <c r="E2595" s="112">
        <f>MONTH(REGISTROS[[#This Row],[FECHA]])</f>
        <v>12</v>
      </c>
      <c r="F2595" t="s">
        <v>5117</v>
      </c>
      <c r="G2595" s="11" t="str">
        <f ca="1">VLOOKUP(EXAMENES!F2595,PACIENTE[[APELLIDO / NOMBRE]:[GRUPO ETARIO]],4,0)</f>
        <v>NIÑO</v>
      </c>
      <c r="H2595" s="10" t="s">
        <v>1785</v>
      </c>
      <c r="I2595" s="10" t="s">
        <v>5</v>
      </c>
      <c r="J2595" s="46">
        <f>VLOOKUP(REGISTROS[[#This Row],[TIPO DE EXAMEN ]],SERVICIOS[],2,0)</f>
        <v>20</v>
      </c>
      <c r="K2595" s="10" t="s">
        <v>68</v>
      </c>
      <c r="L2595" s="10">
        <v>1352895815</v>
      </c>
      <c r="M2595" s="10"/>
      <c r="N2595" s="10"/>
    </row>
    <row r="2596" spans="1:14" x14ac:dyDescent="0.25">
      <c r="A2596" s="110">
        <f t="shared" si="112"/>
        <v>2586</v>
      </c>
      <c r="B2596" s="45">
        <f t="shared" si="112"/>
        <v>3193</v>
      </c>
      <c r="C2596" s="122">
        <v>45997</v>
      </c>
      <c r="D2596" s="122">
        <f>YEAR(REGISTROS[[#This Row],[FECHA]])</f>
        <v>2025</v>
      </c>
      <c r="E2596" s="112">
        <f>MONTH(REGISTROS[[#This Row],[FECHA]])</f>
        <v>12</v>
      </c>
      <c r="F2596" t="s">
        <v>5119</v>
      </c>
      <c r="G2596" s="11" t="str">
        <f ca="1">VLOOKUP(EXAMENES!F2596,PACIENTE[[APELLIDO / NOMBRE]:[GRUPO ETARIO]],4,0)</f>
        <v>NIÑO</v>
      </c>
      <c r="H2596" s="10" t="s">
        <v>1772</v>
      </c>
      <c r="I2596" s="10" t="s">
        <v>5</v>
      </c>
      <c r="J2596" s="46">
        <f>VLOOKUP(REGISTROS[[#This Row],[TIPO DE EXAMEN ]],SERVICIOS[],2,0)</f>
        <v>20</v>
      </c>
      <c r="K2596" s="10" t="s">
        <v>67</v>
      </c>
      <c r="L2596" s="10">
        <v>1720958535</v>
      </c>
      <c r="M2596" s="10"/>
      <c r="N2596" s="10"/>
    </row>
    <row r="2597" spans="1:14" x14ac:dyDescent="0.25">
      <c r="A2597" s="110">
        <f t="shared" si="112"/>
        <v>2587</v>
      </c>
      <c r="B2597" s="45">
        <f t="shared" si="112"/>
        <v>3194</v>
      </c>
      <c r="C2597" s="122">
        <v>45999</v>
      </c>
      <c r="D2597" s="122">
        <f>YEAR(REGISTROS[[#This Row],[FECHA]])</f>
        <v>2025</v>
      </c>
      <c r="E2597" s="112">
        <f>MONTH(REGISTROS[[#This Row],[FECHA]])</f>
        <v>12</v>
      </c>
      <c r="F2597" t="s">
        <v>5121</v>
      </c>
      <c r="G2597" s="11" t="str">
        <f ca="1">VLOOKUP(EXAMENES!F2597,PACIENTE[[APELLIDO / NOMBRE]:[GRUPO ETARIO]],4,0)</f>
        <v>ADULTO</v>
      </c>
      <c r="H2597" s="10" t="s">
        <v>85</v>
      </c>
      <c r="I2597" s="10" t="s">
        <v>20</v>
      </c>
      <c r="J2597" s="46">
        <f>VLOOKUP(REGISTROS[[#This Row],[TIPO DE EXAMEN ]],SERVICIOS[],2,0)</f>
        <v>10</v>
      </c>
      <c r="K2597" s="10" t="s">
        <v>67</v>
      </c>
      <c r="L2597" s="10">
        <v>1312263401</v>
      </c>
      <c r="M2597" s="10"/>
      <c r="N2597" s="10"/>
    </row>
    <row r="2598" spans="1:14" x14ac:dyDescent="0.25">
      <c r="A2598" s="110">
        <f t="shared" si="112"/>
        <v>2588</v>
      </c>
      <c r="B2598" s="45">
        <f t="shared" si="112"/>
        <v>3195</v>
      </c>
      <c r="C2598" s="122">
        <v>45999</v>
      </c>
      <c r="D2598" s="122">
        <f>YEAR(REGISTROS[[#This Row],[FECHA]])</f>
        <v>2025</v>
      </c>
      <c r="E2598" s="112">
        <f>MONTH(REGISTROS[[#This Row],[FECHA]])</f>
        <v>12</v>
      </c>
      <c r="F2598" t="s">
        <v>5123</v>
      </c>
      <c r="G2598" s="11" t="str">
        <f ca="1">VLOOKUP(EXAMENES!F2598,PACIENTE[[APELLIDO / NOMBRE]:[GRUPO ETARIO]],4,0)</f>
        <v>ADOLECENTE</v>
      </c>
      <c r="H2598" s="10" t="s">
        <v>621</v>
      </c>
      <c r="I2598" s="10" t="s">
        <v>5</v>
      </c>
      <c r="J2598" s="46">
        <f>VLOOKUP(REGISTROS[[#This Row],[TIPO DE EXAMEN ]],SERVICIOS[],2,0)</f>
        <v>20</v>
      </c>
      <c r="K2598" s="10" t="s">
        <v>67</v>
      </c>
      <c r="L2598" s="10">
        <v>1351784358</v>
      </c>
      <c r="M2598" s="10"/>
      <c r="N2598" s="10"/>
    </row>
    <row r="2599" spans="1:14" x14ac:dyDescent="0.25">
      <c r="A2599" s="110">
        <f t="shared" si="112"/>
        <v>2589</v>
      </c>
      <c r="B2599" s="45">
        <f t="shared" si="112"/>
        <v>3196</v>
      </c>
      <c r="C2599" s="122">
        <v>45999</v>
      </c>
      <c r="D2599" s="122">
        <f>YEAR(REGISTROS[[#This Row],[FECHA]])</f>
        <v>2025</v>
      </c>
      <c r="E2599" s="112">
        <f>MONTH(REGISTROS[[#This Row],[FECHA]])</f>
        <v>12</v>
      </c>
      <c r="F2599" t="s">
        <v>5125</v>
      </c>
      <c r="G2599" s="11" t="str">
        <f ca="1">VLOOKUP(EXAMENES!F2599,PACIENTE[[APELLIDO / NOMBRE]:[GRUPO ETARIO]],4,0)</f>
        <v>ADULTO</v>
      </c>
      <c r="H2599" s="10" t="s">
        <v>1778</v>
      </c>
      <c r="I2599" s="10" t="s">
        <v>20</v>
      </c>
      <c r="J2599" s="46">
        <f>VLOOKUP(REGISTROS[[#This Row],[TIPO DE EXAMEN ]],SERVICIOS[],2,0)</f>
        <v>10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>
        <f t="shared" si="112"/>
        <v>3197</v>
      </c>
      <c r="C2600" s="122">
        <v>45999</v>
      </c>
      <c r="D2600" s="122">
        <f>YEAR(REGISTROS[[#This Row],[FECHA]])</f>
        <v>2025</v>
      </c>
      <c r="E2600" s="112">
        <f>MONTH(REGISTROS[[#This Row],[FECHA]])</f>
        <v>12</v>
      </c>
      <c r="F2600" t="s">
        <v>5126</v>
      </c>
      <c r="G2600" s="11" t="str">
        <f ca="1">VLOOKUP(EXAMENES!F2600,PACIENTE[[APELLIDO / NOMBRE]:[GRUPO ETARIO]],4,0)</f>
        <v>ADULTO</v>
      </c>
      <c r="H2600" s="10" t="s">
        <v>161</v>
      </c>
      <c r="I2600" s="10" t="s">
        <v>20</v>
      </c>
      <c r="J2600" s="46">
        <f>VLOOKUP(REGISTROS[[#This Row],[TIPO DE EXAMEN ]],SERVICIOS[],2,0)</f>
        <v>10</v>
      </c>
      <c r="K2600" s="10" t="s">
        <v>67</v>
      </c>
      <c r="L2600" s="10">
        <v>1308759487</v>
      </c>
      <c r="M2600" s="10"/>
      <c r="N2600" s="10"/>
    </row>
    <row r="2601" spans="1:14" x14ac:dyDescent="0.25">
      <c r="A2601" s="110">
        <f t="shared" si="112"/>
        <v>2591</v>
      </c>
      <c r="B2601" s="45">
        <f t="shared" si="112"/>
        <v>3198</v>
      </c>
      <c r="C2601" s="122">
        <v>45999</v>
      </c>
      <c r="D2601" s="122">
        <f>YEAR(REGISTROS[[#This Row],[FECHA]])</f>
        <v>2025</v>
      </c>
      <c r="E2601" s="112">
        <f>MONTH(REGISTROS[[#This Row],[FECHA]])</f>
        <v>12</v>
      </c>
      <c r="F2601" t="s">
        <v>5128</v>
      </c>
      <c r="G2601" s="11" t="str">
        <f ca="1">VLOOKUP(EXAMENES!F2601,PACIENTE[[APELLIDO / NOMBRE]:[GRUPO ETARIO]],4,0)</f>
        <v>NIÑO</v>
      </c>
      <c r="H2601" s="10" t="s">
        <v>3805</v>
      </c>
      <c r="I2601" s="10" t="s">
        <v>5</v>
      </c>
      <c r="J2601" s="46">
        <f>VLOOKUP(REGISTROS[[#This Row],[TIPO DE EXAMEN ]],SERVICIOS[],2,0)</f>
        <v>20</v>
      </c>
      <c r="K2601" s="10" t="s">
        <v>67</v>
      </c>
      <c r="L2601" s="10">
        <v>1313961961</v>
      </c>
      <c r="M2601" s="10"/>
      <c r="N2601" s="10"/>
    </row>
    <row r="2602" spans="1:14" x14ac:dyDescent="0.25">
      <c r="A2602" s="110">
        <f t="shared" si="112"/>
        <v>2592</v>
      </c>
      <c r="B2602" s="45">
        <f t="shared" si="112"/>
        <v>3199</v>
      </c>
      <c r="C2602" s="122">
        <v>46000</v>
      </c>
      <c r="D2602" s="122">
        <f>YEAR(REGISTROS[[#This Row],[FECHA]])</f>
        <v>2025</v>
      </c>
      <c r="E2602" s="112">
        <f>MONTH(REGISTROS[[#This Row],[FECHA]])</f>
        <v>12</v>
      </c>
      <c r="F2602" t="s">
        <v>5080</v>
      </c>
      <c r="G2602" s="11" t="str">
        <f ca="1">VLOOKUP(EXAMENES!F2602,PACIENTE[[APELLIDO / NOMBRE]:[GRUPO ETARIO]],4,0)</f>
        <v>ADULTO</v>
      </c>
      <c r="H2602" s="10" t="s">
        <v>1783</v>
      </c>
      <c r="I2602" s="10" t="s">
        <v>20</v>
      </c>
      <c r="J2602" s="46">
        <f>VLOOKUP(REGISTROS[[#This Row],[TIPO DE EXAMEN ]],SERVICIOS[],2,0)</f>
        <v>10</v>
      </c>
      <c r="K2602" s="10" t="s">
        <v>67</v>
      </c>
      <c r="L2602" s="10">
        <v>2101027726</v>
      </c>
      <c r="M2602" s="10"/>
      <c r="N2602" s="10"/>
    </row>
    <row r="2603" spans="1:14" x14ac:dyDescent="0.25">
      <c r="A2603" s="110">
        <f t="shared" si="112"/>
        <v>2593</v>
      </c>
      <c r="B2603" s="45">
        <f t="shared" si="112"/>
        <v>3200</v>
      </c>
      <c r="C2603" s="122">
        <v>46000</v>
      </c>
      <c r="D2603" s="122">
        <f>YEAR(REGISTROS[[#This Row],[FECHA]])</f>
        <v>2025</v>
      </c>
      <c r="E2603" s="112">
        <f>MONTH(REGISTROS[[#This Row],[FECHA]])</f>
        <v>12</v>
      </c>
      <c r="F2603" t="s">
        <v>5130</v>
      </c>
      <c r="G2603" s="11" t="str">
        <f ca="1">VLOOKUP(EXAMENES!F2603,PACIENTE[[APELLIDO / NOMBRE]:[GRUPO ETARIO]],4,0)</f>
        <v>ADULTO</v>
      </c>
      <c r="H2603" s="10" t="s">
        <v>3805</v>
      </c>
      <c r="I2603" s="10" t="s">
        <v>20</v>
      </c>
      <c r="J2603" s="46">
        <f>VLOOKUP(REGISTROS[[#This Row],[TIPO DE EXAMEN ]],SERVICIOS[],2,0)</f>
        <v>10</v>
      </c>
      <c r="K2603" s="10" t="s">
        <v>67</v>
      </c>
      <c r="L2603" s="10">
        <v>1313940726</v>
      </c>
      <c r="M2603" s="10"/>
      <c r="N2603" s="10"/>
    </row>
    <row r="2604" spans="1:14" x14ac:dyDescent="0.25">
      <c r="A2604" s="110">
        <f t="shared" si="112"/>
        <v>2594</v>
      </c>
      <c r="B2604" s="45">
        <f t="shared" si="112"/>
        <v>3201</v>
      </c>
      <c r="C2604" s="122">
        <v>46001</v>
      </c>
      <c r="D2604" s="122">
        <f>YEAR(REGISTROS[[#This Row],[FECHA]])</f>
        <v>2025</v>
      </c>
      <c r="E2604" s="112">
        <f>MONTH(REGISTROS[[#This Row],[FECHA]])</f>
        <v>12</v>
      </c>
      <c r="F2604" t="s">
        <v>5132</v>
      </c>
      <c r="G2604" s="11" t="str">
        <f ca="1">VLOOKUP(EXAMENES!F2604,PACIENTE[[APELLIDO / NOMBRE]:[GRUPO ETARIO]],4,0)</f>
        <v>ADOLECENTE</v>
      </c>
      <c r="H2604" s="10" t="s">
        <v>117</v>
      </c>
      <c r="I2604" s="10" t="s">
        <v>5</v>
      </c>
      <c r="J2604" s="46">
        <f>VLOOKUP(REGISTROS[[#This Row],[TIPO DE EXAMEN ]],SERVICIOS[],2,0)</f>
        <v>20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>
        <f t="shared" si="112"/>
        <v>3202</v>
      </c>
      <c r="C2605" s="122">
        <v>46001</v>
      </c>
      <c r="D2605" s="122">
        <f>YEAR(REGISTROS[[#This Row],[FECHA]])</f>
        <v>2025</v>
      </c>
      <c r="E2605" s="112">
        <f>MONTH(REGISTROS[[#This Row],[FECHA]])</f>
        <v>12</v>
      </c>
      <c r="F2605" t="s">
        <v>5134</v>
      </c>
      <c r="G2605" s="11" t="str">
        <f ca="1">VLOOKUP(EXAMENES!F2605,PACIENTE[[APELLIDO / NOMBRE]:[GRUPO ETARIO]],4,0)</f>
        <v>ADOLECENTE</v>
      </c>
      <c r="H2605" s="10" t="s">
        <v>27</v>
      </c>
      <c r="I2605" s="10" t="s">
        <v>5</v>
      </c>
      <c r="J2605" s="46">
        <f>VLOOKUP(REGISTROS[[#This Row],[TIPO DE EXAMEN ]],SERVICIOS[],2,0)</f>
        <v>20</v>
      </c>
      <c r="K2605" s="10" t="s">
        <v>67</v>
      </c>
      <c r="L2605" s="10">
        <v>1317391389</v>
      </c>
      <c r="M2605" s="10"/>
      <c r="N2605" s="10"/>
    </row>
    <row r="2606" spans="1:14" x14ac:dyDescent="0.25">
      <c r="A2606" s="110">
        <f t="shared" si="112"/>
        <v>2596</v>
      </c>
      <c r="B2606" s="45">
        <f t="shared" si="112"/>
        <v>3203</v>
      </c>
      <c r="C2606" s="122">
        <v>46001</v>
      </c>
      <c r="D2606" s="122">
        <f>YEAR(REGISTROS[[#This Row],[FECHA]])</f>
        <v>2025</v>
      </c>
      <c r="E2606" s="112">
        <f>MONTH(REGISTROS[[#This Row],[FECHA]])</f>
        <v>12</v>
      </c>
      <c r="F2606" t="s">
        <v>5136</v>
      </c>
      <c r="G2606" s="11" t="str">
        <f ca="1">VLOOKUP(EXAMENES!F2606,PACIENTE[[APELLIDO / NOMBRE]:[GRUPO ETARIO]],4,0)</f>
        <v>ADOLECENTE</v>
      </c>
      <c r="H2606" s="10" t="s">
        <v>1782</v>
      </c>
      <c r="I2606" s="10" t="s">
        <v>5</v>
      </c>
      <c r="J2606" s="46">
        <f>VLOOKUP(REGISTROS[[#This Row],[TIPO DE EXAMEN ]],SERVICIOS[],2,0)</f>
        <v>20</v>
      </c>
      <c r="K2606" s="10" t="s">
        <v>67</v>
      </c>
      <c r="L2606" s="10">
        <v>1315520229</v>
      </c>
      <c r="M2606" s="10"/>
      <c r="N2606" s="10"/>
    </row>
    <row r="2607" spans="1:14" x14ac:dyDescent="0.25">
      <c r="A2607" s="110">
        <f t="shared" si="112"/>
        <v>2597</v>
      </c>
      <c r="B2607" s="45">
        <f t="shared" si="112"/>
        <v>3204</v>
      </c>
      <c r="C2607" s="122">
        <v>46001</v>
      </c>
      <c r="D2607" s="122">
        <f>YEAR(REGISTROS[[#This Row],[FECHA]])</f>
        <v>2025</v>
      </c>
      <c r="E2607" s="112">
        <f>MONTH(REGISTROS[[#This Row],[FECHA]])</f>
        <v>12</v>
      </c>
      <c r="F2607" t="s">
        <v>5138</v>
      </c>
      <c r="G2607" s="11" t="str">
        <f ca="1">VLOOKUP(EXAMENES!F2607,PACIENTE[[APELLIDO / NOMBRE]:[GRUPO ETARIO]],4,0)</f>
        <v>ADULTO</v>
      </c>
      <c r="H2607" s="10" t="s">
        <v>27</v>
      </c>
      <c r="I2607" s="10" t="s">
        <v>5</v>
      </c>
      <c r="J2607" s="46">
        <f>VLOOKUP(REGISTROS[[#This Row],[TIPO DE EXAMEN ]],SERVICIOS[],2,0)</f>
        <v>20</v>
      </c>
      <c r="K2607" s="10" t="s">
        <v>67</v>
      </c>
      <c r="L2607" s="10">
        <v>1312944786</v>
      </c>
      <c r="M2607" s="10"/>
      <c r="N2607" s="10"/>
    </row>
    <row r="2608" spans="1:14" x14ac:dyDescent="0.25">
      <c r="A2608" s="110">
        <f t="shared" si="112"/>
        <v>2598</v>
      </c>
      <c r="B2608" s="45">
        <f t="shared" si="112"/>
        <v>3205</v>
      </c>
      <c r="C2608" s="122">
        <v>46002</v>
      </c>
      <c r="D2608" s="122">
        <f>YEAR(REGISTROS[[#This Row],[FECHA]])</f>
        <v>2025</v>
      </c>
      <c r="E2608" s="112">
        <f>MONTH(REGISTROS[[#This Row],[FECHA]])</f>
        <v>12</v>
      </c>
      <c r="F2608" t="s">
        <v>5139</v>
      </c>
      <c r="G2608" s="11" t="str">
        <f ca="1">VLOOKUP(EXAMENES!F2608,PACIENTE[[APELLIDO / NOMBRE]:[GRUPO ETARIO]],4,0)</f>
        <v>NIÑO</v>
      </c>
      <c r="H2608" s="10" t="s">
        <v>27</v>
      </c>
      <c r="I2608" s="10" t="s">
        <v>72</v>
      </c>
      <c r="J2608" s="46">
        <f>VLOOKUP(REGISTROS[[#This Row],[TIPO DE EXAMEN ]],SERVICIOS[],2,0)</f>
        <v>10</v>
      </c>
      <c r="K2608" s="10" t="s">
        <v>67</v>
      </c>
      <c r="L2608" s="10">
        <v>1312765249</v>
      </c>
      <c r="M2608" s="10"/>
      <c r="N2608" s="10"/>
    </row>
    <row r="2609" spans="1:14" x14ac:dyDescent="0.25">
      <c r="A2609" s="110">
        <f t="shared" si="112"/>
        <v>2599</v>
      </c>
      <c r="B2609" s="45">
        <f t="shared" si="112"/>
        <v>3206</v>
      </c>
      <c r="C2609" s="122">
        <v>46002</v>
      </c>
      <c r="D2609" s="122">
        <f>YEAR(REGISTROS[[#This Row],[FECHA]])</f>
        <v>2025</v>
      </c>
      <c r="E2609" s="112">
        <f>MONTH(REGISTROS[[#This Row],[FECHA]])</f>
        <v>12</v>
      </c>
      <c r="F2609" t="s">
        <v>5141</v>
      </c>
      <c r="G2609" s="11" t="str">
        <f ca="1">VLOOKUP(EXAMENES!F2609,PACIENTE[[APELLIDO / NOMBRE]:[GRUPO ETARIO]],4,0)</f>
        <v>NIÑO</v>
      </c>
      <c r="H2609" s="10" t="s">
        <v>161</v>
      </c>
      <c r="I2609" s="10" t="s">
        <v>20</v>
      </c>
      <c r="J2609" s="46">
        <f>VLOOKUP(REGISTROS[[#This Row],[TIPO DE EXAMEN ]],SERVICIOS[],2,0)</f>
        <v>10</v>
      </c>
      <c r="K2609" s="10" t="s">
        <v>67</v>
      </c>
      <c r="L2609" s="10">
        <v>1205182445</v>
      </c>
      <c r="M2609" s="10"/>
      <c r="N2609" s="10"/>
    </row>
    <row r="2610" spans="1:14" x14ac:dyDescent="0.25">
      <c r="A2610" s="110">
        <f t="shared" si="112"/>
        <v>2600</v>
      </c>
      <c r="B2610" s="45">
        <f t="shared" si="112"/>
        <v>3207</v>
      </c>
      <c r="C2610" s="122">
        <v>46002</v>
      </c>
      <c r="D2610" s="122">
        <f>YEAR(REGISTROS[[#This Row],[FECHA]])</f>
        <v>2025</v>
      </c>
      <c r="E2610" s="112">
        <f>MONTH(REGISTROS[[#This Row],[FECHA]])</f>
        <v>12</v>
      </c>
      <c r="F2610" t="s">
        <v>5143</v>
      </c>
      <c r="G2610" s="11" t="str">
        <f ca="1">VLOOKUP(EXAMENES!F2610,PACIENTE[[APELLIDO / NOMBRE]:[GRUPO ETARIO]],4,0)</f>
        <v>ADULTO</v>
      </c>
      <c r="H2610" s="10" t="s">
        <v>85</v>
      </c>
      <c r="I2610" s="10" t="s">
        <v>5</v>
      </c>
      <c r="J2610" s="46">
        <f>VLOOKUP(REGISTROS[[#This Row],[TIPO DE EXAMEN ]],SERVICIOS[],2,0)</f>
        <v>20</v>
      </c>
      <c r="K2610" s="10" t="s">
        <v>67</v>
      </c>
      <c r="L2610" s="10">
        <v>1316409565</v>
      </c>
      <c r="M2610" s="10"/>
      <c r="N2610" s="10"/>
    </row>
    <row r="2611" spans="1:14" x14ac:dyDescent="0.25">
      <c r="A2611" s="110">
        <f t="shared" si="112"/>
        <v>2601</v>
      </c>
      <c r="B2611" s="45">
        <f t="shared" si="112"/>
        <v>3208</v>
      </c>
      <c r="C2611" s="122">
        <v>46003</v>
      </c>
      <c r="D2611" s="122">
        <f>YEAR(REGISTROS[[#This Row],[FECHA]])</f>
        <v>2025</v>
      </c>
      <c r="E2611" s="112">
        <f>MONTH(REGISTROS[[#This Row],[FECHA]])</f>
        <v>12</v>
      </c>
      <c r="F2611" t="s">
        <v>5144</v>
      </c>
      <c r="G2611" s="11" t="str">
        <f ca="1">VLOOKUP(EXAMENES!F2611,PACIENTE[[APELLIDO / NOMBRE]:[GRUPO ETARIO]],4,0)</f>
        <v>ADULTO</v>
      </c>
      <c r="H2611" s="10" t="s">
        <v>161</v>
      </c>
      <c r="I2611" s="10" t="s">
        <v>5</v>
      </c>
      <c r="J2611" s="46">
        <f>VLOOKUP(REGISTROS[[#This Row],[TIPO DE EXAMEN ]],SERVICIOS[],2,0)</f>
        <v>20</v>
      </c>
      <c r="K2611" s="10" t="s">
        <v>67</v>
      </c>
      <c r="L2611" s="10">
        <v>1317413761</v>
      </c>
      <c r="M2611" s="10"/>
      <c r="N2611" s="10"/>
    </row>
    <row r="2612" spans="1:14" x14ac:dyDescent="0.25">
      <c r="A2612" s="110">
        <f t="shared" si="112"/>
        <v>2602</v>
      </c>
      <c r="B2612" s="45">
        <f t="shared" si="112"/>
        <v>3209</v>
      </c>
      <c r="C2612" s="122">
        <v>46003</v>
      </c>
      <c r="D2612" s="122">
        <f>YEAR(REGISTROS[[#This Row],[FECHA]])</f>
        <v>2025</v>
      </c>
      <c r="E2612" s="112">
        <f>MONTH(REGISTROS[[#This Row],[FECHA]])</f>
        <v>12</v>
      </c>
      <c r="F2612" t="s">
        <v>5146</v>
      </c>
      <c r="G2612" s="11" t="str">
        <f ca="1">VLOOKUP(EXAMENES!F2612,PACIENTE[[APELLIDO / NOMBRE]:[GRUPO ETARIO]],4,0)</f>
        <v>ADULTO</v>
      </c>
      <c r="H2612" s="10" t="s">
        <v>117</v>
      </c>
      <c r="I2612" s="10" t="s">
        <v>5</v>
      </c>
      <c r="J2612" s="46">
        <f>VLOOKUP(REGISTROS[[#This Row],[TIPO DE EXAMEN ]],SERVICIOS[],2,0)</f>
        <v>20</v>
      </c>
      <c r="K2612" s="10" t="s">
        <v>68</v>
      </c>
      <c r="L2612" s="10">
        <v>1316020567</v>
      </c>
      <c r="M2612" s="10"/>
      <c r="N2612" s="10"/>
    </row>
    <row r="2613" spans="1:14" x14ac:dyDescent="0.25">
      <c r="A2613" s="110">
        <f t="shared" si="112"/>
        <v>2603</v>
      </c>
      <c r="B2613" s="45">
        <f t="shared" si="112"/>
        <v>3210</v>
      </c>
      <c r="C2613" s="122">
        <v>46003</v>
      </c>
      <c r="D2613" s="122">
        <f>YEAR(REGISTROS[[#This Row],[FECHA]])</f>
        <v>2025</v>
      </c>
      <c r="E2613" s="112">
        <f>MONTH(REGISTROS[[#This Row],[FECHA]])</f>
        <v>12</v>
      </c>
      <c r="F2613" t="s">
        <v>5147</v>
      </c>
      <c r="G2613" s="11" t="str">
        <f ca="1">VLOOKUP(EXAMENES!F2613,PACIENTE[[APELLIDO / NOMBRE]:[GRUPO ETARIO]],4,0)</f>
        <v>ADOLECENTE</v>
      </c>
      <c r="H2613" s="10" t="s">
        <v>117</v>
      </c>
      <c r="I2613" s="10" t="s">
        <v>5</v>
      </c>
      <c r="J2613" s="46">
        <f>VLOOKUP(REGISTROS[[#This Row],[TIPO DE EXAMEN ]],SERVICIOS[],2,0)</f>
        <v>20</v>
      </c>
      <c r="K2613" s="10" t="s">
        <v>68</v>
      </c>
      <c r="L2613" s="10">
        <v>1316020567</v>
      </c>
      <c r="M2613" s="10"/>
      <c r="N2613" s="10"/>
    </row>
    <row r="2614" spans="1:14" x14ac:dyDescent="0.25">
      <c r="A2614" s="110">
        <f t="shared" si="112"/>
        <v>2604</v>
      </c>
      <c r="B2614" s="45">
        <f t="shared" si="112"/>
        <v>3211</v>
      </c>
      <c r="C2614" s="122">
        <v>46004</v>
      </c>
      <c r="D2614" s="122">
        <f>YEAR(REGISTROS[[#This Row],[FECHA]])</f>
        <v>2025</v>
      </c>
      <c r="E2614" s="112">
        <f>MONTH(REGISTROS[[#This Row],[FECHA]])</f>
        <v>12</v>
      </c>
      <c r="F2614" s="10" t="s">
        <v>4831</v>
      </c>
      <c r="G2614" s="11" t="str">
        <f ca="1">VLOOKUP(EXAMENES!F2614,PACIENTE[[APELLIDO / NOMBRE]:[GRUPO ETARIO]],4,0)</f>
        <v>ADULTO</v>
      </c>
      <c r="H2614" s="10" t="s">
        <v>85</v>
      </c>
      <c r="I2614" s="10" t="s">
        <v>5</v>
      </c>
      <c r="J2614" s="46">
        <f>VLOOKUP(REGISTROS[[#This Row],[TIPO DE EXAMEN ]],SERVICIOS[],2,0)</f>
        <v>20</v>
      </c>
      <c r="K2614" s="10" t="s">
        <v>68</v>
      </c>
      <c r="L2614" s="10">
        <v>1316296803</v>
      </c>
      <c r="M2614" s="10"/>
      <c r="N2614" s="10"/>
    </row>
    <row r="2615" spans="1:14" x14ac:dyDescent="0.25">
      <c r="A2615" s="110">
        <f t="shared" si="112"/>
        <v>2605</v>
      </c>
      <c r="B2615" s="45">
        <f t="shared" si="112"/>
        <v>3212</v>
      </c>
      <c r="C2615" s="122">
        <v>46006</v>
      </c>
      <c r="D2615" s="122">
        <f>YEAR(REGISTROS[[#This Row],[FECHA]])</f>
        <v>2025</v>
      </c>
      <c r="E2615" s="112">
        <f>MONTH(REGISTROS[[#This Row],[FECHA]])</f>
        <v>12</v>
      </c>
      <c r="F2615" t="s">
        <v>5149</v>
      </c>
      <c r="G2615" s="11" t="str">
        <f ca="1">VLOOKUP(EXAMENES!F2615,PACIENTE[[APELLIDO / NOMBRE]:[GRUPO ETARIO]],4,0)</f>
        <v>TERCERA EDAD</v>
      </c>
      <c r="H2615" s="10" t="s">
        <v>1783</v>
      </c>
      <c r="I2615" s="10" t="s">
        <v>5</v>
      </c>
      <c r="J2615" s="46">
        <f>VLOOKUP(REGISTROS[[#This Row],[TIPO DE EXAMEN ]],SERVICIOS[],2,0)</f>
        <v>20</v>
      </c>
      <c r="K2615" s="10" t="s">
        <v>67</v>
      </c>
      <c r="L2615" s="10">
        <v>1708407968</v>
      </c>
      <c r="M2615" s="10"/>
      <c r="N2615" s="10"/>
    </row>
    <row r="2616" spans="1:14" x14ac:dyDescent="0.25">
      <c r="A2616" s="110">
        <f t="shared" si="112"/>
        <v>2606</v>
      </c>
      <c r="B2616" s="45">
        <f t="shared" si="112"/>
        <v>3213</v>
      </c>
      <c r="C2616" s="122">
        <v>46006</v>
      </c>
      <c r="D2616" s="122">
        <f>YEAR(REGISTROS[[#This Row],[FECHA]])</f>
        <v>2025</v>
      </c>
      <c r="E2616" s="112">
        <f>MONTH(REGISTROS[[#This Row],[FECHA]])</f>
        <v>12</v>
      </c>
      <c r="F2616" t="s">
        <v>5150</v>
      </c>
      <c r="G2616" s="11" t="str">
        <f ca="1">VLOOKUP(EXAMENES!F2616,PACIENTE[[APELLIDO / NOMBRE]:[GRUPO ETARIO]],4,0)</f>
        <v>ADULTO</v>
      </c>
      <c r="H2616" s="10" t="s">
        <v>27</v>
      </c>
      <c r="I2616" s="10" t="s">
        <v>72</v>
      </c>
      <c r="J2616" s="46">
        <f>VLOOKUP(REGISTROS[[#This Row],[TIPO DE EXAMEN ]],SERVICIOS[],2,0)</f>
        <v>10</v>
      </c>
      <c r="K2616" s="10" t="s">
        <v>67</v>
      </c>
      <c r="L2616" s="10">
        <v>1317130373</v>
      </c>
      <c r="M2616" s="10"/>
      <c r="N2616" s="10"/>
    </row>
    <row r="2617" spans="1:14" x14ac:dyDescent="0.25">
      <c r="A2617" s="110">
        <f t="shared" si="112"/>
        <v>2607</v>
      </c>
      <c r="B2617" s="45">
        <f t="shared" si="112"/>
        <v>3214</v>
      </c>
      <c r="C2617" s="122">
        <v>46006</v>
      </c>
      <c r="D2617" s="122">
        <f>YEAR(REGISTROS[[#This Row],[FECHA]])</f>
        <v>2025</v>
      </c>
      <c r="E2617" s="112">
        <f>MONTH(REGISTROS[[#This Row],[FECHA]])</f>
        <v>12</v>
      </c>
      <c r="F2617" t="s">
        <v>5152</v>
      </c>
      <c r="G2617" s="11" t="str">
        <f ca="1">VLOOKUP(EXAMENES!F2617,PACIENTE[[APELLIDO / NOMBRE]:[GRUPO ETARIO]],4,0)</f>
        <v>ADULTO</v>
      </c>
      <c r="H2617" s="10" t="s">
        <v>937</v>
      </c>
      <c r="I2617" s="10" t="s">
        <v>5</v>
      </c>
      <c r="J2617" s="46">
        <f>VLOOKUP(REGISTROS[[#This Row],[TIPO DE EXAMEN ]],SERVICIOS[],2,0)</f>
        <v>20</v>
      </c>
      <c r="K2617" s="10" t="s">
        <v>67</v>
      </c>
      <c r="L2617" s="10">
        <v>1315615300</v>
      </c>
      <c r="M2617" s="10"/>
      <c r="N2617" s="10"/>
    </row>
    <row r="2618" spans="1:14" x14ac:dyDescent="0.25">
      <c r="A2618" s="110">
        <f t="shared" si="112"/>
        <v>2608</v>
      </c>
      <c r="B2618" s="45">
        <f t="shared" si="112"/>
        <v>3215</v>
      </c>
      <c r="C2618" s="122">
        <v>46007</v>
      </c>
      <c r="D2618" s="122">
        <f>YEAR(REGISTROS[[#This Row],[FECHA]])</f>
        <v>2025</v>
      </c>
      <c r="E2618" s="112">
        <f>MONTH(REGISTROS[[#This Row],[FECHA]])</f>
        <v>12</v>
      </c>
      <c r="F2618" t="s">
        <v>5154</v>
      </c>
      <c r="G2618" s="11" t="str">
        <f ca="1">VLOOKUP(EXAMENES!F2618,PACIENTE[[APELLIDO / NOMBRE]:[GRUPO ETARIO]],4,0)</f>
        <v>ADULTO</v>
      </c>
      <c r="H2618" s="10" t="s">
        <v>117</v>
      </c>
      <c r="I2618" s="10" t="s">
        <v>20</v>
      </c>
      <c r="J2618" s="46">
        <f>VLOOKUP(REGISTROS[[#This Row],[TIPO DE EXAMEN ]],SERVICIOS[],2,0)</f>
        <v>10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>
        <f t="shared" si="112"/>
        <v>3216</v>
      </c>
      <c r="C2619" s="122">
        <v>46007</v>
      </c>
      <c r="D2619" s="122">
        <f>YEAR(REGISTROS[[#This Row],[FECHA]])</f>
        <v>2025</v>
      </c>
      <c r="E2619" s="112">
        <f>MONTH(REGISTROS[[#This Row],[FECHA]])</f>
        <v>12</v>
      </c>
      <c r="F2619" t="s">
        <v>5155</v>
      </c>
      <c r="G2619" s="11" t="str">
        <f ca="1">VLOOKUP(EXAMENES!F2619,PACIENTE[[APELLIDO / NOMBRE]:[GRUPO ETARIO]],4,0)</f>
        <v>ADULTO</v>
      </c>
      <c r="H2619" s="10" t="s">
        <v>161</v>
      </c>
      <c r="I2619" s="10" t="s">
        <v>72</v>
      </c>
      <c r="J2619" s="46">
        <f>VLOOKUP(REGISTROS[[#This Row],[TIPO DE EXAMEN ]],SERVICIOS[],2,0)</f>
        <v>10</v>
      </c>
      <c r="K2619" s="10" t="s">
        <v>67</v>
      </c>
      <c r="L2619" s="10">
        <v>1307478493</v>
      </c>
      <c r="M2619" s="10"/>
      <c r="N2619" s="10"/>
    </row>
    <row r="2620" spans="1:14" x14ac:dyDescent="0.25">
      <c r="A2620" s="110">
        <f t="shared" si="112"/>
        <v>2610</v>
      </c>
      <c r="B2620" s="45">
        <f t="shared" si="112"/>
        <v>3217</v>
      </c>
      <c r="C2620" s="122">
        <v>46007</v>
      </c>
      <c r="D2620" s="122">
        <f>YEAR(REGISTROS[[#This Row],[FECHA]])</f>
        <v>2025</v>
      </c>
      <c r="E2620" s="112">
        <f>MONTH(REGISTROS[[#This Row],[FECHA]])</f>
        <v>12</v>
      </c>
      <c r="F2620" t="s">
        <v>5157</v>
      </c>
      <c r="G2620" s="11" t="str">
        <f ca="1">VLOOKUP(EXAMENES!F2620,PACIENTE[[APELLIDO / NOMBRE]:[GRUPO ETARIO]],4,0)</f>
        <v>ADULTO</v>
      </c>
      <c r="H2620" s="10" t="s">
        <v>161</v>
      </c>
      <c r="I2620" s="10" t="s">
        <v>20</v>
      </c>
      <c r="J2620" s="46">
        <f>VLOOKUP(REGISTROS[[#This Row],[TIPO DE EXAMEN ]],SERVICIOS[],2,0)</f>
        <v>10</v>
      </c>
      <c r="K2620" s="10" t="s">
        <v>67</v>
      </c>
      <c r="L2620" s="10">
        <v>1312992504</v>
      </c>
      <c r="M2620" s="10"/>
      <c r="N2620" s="10"/>
    </row>
    <row r="2621" spans="1:14" x14ac:dyDescent="0.25">
      <c r="A2621" s="110">
        <f t="shared" si="112"/>
        <v>2611</v>
      </c>
      <c r="B2621" s="45">
        <f t="shared" si="112"/>
        <v>3218</v>
      </c>
      <c r="C2621" s="122">
        <v>46007</v>
      </c>
      <c r="D2621" s="122">
        <f>YEAR(REGISTROS[[#This Row],[FECHA]])</f>
        <v>2025</v>
      </c>
      <c r="E2621" s="112">
        <f>MONTH(REGISTROS[[#This Row],[FECHA]])</f>
        <v>12</v>
      </c>
      <c r="F2621" t="s">
        <v>5159</v>
      </c>
      <c r="G2621" s="11" t="str">
        <f ca="1">VLOOKUP(EXAMENES!F2621,PACIENTE[[APELLIDO / NOMBRE]:[GRUPO ETARIO]],4,0)</f>
        <v>ADOLECENTE</v>
      </c>
      <c r="H2621" s="10" t="s">
        <v>117</v>
      </c>
      <c r="I2621" s="10" t="s">
        <v>20</v>
      </c>
      <c r="J2621" s="46">
        <f>VLOOKUP(REGISTROS[[#This Row],[TIPO DE EXAMEN ]],SERVICIOS[],2,0)</f>
        <v>10</v>
      </c>
      <c r="K2621" s="10" t="s">
        <v>67</v>
      </c>
      <c r="L2621" s="10">
        <v>1310298243</v>
      </c>
      <c r="M2621" s="10"/>
      <c r="N2621" s="10"/>
    </row>
    <row r="2622" spans="1:14" x14ac:dyDescent="0.25">
      <c r="A2622" s="110">
        <f t="shared" si="112"/>
        <v>2612</v>
      </c>
      <c r="B2622" s="45">
        <f t="shared" si="112"/>
        <v>3219</v>
      </c>
      <c r="C2622" s="122">
        <v>46008</v>
      </c>
      <c r="D2622" s="122">
        <f>YEAR(REGISTROS[[#This Row],[FECHA]])</f>
        <v>2025</v>
      </c>
      <c r="E2622" s="112">
        <f>MONTH(REGISTROS[[#This Row],[FECHA]])</f>
        <v>12</v>
      </c>
      <c r="F2622" t="s">
        <v>5161</v>
      </c>
      <c r="G2622" s="11" t="str">
        <f ca="1">VLOOKUP(EXAMENES!F2622,PACIENTE[[APELLIDO / NOMBRE]:[GRUPO ETARIO]],4,0)</f>
        <v>ADULTO</v>
      </c>
      <c r="H2622" s="10" t="s">
        <v>161</v>
      </c>
      <c r="I2622" s="10" t="s">
        <v>5</v>
      </c>
      <c r="J2622" s="46">
        <f>VLOOKUP(REGISTROS[[#This Row],[TIPO DE EXAMEN ]],SERVICIOS[],2,0)</f>
        <v>20</v>
      </c>
      <c r="K2622" s="10" t="s">
        <v>67</v>
      </c>
      <c r="L2622" s="10">
        <v>30667910</v>
      </c>
      <c r="M2622" s="10"/>
      <c r="N2622" s="10"/>
    </row>
    <row r="2623" spans="1:14" x14ac:dyDescent="0.25">
      <c r="A2623" s="110">
        <f t="shared" si="112"/>
        <v>2613</v>
      </c>
      <c r="B2623" s="45">
        <f t="shared" si="112"/>
        <v>3220</v>
      </c>
      <c r="C2623" s="122">
        <v>46008</v>
      </c>
      <c r="D2623" s="122">
        <f>YEAR(REGISTROS[[#This Row],[FECHA]])</f>
        <v>2025</v>
      </c>
      <c r="E2623" s="112">
        <f>MONTH(REGISTROS[[#This Row],[FECHA]])</f>
        <v>12</v>
      </c>
      <c r="F2623" t="s">
        <v>5163</v>
      </c>
      <c r="G2623" s="11" t="str">
        <f ca="1">VLOOKUP(EXAMENES!F2623,PACIENTE[[APELLIDO / NOMBRE]:[GRUPO ETARIO]],4,0)</f>
        <v>ADULTO</v>
      </c>
      <c r="H2623" s="10" t="s">
        <v>27</v>
      </c>
      <c r="I2623" s="10" t="s">
        <v>5</v>
      </c>
      <c r="J2623" s="46">
        <f>VLOOKUP(REGISTROS[[#This Row],[TIPO DE EXAMEN ]],SERVICIOS[],2,0)</f>
        <v>20</v>
      </c>
      <c r="K2623" s="10" t="s">
        <v>67</v>
      </c>
      <c r="L2623" s="10">
        <v>805182904</v>
      </c>
      <c r="M2623" s="10"/>
      <c r="N2623" s="10"/>
    </row>
    <row r="2624" spans="1:14" x14ac:dyDescent="0.25">
      <c r="A2624" s="110">
        <f t="shared" si="112"/>
        <v>2614</v>
      </c>
      <c r="B2624" s="45">
        <f t="shared" si="112"/>
        <v>3221</v>
      </c>
      <c r="C2624" s="122">
        <v>46008</v>
      </c>
      <c r="D2624" s="122">
        <f>YEAR(REGISTROS[[#This Row],[FECHA]])</f>
        <v>2025</v>
      </c>
      <c r="E2624" s="112">
        <f>MONTH(REGISTROS[[#This Row],[FECHA]])</f>
        <v>12</v>
      </c>
      <c r="F2624" t="s">
        <v>5165</v>
      </c>
      <c r="G2624" s="11" t="str">
        <f ca="1">VLOOKUP(EXAMENES!F2624,PACIENTE[[APELLIDO / NOMBRE]:[GRUPO ETARIO]],4,0)</f>
        <v>ADOLECENTE</v>
      </c>
      <c r="H2624" s="10" t="s">
        <v>1778</v>
      </c>
      <c r="I2624" s="10" t="s">
        <v>5</v>
      </c>
      <c r="J2624" s="46">
        <f>VLOOKUP(REGISTROS[[#This Row],[TIPO DE EXAMEN ]],SERVICIOS[],2,0)</f>
        <v>20</v>
      </c>
      <c r="K2624" s="10" t="s">
        <v>67</v>
      </c>
      <c r="L2624" s="10">
        <v>1310501331</v>
      </c>
      <c r="M2624" s="10"/>
      <c r="N2624" s="10"/>
    </row>
    <row r="2625" spans="1:14" x14ac:dyDescent="0.25">
      <c r="A2625" s="110">
        <f t="shared" si="112"/>
        <v>2615</v>
      </c>
      <c r="B2625" s="45">
        <f t="shared" si="112"/>
        <v>3222</v>
      </c>
      <c r="C2625" s="122">
        <v>46008</v>
      </c>
      <c r="D2625" s="122">
        <f>YEAR(REGISTROS[[#This Row],[FECHA]])</f>
        <v>2025</v>
      </c>
      <c r="E2625" s="112">
        <f>MONTH(REGISTROS[[#This Row],[FECHA]])</f>
        <v>12</v>
      </c>
      <c r="F2625" t="s">
        <v>5167</v>
      </c>
      <c r="G2625" s="11" t="str">
        <f ca="1">VLOOKUP(EXAMENES!F2625,PACIENTE[[APELLIDO / NOMBRE]:[GRUPO ETARIO]],4,0)</f>
        <v>ADOLECENTE</v>
      </c>
      <c r="H2625" s="10" t="s">
        <v>3805</v>
      </c>
      <c r="I2625" s="10" t="s">
        <v>5</v>
      </c>
      <c r="J2625" s="46">
        <f>VLOOKUP(REGISTROS[[#This Row],[TIPO DE EXAMEN ]],SERVICIOS[],2,0)</f>
        <v>20</v>
      </c>
      <c r="K2625" s="10" t="s">
        <v>67</v>
      </c>
      <c r="L2625" s="10">
        <v>1721564936</v>
      </c>
      <c r="M2625" s="10"/>
      <c r="N2625" s="10"/>
    </row>
    <row r="2626" spans="1:14" x14ac:dyDescent="0.25">
      <c r="A2626" s="110">
        <f t="shared" si="112"/>
        <v>2616</v>
      </c>
      <c r="B2626" s="45">
        <f t="shared" si="112"/>
        <v>3223</v>
      </c>
      <c r="C2626" s="122">
        <v>46008</v>
      </c>
      <c r="D2626" s="122">
        <f>YEAR(REGISTROS[[#This Row],[FECHA]])</f>
        <v>2025</v>
      </c>
      <c r="E2626" s="112">
        <f>MONTH(REGISTROS[[#This Row],[FECHA]])</f>
        <v>12</v>
      </c>
      <c r="F2626" t="s">
        <v>5169</v>
      </c>
      <c r="G2626" s="11" t="str">
        <f ca="1">VLOOKUP(EXAMENES!F2626,PACIENTE[[APELLIDO / NOMBRE]:[GRUPO ETARIO]],4,0)</f>
        <v>ADULTO</v>
      </c>
      <c r="H2626" s="10" t="s">
        <v>161</v>
      </c>
      <c r="I2626" s="10" t="s">
        <v>5</v>
      </c>
      <c r="J2626" s="46">
        <f>VLOOKUP(REGISTROS[[#This Row],[TIPO DE EXAMEN ]],SERVICIOS[],2,0)</f>
        <v>20</v>
      </c>
      <c r="K2626" s="10" t="s">
        <v>68</v>
      </c>
      <c r="L2626" s="10">
        <v>1316290848</v>
      </c>
      <c r="M2626" s="10"/>
      <c r="N2626" s="10"/>
    </row>
    <row r="2627" spans="1:14" x14ac:dyDescent="0.25">
      <c r="A2627" s="110">
        <f t="shared" si="112"/>
        <v>2617</v>
      </c>
      <c r="B2627" s="45">
        <f t="shared" si="112"/>
        <v>3224</v>
      </c>
      <c r="C2627" s="122">
        <v>46008</v>
      </c>
      <c r="D2627" s="122">
        <f>YEAR(REGISTROS[[#This Row],[FECHA]])</f>
        <v>2025</v>
      </c>
      <c r="E2627" s="112">
        <f>MONTH(REGISTROS[[#This Row],[FECHA]])</f>
        <v>12</v>
      </c>
      <c r="F2627" t="s">
        <v>2329</v>
      </c>
      <c r="G2627" s="11" t="str">
        <f ca="1">VLOOKUP(EXAMENES!F2627,PACIENTE[[APELLIDO / NOMBRE]:[GRUPO ETARIO]],4,0)</f>
        <v>ADULTO</v>
      </c>
      <c r="H2627" s="10" t="s">
        <v>2293</v>
      </c>
      <c r="I2627" s="10" t="s">
        <v>5</v>
      </c>
      <c r="J2627" s="46">
        <f>VLOOKUP(REGISTROS[[#This Row],[TIPO DE EXAMEN ]],SERVICIOS[],2,0)</f>
        <v>20</v>
      </c>
      <c r="K2627" s="10" t="s">
        <v>67</v>
      </c>
      <c r="L2627" s="10">
        <v>1716606957</v>
      </c>
      <c r="M2627" s="10"/>
      <c r="N2627" s="10"/>
    </row>
    <row r="2628" spans="1:14" x14ac:dyDescent="0.25">
      <c r="A2628" s="110">
        <f t="shared" si="112"/>
        <v>2618</v>
      </c>
      <c r="B2628" s="45">
        <f t="shared" si="112"/>
        <v>3225</v>
      </c>
      <c r="C2628" s="122">
        <v>46009</v>
      </c>
      <c r="D2628" s="122">
        <f>YEAR(REGISTROS[[#This Row],[FECHA]])</f>
        <v>2025</v>
      </c>
      <c r="E2628" s="112">
        <f>MONTH(REGISTROS[[#This Row],[FECHA]])</f>
        <v>12</v>
      </c>
      <c r="F2628" t="s">
        <v>5172</v>
      </c>
      <c r="G2628" s="11" t="str">
        <f ca="1">VLOOKUP(EXAMENES!F2628,PACIENTE[[APELLIDO / NOMBRE]:[GRUPO ETARIO]],4,0)</f>
        <v>ADULTO</v>
      </c>
      <c r="H2628" s="10" t="s">
        <v>117</v>
      </c>
      <c r="I2628" s="10" t="s">
        <v>20</v>
      </c>
      <c r="J2628" s="46">
        <f>VLOOKUP(REGISTROS[[#This Row],[TIPO DE EXAMEN ]],SERVICIOS[],2,0)</f>
        <v>10</v>
      </c>
      <c r="K2628" s="10" t="s">
        <v>68</v>
      </c>
      <c r="L2628" s="10">
        <v>1313296616</v>
      </c>
      <c r="M2628" s="10"/>
      <c r="N2628" s="10"/>
    </row>
    <row r="2629" spans="1:14" x14ac:dyDescent="0.25">
      <c r="A2629" s="110">
        <f t="shared" si="112"/>
        <v>2619</v>
      </c>
      <c r="B2629" s="45">
        <f t="shared" si="112"/>
        <v>3226</v>
      </c>
      <c r="C2629" s="122">
        <v>46009</v>
      </c>
      <c r="D2629" s="122">
        <f>YEAR(REGISTROS[[#This Row],[FECHA]])</f>
        <v>2025</v>
      </c>
      <c r="E2629" s="112">
        <f>MONTH(REGISTROS[[#This Row],[FECHA]])</f>
        <v>12</v>
      </c>
      <c r="F2629" t="s">
        <v>5173</v>
      </c>
      <c r="G2629" s="11" t="str">
        <f ca="1">VLOOKUP(EXAMENES!F2629,PACIENTE[[APELLIDO / NOMBRE]:[GRUPO ETARIO]],4,0)</f>
        <v>ADOLECENTE</v>
      </c>
      <c r="H2629" s="10" t="s">
        <v>161</v>
      </c>
      <c r="I2629" s="10" t="s">
        <v>5</v>
      </c>
      <c r="J2629" s="46">
        <f>VLOOKUP(REGISTROS[[#This Row],[TIPO DE EXAMEN ]],SERVICIOS[],2,0)</f>
        <v>20</v>
      </c>
      <c r="K2629" s="10" t="s">
        <v>68</v>
      </c>
      <c r="L2629" s="10">
        <v>1351637513</v>
      </c>
      <c r="M2629" s="10"/>
      <c r="N2629" s="10"/>
    </row>
    <row r="2630" spans="1:14" x14ac:dyDescent="0.25">
      <c r="A2630" s="110">
        <f t="shared" si="112"/>
        <v>2620</v>
      </c>
      <c r="B2630" s="45">
        <f t="shared" si="112"/>
        <v>3227</v>
      </c>
      <c r="C2630" s="122">
        <v>46009</v>
      </c>
      <c r="D2630" s="122">
        <f>YEAR(REGISTROS[[#This Row],[FECHA]])</f>
        <v>2025</v>
      </c>
      <c r="E2630" s="112">
        <f>MONTH(REGISTROS[[#This Row],[FECHA]])</f>
        <v>12</v>
      </c>
      <c r="F2630" t="s">
        <v>5175</v>
      </c>
      <c r="G2630" s="11" t="str">
        <f ca="1">VLOOKUP(EXAMENES!F2630,PACIENTE[[APELLIDO / NOMBRE]:[GRUPO ETARIO]],4,0)</f>
        <v>ADOLECENTE</v>
      </c>
      <c r="H2630" s="10" t="s">
        <v>161</v>
      </c>
      <c r="I2630" s="10" t="s">
        <v>20</v>
      </c>
      <c r="J2630" s="46">
        <f>VLOOKUP(REGISTROS[[#This Row],[TIPO DE EXAMEN ]],SERVICIOS[],2,0)</f>
        <v>10</v>
      </c>
      <c r="K2630" s="10" t="s">
        <v>67</v>
      </c>
      <c r="L2630" s="10">
        <v>1317290102</v>
      </c>
      <c r="M2630" s="10"/>
      <c r="N2630" s="10"/>
    </row>
    <row r="2631" spans="1:14" x14ac:dyDescent="0.25">
      <c r="A2631" s="110">
        <f t="shared" si="112"/>
        <v>2621</v>
      </c>
      <c r="B2631" s="45">
        <f t="shared" si="112"/>
        <v>3228</v>
      </c>
      <c r="C2631" s="122">
        <v>46009</v>
      </c>
      <c r="D2631" s="122">
        <f>YEAR(REGISTROS[[#This Row],[FECHA]])</f>
        <v>2025</v>
      </c>
      <c r="E2631" s="112">
        <f>MONTH(REGISTROS[[#This Row],[FECHA]])</f>
        <v>12</v>
      </c>
      <c r="F2631" t="s">
        <v>5177</v>
      </c>
      <c r="G2631" s="11" t="str">
        <f ca="1">VLOOKUP(EXAMENES!F2631,PACIENTE[[APELLIDO / NOMBRE]:[GRUPO ETARIO]],4,0)</f>
        <v>ADULTO</v>
      </c>
      <c r="H2631" s="10" t="s">
        <v>1772</v>
      </c>
      <c r="I2631" s="10" t="s">
        <v>20</v>
      </c>
      <c r="J2631" s="46">
        <f>VLOOKUP(REGISTROS[[#This Row],[TIPO DE EXAMEN ]],SERVICIOS[],2,0)</f>
        <v>10</v>
      </c>
      <c r="K2631" s="10" t="s">
        <v>68</v>
      </c>
      <c r="L2631" s="10">
        <v>1305420588</v>
      </c>
      <c r="M2631" s="10"/>
      <c r="N2631" s="10"/>
    </row>
    <row r="2632" spans="1:14" x14ac:dyDescent="0.25">
      <c r="A2632" s="110">
        <f t="shared" si="112"/>
        <v>2622</v>
      </c>
      <c r="B2632" s="45">
        <f t="shared" si="112"/>
        <v>3229</v>
      </c>
      <c r="C2632" s="122">
        <v>46009</v>
      </c>
      <c r="D2632" s="122">
        <f>YEAR(REGISTROS[[#This Row],[FECHA]])</f>
        <v>2025</v>
      </c>
      <c r="E2632" s="112">
        <f>MONTH(REGISTROS[[#This Row],[FECHA]])</f>
        <v>12</v>
      </c>
      <c r="F2632" t="s">
        <v>5178</v>
      </c>
      <c r="G2632" s="11" t="str">
        <f ca="1">VLOOKUP(EXAMENES!F2632,PACIENTE[[APELLIDO / NOMBRE]:[GRUPO ETARIO]],4,0)</f>
        <v>ADULTO</v>
      </c>
      <c r="H2632" s="10" t="s">
        <v>79</v>
      </c>
      <c r="I2632" s="10" t="s">
        <v>5</v>
      </c>
      <c r="J2632" s="46">
        <f>VLOOKUP(REGISTROS[[#This Row],[TIPO DE EXAMEN ]],SERVICIOS[],2,0)</f>
        <v>20</v>
      </c>
      <c r="K2632" s="10" t="s">
        <v>67</v>
      </c>
      <c r="L2632" s="10">
        <v>1706471859</v>
      </c>
      <c r="M2632" s="10"/>
      <c r="N2632" s="10"/>
    </row>
    <row r="2633" spans="1:14" x14ac:dyDescent="0.25">
      <c r="A2633" s="110">
        <f t="shared" si="112"/>
        <v>2623</v>
      </c>
      <c r="B2633" s="45">
        <f t="shared" si="112"/>
        <v>3230</v>
      </c>
      <c r="C2633" s="122">
        <v>46010</v>
      </c>
      <c r="D2633" s="122">
        <f>YEAR(REGISTROS[[#This Row],[FECHA]])</f>
        <v>2025</v>
      </c>
      <c r="E2633" s="112">
        <f>MONTH(REGISTROS[[#This Row],[FECHA]])</f>
        <v>12</v>
      </c>
      <c r="F2633" t="s">
        <v>5180</v>
      </c>
      <c r="G2633" s="11" t="str">
        <f ca="1">VLOOKUP(EXAMENES!F2633,PACIENTE[[APELLIDO / NOMBRE]:[GRUPO ETARIO]],4,0)</f>
        <v>ADULTO</v>
      </c>
      <c r="H2633" s="10" t="s">
        <v>161</v>
      </c>
      <c r="I2633" s="10" t="s">
        <v>20</v>
      </c>
      <c r="J2633" s="46">
        <f>VLOOKUP(REGISTROS[[#This Row],[TIPO DE EXAMEN ]],SERVICIOS[],2,0)</f>
        <v>10</v>
      </c>
      <c r="K2633" s="10" t="s">
        <v>67</v>
      </c>
      <c r="L2633" s="10">
        <v>1316021524</v>
      </c>
      <c r="M2633" s="10"/>
      <c r="N2633" s="10"/>
    </row>
    <row r="2634" spans="1:14" x14ac:dyDescent="0.25">
      <c r="A2634" s="110">
        <f t="shared" si="112"/>
        <v>2624</v>
      </c>
      <c r="B2634" s="45">
        <f t="shared" si="112"/>
        <v>3231</v>
      </c>
      <c r="C2634" s="122">
        <v>46010</v>
      </c>
      <c r="D2634" s="122">
        <f>YEAR(REGISTROS[[#This Row],[FECHA]])</f>
        <v>2025</v>
      </c>
      <c r="E2634" s="112">
        <f>MONTH(REGISTROS[[#This Row],[FECHA]])</f>
        <v>12</v>
      </c>
      <c r="F2634" t="s">
        <v>5182</v>
      </c>
      <c r="G2634" s="11" t="str">
        <f ca="1">VLOOKUP(EXAMENES!F2634,PACIENTE[[APELLIDO / NOMBRE]:[GRUPO ETARIO]],4,0)</f>
        <v>ADULTO</v>
      </c>
      <c r="H2634" s="10" t="s">
        <v>117</v>
      </c>
      <c r="I2634" s="10" t="s">
        <v>20</v>
      </c>
      <c r="J2634" s="46">
        <f>VLOOKUP(REGISTROS[[#This Row],[TIPO DE EXAMEN ]],SERVICIOS[],2,0)</f>
        <v>10</v>
      </c>
      <c r="K2634" s="10" t="s">
        <v>67</v>
      </c>
      <c r="L2634" s="10">
        <v>1311188591</v>
      </c>
      <c r="M2634" s="10"/>
      <c r="N2634" s="10"/>
    </row>
    <row r="2635" spans="1:14" x14ac:dyDescent="0.25">
      <c r="A2635" s="110">
        <f t="shared" si="112"/>
        <v>2625</v>
      </c>
      <c r="B2635" s="45" t="str">
        <f t="shared" si="112"/>
        <v/>
      </c>
      <c r="C2635" s="122"/>
      <c r="D2635" s="122">
        <f>YEAR(REGISTROS[[#This Row],[FECHA]])</f>
        <v>1900</v>
      </c>
      <c r="E2635" s="112">
        <f>MONTH(REGISTROS[[#This Row],[FECHA]])</f>
        <v>1</v>
      </c>
      <c r="F2635" s="10"/>
      <c r="G2635" s="11" t="e">
        <f>VLOOKUP(EXAMENES!F2635,PACIENTE[[APELLIDO / NOMBRE]:[GRUPO ETARIO]],4,0)</f>
        <v>#N/A</v>
      </c>
      <c r="H2635" s="10"/>
      <c r="I2635" s="10"/>
      <c r="J2635" s="46" t="e">
        <f>VLOOKUP(REGISTROS[[#This Row],[TIPO DE EXAMEN ]],SERVICIOS[],2,0)</f>
        <v>#N/A</v>
      </c>
      <c r="K2635" s="10" t="s">
        <v>67</v>
      </c>
      <c r="L2635" s="10"/>
      <c r="M2635" s="10"/>
      <c r="N2635" s="10"/>
    </row>
    <row r="2636" spans="1:14" x14ac:dyDescent="0.25">
      <c r="A2636" s="110">
        <f t="shared" si="112"/>
        <v>2626</v>
      </c>
      <c r="B2636" s="45"/>
      <c r="C2636" s="122"/>
      <c r="D2636" s="122">
        <f>YEAR(REGISTROS[[#This Row],[FECHA]])</f>
        <v>1900</v>
      </c>
      <c r="E2636" s="112">
        <f>MONTH(REGISTROS[[#This Row],[FECHA]])</f>
        <v>1</v>
      </c>
      <c r="F2636" s="10"/>
      <c r="G2636" s="11" t="e">
        <f>VLOOKUP(EXAMENES!F2636,PACIENTE[[APELLIDO / NOMBRE]:[GRUPO ETARIO]],4,0)</f>
        <v>#N/A</v>
      </c>
      <c r="H2636" s="10"/>
      <c r="I2636" s="10"/>
      <c r="J2636" s="46" t="e">
        <f>VLOOKUP(REGISTROS[[#This Row],[TIPO DE EXAMEN ]],SERVICIOS[],2,0)</f>
        <v>#N/A</v>
      </c>
      <c r="K2636" s="10" t="s">
        <v>67</v>
      </c>
      <c r="L2636" s="10"/>
      <c r="M2636" s="10"/>
      <c r="N2636" s="10"/>
    </row>
    <row r="2637" spans="1:14" x14ac:dyDescent="0.25">
      <c r="A2637" s="110">
        <f t="shared" si="112"/>
        <v>2627</v>
      </c>
      <c r="B2637" s="45"/>
      <c r="C2637" s="122"/>
      <c r="D2637" s="122">
        <f>YEAR(REGISTROS[[#This Row],[FECHA]])</f>
        <v>1900</v>
      </c>
      <c r="E2637" s="112">
        <f>MONTH(REGISTROS[[#This Row],[FECHA]])</f>
        <v>1</v>
      </c>
      <c r="F2637" s="10"/>
      <c r="G2637" s="11" t="e">
        <f>VLOOKUP(EXAMENES!F2637,PACIENTE[[APELLIDO / NOMBRE]:[GRUPO ETARIO]],4,0)</f>
        <v>#N/A</v>
      </c>
      <c r="H2637" s="10"/>
      <c r="I2637" s="10"/>
      <c r="J2637" s="46" t="e">
        <f>VLOOKUP(REGISTROS[[#This Row],[TIPO DE EXAMEN ]],SERVICIOS[],2,0)</f>
        <v>#N/A</v>
      </c>
      <c r="K2637" s="10" t="s">
        <v>67</v>
      </c>
      <c r="L2637" s="10"/>
      <c r="M2637" s="10"/>
      <c r="N2637" s="10"/>
    </row>
    <row r="2638" spans="1:14" x14ac:dyDescent="0.25">
      <c r="A2638" s="110">
        <f t="shared" si="112"/>
        <v>2628</v>
      </c>
      <c r="B2638" s="45"/>
      <c r="C2638" s="122"/>
      <c r="D2638" s="122">
        <f>YEAR(REGISTROS[[#This Row],[FECHA]])</f>
        <v>1900</v>
      </c>
      <c r="E2638" s="112">
        <f>MONTH(REGISTROS[[#This Row],[FECHA]])</f>
        <v>1</v>
      </c>
      <c r="F2638" s="10"/>
      <c r="G2638" s="11" t="e">
        <f>VLOOKUP(EXAMENES!F2638,PACIENTE[[APELLIDO / NOMBRE]:[GRUPO ETARIO]],4,0)</f>
        <v>#N/A</v>
      </c>
      <c r="H2638" s="10"/>
      <c r="I2638" s="10"/>
      <c r="J2638" s="46" t="e">
        <f>VLOOKUP(REGISTROS[[#This Row],[TIPO DE EXAMEN ]],SERVICIOS[],2,0)</f>
        <v>#N/A</v>
      </c>
      <c r="K2638" s="10" t="s">
        <v>67</v>
      </c>
      <c r="L2638" s="10"/>
      <c r="M2638" s="10"/>
      <c r="N2638" s="10"/>
    </row>
    <row r="2639" spans="1:14" x14ac:dyDescent="0.25">
      <c r="A2639" s="110">
        <f t="shared" si="112"/>
        <v>2629</v>
      </c>
      <c r="B2639" s="45"/>
      <c r="C2639" s="122"/>
      <c r="D2639" s="122">
        <f>YEAR(REGISTROS[[#This Row],[FECHA]])</f>
        <v>1900</v>
      </c>
      <c r="E2639" s="112">
        <f>MONTH(REGISTROS[[#This Row],[FECHA]])</f>
        <v>1</v>
      </c>
      <c r="F2639" s="10"/>
      <c r="G2639" s="11" t="e">
        <f>VLOOKUP(EXAMENES!F2639,PACIENTE[[APELLIDO / NOMBRE]:[GRUPO ETARIO]],4,0)</f>
        <v>#N/A</v>
      </c>
      <c r="H2639" s="10"/>
      <c r="I2639" s="10"/>
      <c r="J2639" s="46" t="e">
        <f>VLOOKUP(REGISTROS[[#This Row],[TIPO DE EXAMEN ]],SERVICIOS[],2,0)</f>
        <v>#N/A</v>
      </c>
      <c r="K2639" s="10" t="s">
        <v>67</v>
      </c>
      <c r="L2639" s="10"/>
      <c r="M2639" s="10"/>
      <c r="N2639" s="10"/>
    </row>
    <row r="2640" spans="1:14" x14ac:dyDescent="0.25">
      <c r="A2640" s="110">
        <f t="shared" si="112"/>
        <v>2630</v>
      </c>
      <c r="B2640" s="45"/>
      <c r="C2640" s="122"/>
      <c r="D2640" s="122">
        <f>YEAR(REGISTROS[[#This Row],[FECHA]])</f>
        <v>1900</v>
      </c>
      <c r="E2640" s="112">
        <f>MONTH(REGISTROS[[#This Row],[FECHA]])</f>
        <v>1</v>
      </c>
      <c r="F2640" s="10"/>
      <c r="G2640" s="11" t="e">
        <f>VLOOKUP(EXAMENES!F2640,PACIENTE[[APELLIDO / NOMBRE]:[GRUPO ETARIO]],4,0)</f>
        <v>#N/A</v>
      </c>
      <c r="H2640" s="10"/>
      <c r="I2640" s="10"/>
      <c r="J2640" s="46" t="e">
        <f>VLOOKUP(REGISTROS[[#This Row],[TIPO DE EXAMEN ]],SERVICIOS[],2,0)</f>
        <v>#N/A</v>
      </c>
      <c r="K2640" s="10" t="s">
        <v>67</v>
      </c>
      <c r="L2640" s="10"/>
      <c r="M2640" s="10"/>
      <c r="N2640" s="10"/>
    </row>
    <row r="2641" spans="1:14" x14ac:dyDescent="0.25">
      <c r="A2641" s="110">
        <f t="shared" si="112"/>
        <v>2631</v>
      </c>
      <c r="B2641" s="45"/>
      <c r="C2641" s="122"/>
      <c r="D2641" s="122">
        <f>YEAR(REGISTROS[[#This Row],[FECHA]])</f>
        <v>1900</v>
      </c>
      <c r="E2641" s="112">
        <f>MONTH(REGISTROS[[#This Row],[FECHA]])</f>
        <v>1</v>
      </c>
      <c r="F2641" s="10"/>
      <c r="G2641" s="11" t="e">
        <f>VLOOKUP(EXAMENES!F2641,PACIENTE[[APELLIDO / NOMBRE]:[GRUPO ETARIO]],4,0)</f>
        <v>#N/A</v>
      </c>
      <c r="H2641" s="10"/>
      <c r="I2641" s="10"/>
      <c r="J2641" s="46" t="e">
        <f>VLOOKUP(REGISTROS[[#This Row],[TIPO DE EXAMEN ]],SERVICIOS[],2,0)</f>
        <v>#N/A</v>
      </c>
      <c r="K2641" s="10" t="s">
        <v>67</v>
      </c>
      <c r="L2641" s="10"/>
      <c r="M2641" s="10"/>
      <c r="N2641" s="10"/>
    </row>
    <row r="2642" spans="1:14" x14ac:dyDescent="0.25">
      <c r="A2642" s="110">
        <f t="shared" si="112"/>
        <v>2632</v>
      </c>
      <c r="B2642" s="45"/>
      <c r="C2642" s="122"/>
      <c r="D2642" s="122">
        <f>YEAR(REGISTROS[[#This Row],[FECHA]])</f>
        <v>1900</v>
      </c>
      <c r="E2642" s="112">
        <f>MONTH(REGISTROS[[#This Row],[FECHA]])</f>
        <v>1</v>
      </c>
      <c r="F2642" s="10"/>
      <c r="G2642" s="11" t="e">
        <f>VLOOKUP(EXAMENES!F2642,PACIENTE[[APELLIDO / NOMBRE]:[GRUPO ETARIO]],4,0)</f>
        <v>#N/A</v>
      </c>
      <c r="H2642" s="10"/>
      <c r="I2642" s="10"/>
      <c r="J2642" s="46" t="e">
        <f>VLOOKUP(REGISTROS[[#This Row],[TIPO DE EXAMEN ]],SERVICIOS[],2,0)</f>
        <v>#N/A</v>
      </c>
      <c r="K2642" s="10" t="s">
        <v>67</v>
      </c>
      <c r="L2642" s="10"/>
      <c r="M2642" s="10"/>
      <c r="N2642" s="10"/>
    </row>
    <row r="2643" spans="1:14" x14ac:dyDescent="0.25">
      <c r="A2643" s="110">
        <f t="shared" si="112"/>
        <v>2633</v>
      </c>
      <c r="B2643" s="45"/>
      <c r="C2643" s="122"/>
      <c r="D2643" s="122">
        <f>YEAR(REGISTROS[[#This Row],[FECHA]])</f>
        <v>1900</v>
      </c>
      <c r="E2643" s="112">
        <f>MONTH(REGISTROS[[#This Row],[FECHA]])</f>
        <v>1</v>
      </c>
      <c r="F2643" s="10"/>
      <c r="G2643" s="11" t="e">
        <f>VLOOKUP(EXAMENES!F2643,PACIENTE[[APELLIDO / NOMBRE]:[GRUPO ETARIO]],4,0)</f>
        <v>#N/A</v>
      </c>
      <c r="H2643" s="10"/>
      <c r="I2643" s="10"/>
      <c r="J2643" s="46" t="e">
        <f>VLOOKUP(REGISTROS[[#This Row],[TIPO DE EXAMEN ]],SERVICIOS[],2,0)</f>
        <v>#N/A</v>
      </c>
      <c r="K2643" s="10" t="s">
        <v>67</v>
      </c>
      <c r="L2643" s="10"/>
      <c r="M2643" s="10"/>
      <c r="N2643" s="10"/>
    </row>
    <row r="2644" spans="1:14" x14ac:dyDescent="0.25">
      <c r="A2644" s="110">
        <f t="shared" si="112"/>
        <v>2634</v>
      </c>
      <c r="B2644" s="45"/>
      <c r="C2644" s="122"/>
      <c r="D2644" s="122">
        <f>YEAR(REGISTROS[[#This Row],[FECHA]])</f>
        <v>1900</v>
      </c>
      <c r="E2644" s="112">
        <f>MONTH(REGISTROS[[#This Row],[FECHA]])</f>
        <v>1</v>
      </c>
      <c r="F2644" s="10"/>
      <c r="G2644" s="11" t="e">
        <f>VLOOKUP(EXAMENES!F2644,PACIENTE[[APELLIDO / NOMBRE]:[GRUPO ETARIO]],4,0)</f>
        <v>#N/A</v>
      </c>
      <c r="H2644" s="10"/>
      <c r="I2644" s="10"/>
      <c r="J2644" s="46" t="e">
        <f>VLOOKUP(REGISTROS[[#This Row],[TIPO DE EXAMEN ]],SERVICIOS[],2,0)</f>
        <v>#N/A</v>
      </c>
      <c r="K2644" s="10" t="s">
        <v>67</v>
      </c>
      <c r="L2644" s="10"/>
      <c r="M2644" s="10"/>
      <c r="N2644" s="10"/>
    </row>
    <row r="2645" spans="1:14" x14ac:dyDescent="0.25">
      <c r="A2645" s="110">
        <f t="shared" si="112"/>
        <v>2635</v>
      </c>
      <c r="B2645" s="45"/>
      <c r="C2645" s="122"/>
      <c r="D2645" s="122">
        <f>YEAR(REGISTROS[[#This Row],[FECHA]])</f>
        <v>1900</v>
      </c>
      <c r="E2645" s="112">
        <f>MONTH(REGISTROS[[#This Row],[FECHA]])</f>
        <v>1</v>
      </c>
      <c r="F2645" s="10"/>
      <c r="G2645" s="11" t="e">
        <f>VLOOKUP(EXAMENES!F2645,PACIENTE[[APELLIDO / NOMBRE]:[GRUPO ETARIO]],4,0)</f>
        <v>#N/A</v>
      </c>
      <c r="H2645" s="10"/>
      <c r="I2645" s="10"/>
      <c r="J2645" s="46" t="e">
        <f>VLOOKUP(REGISTROS[[#This Row],[TIPO DE EXAMEN ]],SERVICIOS[],2,0)</f>
        <v>#N/A</v>
      </c>
      <c r="K2645" s="10" t="s">
        <v>67</v>
      </c>
      <c r="L2645" s="10"/>
      <c r="M2645" s="10"/>
      <c r="N2645" s="10"/>
    </row>
    <row r="2646" spans="1:14" x14ac:dyDescent="0.25">
      <c r="A2646" s="110">
        <f t="shared" si="112"/>
        <v>2636</v>
      </c>
      <c r="B2646" s="45"/>
      <c r="C2646" s="122"/>
      <c r="D2646" s="122">
        <f>YEAR(REGISTROS[[#This Row],[FECHA]])</f>
        <v>1900</v>
      </c>
      <c r="E2646" s="112">
        <f>MONTH(REGISTROS[[#This Row],[FECHA]])</f>
        <v>1</v>
      </c>
      <c r="F2646" s="10"/>
      <c r="G2646" s="11" t="e">
        <f>VLOOKUP(EXAMENES!F2646,PACIENTE[[APELLIDO / NOMBRE]:[GRUPO ETARIO]],4,0)</f>
        <v>#N/A</v>
      </c>
      <c r="H2646" s="10"/>
      <c r="I2646" s="10"/>
      <c r="J2646" s="46" t="e">
        <f>VLOOKUP(REGISTROS[[#This Row],[TIPO DE EXAMEN ]],SERVICIOS[],2,0)</f>
        <v>#N/A</v>
      </c>
      <c r="K2646" s="10" t="s">
        <v>67</v>
      </c>
      <c r="L2646" s="10"/>
      <c r="M2646" s="10"/>
      <c r="N2646" s="10"/>
    </row>
    <row r="2647" spans="1:14" x14ac:dyDescent="0.25">
      <c r="A2647" s="110">
        <f t="shared" si="112"/>
        <v>2637</v>
      </c>
      <c r="B2647" s="45"/>
      <c r="C2647" s="122"/>
      <c r="D2647" s="122">
        <f>YEAR(REGISTROS[[#This Row],[FECHA]])</f>
        <v>1900</v>
      </c>
      <c r="E2647" s="112">
        <f>MONTH(REGISTROS[[#This Row],[FECHA]])</f>
        <v>1</v>
      </c>
      <c r="F2647" s="10"/>
      <c r="G2647" s="11" t="e">
        <f>VLOOKUP(EXAMENES!F2647,PACIENTE[[APELLIDO / NOMBRE]:[GRUPO ETARIO]],4,0)</f>
        <v>#N/A</v>
      </c>
      <c r="H2647" s="10"/>
      <c r="I2647" s="10"/>
      <c r="J2647" s="46" t="e">
        <f>VLOOKUP(REGISTROS[[#This Row],[TIPO DE EXAMEN ]],SERVICIOS[],2,0)</f>
        <v>#N/A</v>
      </c>
      <c r="K2647" s="10" t="s">
        <v>67</v>
      </c>
      <c r="L2647" s="10"/>
      <c r="M2647" s="10"/>
      <c r="N2647" s="10"/>
    </row>
    <row r="2648" spans="1:14" x14ac:dyDescent="0.25">
      <c r="A2648" s="110">
        <f t="shared" si="112"/>
        <v>2638</v>
      </c>
      <c r="B2648" s="45"/>
      <c r="C2648" s="122"/>
      <c r="D2648" s="122">
        <f>YEAR(REGISTROS[[#This Row],[FECHA]])</f>
        <v>1900</v>
      </c>
      <c r="E2648" s="112">
        <f>MONTH(REGISTROS[[#This Row],[FECHA]])</f>
        <v>1</v>
      </c>
      <c r="F2648" s="10"/>
      <c r="G2648" s="11" t="e">
        <f>VLOOKUP(EXAMENES!F2648,PACIENTE[[APELLIDO / NOMBRE]:[GRUPO ETARIO]],4,0)</f>
        <v>#N/A</v>
      </c>
      <c r="H2648" s="10"/>
      <c r="I2648" s="10"/>
      <c r="J2648" s="46" t="e">
        <f>VLOOKUP(REGISTROS[[#This Row],[TIPO DE EXAMEN ]],SERVICIOS[],2,0)</f>
        <v>#N/A</v>
      </c>
      <c r="K2648" s="10" t="s">
        <v>67</v>
      </c>
      <c r="L2648" s="10"/>
      <c r="M2648" s="10"/>
      <c r="N2648" s="10"/>
    </row>
    <row r="2649" spans="1:14" x14ac:dyDescent="0.25">
      <c r="A2649" s="110">
        <f t="shared" si="112"/>
        <v>2639</v>
      </c>
      <c r="B2649" s="45"/>
      <c r="C2649" s="122"/>
      <c r="D2649" s="122">
        <f>YEAR(REGISTROS[[#This Row],[FECHA]])</f>
        <v>1900</v>
      </c>
      <c r="E2649" s="112">
        <f>MONTH(REGISTROS[[#This Row],[FECHA]])</f>
        <v>1</v>
      </c>
      <c r="F2649" s="10"/>
      <c r="G2649" s="11" t="e">
        <f>VLOOKUP(EXAMENES!F2649,PACIENTE[[APELLIDO / NOMBRE]:[GRUPO ETARIO]],4,0)</f>
        <v>#N/A</v>
      </c>
      <c r="H2649" s="10"/>
      <c r="I2649" s="10"/>
      <c r="J2649" s="46" t="e">
        <f>VLOOKUP(REGISTROS[[#This Row],[TIPO DE EXAMEN ]],SERVICIOS[],2,0)</f>
        <v>#N/A</v>
      </c>
      <c r="K2649" s="10" t="s">
        <v>67</v>
      </c>
      <c r="L2649" s="10"/>
      <c r="M2649" s="10"/>
      <c r="N2649" s="10"/>
    </row>
    <row r="2650" spans="1:14" x14ac:dyDescent="0.25">
      <c r="A2650" s="110">
        <f t="shared" si="112"/>
        <v>2640</v>
      </c>
      <c r="B2650" s="45"/>
      <c r="C2650" s="122"/>
      <c r="D2650" s="122">
        <f>YEAR(REGISTROS[[#This Row],[FECHA]])</f>
        <v>1900</v>
      </c>
      <c r="E2650" s="112">
        <f>MONTH(REGISTROS[[#This Row],[FECHA]])</f>
        <v>1</v>
      </c>
      <c r="F2650" s="10"/>
      <c r="G2650" s="11" t="e">
        <f>VLOOKUP(EXAMENES!F2650,PACIENTE[[APELLIDO / NOMBRE]:[GRUPO ETARIO]],4,0)</f>
        <v>#N/A</v>
      </c>
      <c r="H2650" s="10"/>
      <c r="I2650" s="10"/>
      <c r="J2650" s="46" t="e">
        <f>VLOOKUP(REGISTROS[[#This Row],[TIPO DE EXAMEN ]],SERVICIOS[],2,0)</f>
        <v>#N/A</v>
      </c>
      <c r="K2650" s="10" t="s">
        <v>67</v>
      </c>
      <c r="L2650" s="10"/>
      <c r="M2650" s="10"/>
      <c r="N2650" s="10"/>
    </row>
    <row r="2651" spans="1:14" x14ac:dyDescent="0.25">
      <c r="A2651" s="110">
        <f t="shared" ref="A2651:A2714" si="113">IF(E2651&lt;&gt;"",1+A2650,"")</f>
        <v>2641</v>
      </c>
      <c r="B2651" s="45"/>
      <c r="C2651" s="122"/>
      <c r="D2651" s="122">
        <f>YEAR(REGISTROS[[#This Row],[FECHA]])</f>
        <v>1900</v>
      </c>
      <c r="E2651" s="112">
        <f>MONTH(REGISTROS[[#This Row],[FECHA]])</f>
        <v>1</v>
      </c>
      <c r="F2651" s="10"/>
      <c r="G2651" s="11" t="e">
        <f>VLOOKUP(EXAMENES!F2651,PACIENTE[[APELLIDO / NOMBRE]:[GRUPO ETARIO]],4,0)</f>
        <v>#N/A</v>
      </c>
      <c r="H2651" s="10"/>
      <c r="I2651" s="10"/>
      <c r="J2651" s="46" t="e">
        <f>VLOOKUP(REGISTROS[[#This Row],[TIPO DE EXAMEN ]],SERVICIOS[],2,0)</f>
        <v>#N/A</v>
      </c>
      <c r="K2651" s="10" t="s">
        <v>67</v>
      </c>
      <c r="L2651" s="10"/>
      <c r="M2651" s="10"/>
      <c r="N2651" s="10"/>
    </row>
    <row r="2652" spans="1:14" x14ac:dyDescent="0.25">
      <c r="A2652" s="110">
        <f t="shared" si="113"/>
        <v>2642</v>
      </c>
      <c r="B2652" s="45"/>
      <c r="C2652" s="122"/>
      <c r="D2652" s="122">
        <f>YEAR(REGISTROS[[#This Row],[FECHA]])</f>
        <v>1900</v>
      </c>
      <c r="E2652" s="112">
        <f>MONTH(REGISTROS[[#This Row],[FECHA]])</f>
        <v>1</v>
      </c>
      <c r="F2652" s="10"/>
      <c r="G2652" s="11" t="e">
        <f>VLOOKUP(EXAMENES!F2652,PACIENTE[[APELLIDO / NOMBRE]:[GRUPO ETARIO]],4,0)</f>
        <v>#N/A</v>
      </c>
      <c r="H2652" s="10"/>
      <c r="I2652" s="10"/>
      <c r="J2652" s="46" t="e">
        <f>VLOOKUP(REGISTROS[[#This Row],[TIPO DE EXAMEN ]],SERVICIOS[],2,0)</f>
        <v>#N/A</v>
      </c>
      <c r="K2652" s="10" t="s">
        <v>67</v>
      </c>
      <c r="L2652" s="10"/>
      <c r="M2652" s="10"/>
      <c r="N2652" s="10"/>
    </row>
    <row r="2653" spans="1:14" x14ac:dyDescent="0.25">
      <c r="A2653" s="110">
        <f t="shared" si="113"/>
        <v>2643</v>
      </c>
      <c r="B2653" s="45"/>
      <c r="C2653" s="122"/>
      <c r="D2653" s="122">
        <f>YEAR(REGISTROS[[#This Row],[FECHA]])</f>
        <v>1900</v>
      </c>
      <c r="E2653" s="112">
        <f>MONTH(REGISTROS[[#This Row],[FECHA]])</f>
        <v>1</v>
      </c>
      <c r="F2653" s="10"/>
      <c r="G2653" s="11" t="e">
        <f>VLOOKUP(EXAMENES!F2653,PACIENTE[[APELLIDO / NOMBRE]:[GRUPO ETARIO]],4,0)</f>
        <v>#N/A</v>
      </c>
      <c r="H2653" s="10"/>
      <c r="I2653" s="10"/>
      <c r="J2653" s="46" t="e">
        <f>VLOOKUP(REGISTROS[[#This Row],[TIPO DE EXAMEN ]],SERVICIOS[],2,0)</f>
        <v>#N/A</v>
      </c>
      <c r="K2653" s="10" t="s">
        <v>67</v>
      </c>
      <c r="L2653" s="10"/>
      <c r="M2653" s="10"/>
      <c r="N2653" s="10"/>
    </row>
    <row r="2654" spans="1:14" x14ac:dyDescent="0.25">
      <c r="A2654" s="110">
        <f t="shared" si="113"/>
        <v>2644</v>
      </c>
      <c r="B2654" s="45"/>
      <c r="C2654" s="122"/>
      <c r="D2654" s="122">
        <f>YEAR(REGISTROS[[#This Row],[FECHA]])</f>
        <v>1900</v>
      </c>
      <c r="E2654" s="112">
        <f>MONTH(REGISTROS[[#This Row],[FECHA]])</f>
        <v>1</v>
      </c>
      <c r="F2654" s="10"/>
      <c r="G2654" s="11" t="e">
        <f>VLOOKUP(EXAMENES!F2654,PACIENTE[[APELLIDO / NOMBRE]:[GRUPO ETARIO]],4,0)</f>
        <v>#N/A</v>
      </c>
      <c r="H2654" s="10"/>
      <c r="I2654" s="10"/>
      <c r="J2654" s="46" t="e">
        <f>VLOOKUP(REGISTROS[[#This Row],[TIPO DE EXAMEN ]],SERVICIOS[],2,0)</f>
        <v>#N/A</v>
      </c>
      <c r="K2654" s="10" t="s">
        <v>67</v>
      </c>
      <c r="L2654" s="10"/>
      <c r="M2654" s="10"/>
      <c r="N2654" s="10"/>
    </row>
    <row r="2655" spans="1:14" x14ac:dyDescent="0.25">
      <c r="A2655" s="110">
        <f t="shared" si="113"/>
        <v>2645</v>
      </c>
      <c r="B2655" s="45"/>
      <c r="C2655" s="122"/>
      <c r="D2655" s="122">
        <f>YEAR(REGISTROS[[#This Row],[FECHA]])</f>
        <v>1900</v>
      </c>
      <c r="E2655" s="112">
        <f>MONTH(REGISTROS[[#This Row],[FECHA]])</f>
        <v>1</v>
      </c>
      <c r="F2655" s="10"/>
      <c r="G2655" s="11" t="e">
        <f>VLOOKUP(EXAMENES!F2655,PACIENTE[[APELLIDO / NOMBRE]:[GRUPO ETARIO]],4,0)</f>
        <v>#N/A</v>
      </c>
      <c r="H2655" s="10"/>
      <c r="I2655" s="10"/>
      <c r="J2655" s="46" t="e">
        <f>VLOOKUP(REGISTROS[[#This Row],[TIPO DE EXAMEN ]],SERVICIOS[],2,0)</f>
        <v>#N/A</v>
      </c>
      <c r="K2655" s="10" t="s">
        <v>67</v>
      </c>
      <c r="L2655" s="10"/>
      <c r="M2655" s="10"/>
      <c r="N2655" s="10"/>
    </row>
    <row r="2656" spans="1:14" x14ac:dyDescent="0.25">
      <c r="A2656" s="110">
        <f t="shared" si="113"/>
        <v>2646</v>
      </c>
      <c r="B2656" s="45"/>
      <c r="C2656" s="122"/>
      <c r="D2656" s="122">
        <f>YEAR(REGISTROS[[#This Row],[FECHA]])</f>
        <v>1900</v>
      </c>
      <c r="E2656" s="112">
        <f>MONTH(REGISTROS[[#This Row],[FECHA]])</f>
        <v>1</v>
      </c>
      <c r="F2656" s="10"/>
      <c r="G2656" s="11" t="e">
        <f>VLOOKUP(EXAMENES!F2656,PACIENTE[[APELLIDO / NOMBRE]:[GRUPO ETARIO]],4,0)</f>
        <v>#N/A</v>
      </c>
      <c r="H2656" s="10"/>
      <c r="I2656" s="10"/>
      <c r="J2656" s="46" t="e">
        <f>VLOOKUP(REGISTROS[[#This Row],[TIPO DE EXAMEN ]],SERVICIOS[],2,0)</f>
        <v>#N/A</v>
      </c>
      <c r="K2656" s="10" t="s">
        <v>67</v>
      </c>
      <c r="L2656" s="10"/>
      <c r="M2656" s="10"/>
      <c r="N2656" s="10"/>
    </row>
    <row r="2657" spans="1:14" x14ac:dyDescent="0.25">
      <c r="A2657" s="110">
        <f t="shared" si="113"/>
        <v>2647</v>
      </c>
      <c r="B2657" s="45"/>
      <c r="C2657" s="122"/>
      <c r="D2657" s="122">
        <f>YEAR(REGISTROS[[#This Row],[FECHA]])</f>
        <v>1900</v>
      </c>
      <c r="E2657" s="112">
        <f>MONTH(REGISTROS[[#This Row],[FECHA]])</f>
        <v>1</v>
      </c>
      <c r="F2657" s="10"/>
      <c r="G2657" s="11" t="e">
        <f>VLOOKUP(EXAMENES!F2657,PACIENTE[[APELLIDO / NOMBRE]:[GRUPO ETARIO]],4,0)</f>
        <v>#N/A</v>
      </c>
      <c r="H2657" s="10"/>
      <c r="I2657" s="10"/>
      <c r="J2657" s="46" t="e">
        <f>VLOOKUP(REGISTROS[[#This Row],[TIPO DE EXAMEN ]],SERVICIOS[],2,0)</f>
        <v>#N/A</v>
      </c>
      <c r="K2657" s="10" t="s">
        <v>67</v>
      </c>
      <c r="L2657" s="10"/>
      <c r="M2657" s="10"/>
      <c r="N2657" s="10"/>
    </row>
    <row r="2658" spans="1:14" x14ac:dyDescent="0.25">
      <c r="A2658" s="110">
        <f t="shared" si="113"/>
        <v>2648</v>
      </c>
      <c r="B2658" s="45"/>
      <c r="C2658" s="122"/>
      <c r="D2658" s="122">
        <f>YEAR(REGISTROS[[#This Row],[FECHA]])</f>
        <v>1900</v>
      </c>
      <c r="E2658" s="112">
        <f>MONTH(REGISTROS[[#This Row],[FECHA]])</f>
        <v>1</v>
      </c>
      <c r="F2658" s="10"/>
      <c r="G2658" s="11" t="e">
        <f>VLOOKUP(EXAMENES!F2658,PACIENTE[[APELLIDO / NOMBRE]:[GRUPO ETARIO]],4,0)</f>
        <v>#N/A</v>
      </c>
      <c r="H2658" s="10"/>
      <c r="I2658" s="10"/>
      <c r="J2658" s="46" t="e">
        <f>VLOOKUP(REGISTROS[[#This Row],[TIPO DE EXAMEN ]],SERVICIOS[],2,0)</f>
        <v>#N/A</v>
      </c>
      <c r="K2658" s="10" t="s">
        <v>67</v>
      </c>
      <c r="L2658" s="10"/>
      <c r="M2658" s="10"/>
      <c r="N2658" s="10"/>
    </row>
    <row r="2659" spans="1:14" x14ac:dyDescent="0.25">
      <c r="A2659" s="110">
        <f t="shared" si="113"/>
        <v>2649</v>
      </c>
      <c r="B2659" s="45"/>
      <c r="C2659" s="122"/>
      <c r="D2659" s="122">
        <f>YEAR(REGISTROS[[#This Row],[FECHA]])</f>
        <v>1900</v>
      </c>
      <c r="E2659" s="112">
        <f>MONTH(REGISTROS[[#This Row],[FECHA]])</f>
        <v>1</v>
      </c>
      <c r="F2659" s="10"/>
      <c r="G2659" s="11" t="e">
        <f>VLOOKUP(EXAMENES!F2659,PACIENTE[[APELLIDO / NOMBRE]:[GRUPO ETARIO]],4,0)</f>
        <v>#N/A</v>
      </c>
      <c r="H2659" s="10"/>
      <c r="I2659" s="10"/>
      <c r="J2659" s="46" t="e">
        <f>VLOOKUP(REGISTROS[[#This Row],[TIPO DE EXAMEN ]],SERVICIOS[],2,0)</f>
        <v>#N/A</v>
      </c>
      <c r="K2659" s="10" t="s">
        <v>67</v>
      </c>
      <c r="L2659" s="10"/>
      <c r="M2659" s="10"/>
      <c r="N2659" s="10"/>
    </row>
    <row r="2660" spans="1:14" x14ac:dyDescent="0.25">
      <c r="A2660" s="110">
        <f t="shared" si="113"/>
        <v>2650</v>
      </c>
      <c r="B2660" s="45"/>
      <c r="C2660" s="122"/>
      <c r="D2660" s="122">
        <f>YEAR(REGISTROS[[#This Row],[FECHA]])</f>
        <v>1900</v>
      </c>
      <c r="E2660" s="112">
        <f>MONTH(REGISTROS[[#This Row],[FECHA]])</f>
        <v>1</v>
      </c>
      <c r="F2660" s="10"/>
      <c r="G2660" s="11" t="e">
        <f>VLOOKUP(EXAMENES!F2660,PACIENTE[[APELLIDO / NOMBRE]:[GRUPO ETARIO]],4,0)</f>
        <v>#N/A</v>
      </c>
      <c r="H2660" s="10"/>
      <c r="I2660" s="10"/>
      <c r="J2660" s="46" t="e">
        <f>VLOOKUP(REGISTROS[[#This Row],[TIPO DE EXAMEN ]],SERVICIOS[],2,0)</f>
        <v>#N/A</v>
      </c>
      <c r="K2660" s="10" t="s">
        <v>67</v>
      </c>
      <c r="L2660" s="10"/>
      <c r="M2660" s="10"/>
      <c r="N2660" s="10"/>
    </row>
    <row r="2661" spans="1:14" x14ac:dyDescent="0.25">
      <c r="A2661" s="110">
        <f t="shared" si="113"/>
        <v>2651</v>
      </c>
      <c r="B2661" s="45"/>
      <c r="C2661" s="122"/>
      <c r="D2661" s="122">
        <f>YEAR(REGISTROS[[#This Row],[FECHA]])</f>
        <v>1900</v>
      </c>
      <c r="E2661" s="112">
        <f>MONTH(REGISTROS[[#This Row],[FECHA]])</f>
        <v>1</v>
      </c>
      <c r="F2661" s="10"/>
      <c r="G2661" s="11" t="e">
        <f>VLOOKUP(EXAMENES!F2661,PACIENTE[[APELLIDO / NOMBRE]:[GRUPO ETARIO]],4,0)</f>
        <v>#N/A</v>
      </c>
      <c r="H2661" s="10"/>
      <c r="I2661" s="10"/>
      <c r="J2661" s="46" t="e">
        <f>VLOOKUP(REGISTROS[[#This Row],[TIPO DE EXAMEN ]],SERVICIOS[],2,0)</f>
        <v>#N/A</v>
      </c>
      <c r="K2661" s="10" t="s">
        <v>67</v>
      </c>
      <c r="L2661" s="10"/>
      <c r="M2661" s="10"/>
      <c r="N2661" s="10"/>
    </row>
    <row r="2662" spans="1:14" x14ac:dyDescent="0.25">
      <c r="A2662" s="110">
        <f t="shared" si="113"/>
        <v>2652</v>
      </c>
      <c r="B2662" s="45"/>
      <c r="C2662" s="122"/>
      <c r="D2662" s="122">
        <f>YEAR(REGISTROS[[#This Row],[FECHA]])</f>
        <v>1900</v>
      </c>
      <c r="E2662" s="112">
        <f>MONTH(REGISTROS[[#This Row],[FECHA]])</f>
        <v>1</v>
      </c>
      <c r="F2662" s="10"/>
      <c r="G2662" s="11" t="e">
        <f>VLOOKUP(EXAMENES!F2662,PACIENTE[[APELLIDO / NOMBRE]:[GRUPO ETARIO]],4,0)</f>
        <v>#N/A</v>
      </c>
      <c r="H2662" s="10"/>
      <c r="I2662" s="10"/>
      <c r="J2662" s="46" t="e">
        <f>VLOOKUP(REGISTROS[[#This Row],[TIPO DE EXAMEN ]],SERVICIOS[],2,0)</f>
        <v>#N/A</v>
      </c>
      <c r="K2662" s="10" t="s">
        <v>67</v>
      </c>
      <c r="L2662" s="10"/>
      <c r="M2662" s="10"/>
      <c r="N2662" s="10"/>
    </row>
    <row r="2663" spans="1:14" x14ac:dyDescent="0.25">
      <c r="A2663" s="110">
        <f t="shared" si="113"/>
        <v>2653</v>
      </c>
      <c r="B2663" s="45"/>
      <c r="C2663" s="122"/>
      <c r="D2663" s="122">
        <f>YEAR(REGISTROS[[#This Row],[FECHA]])</f>
        <v>1900</v>
      </c>
      <c r="E2663" s="112">
        <f>MONTH(REGISTROS[[#This Row],[FECHA]])</f>
        <v>1</v>
      </c>
      <c r="F2663" s="10"/>
      <c r="G2663" s="11" t="e">
        <f>VLOOKUP(EXAMENES!F2663,PACIENTE[[APELLIDO / NOMBRE]:[GRUPO ETARIO]],4,0)</f>
        <v>#N/A</v>
      </c>
      <c r="H2663" s="10"/>
      <c r="I2663" s="10"/>
      <c r="J2663" s="46" t="e">
        <f>VLOOKUP(REGISTROS[[#This Row],[TIPO DE EXAMEN ]],SERVICIOS[],2,0)</f>
        <v>#N/A</v>
      </c>
      <c r="K2663" s="10" t="s">
        <v>67</v>
      </c>
      <c r="L2663" s="10"/>
      <c r="M2663" s="10"/>
      <c r="N2663" s="10"/>
    </row>
    <row r="2664" spans="1:14" x14ac:dyDescent="0.25">
      <c r="A2664" s="110">
        <f t="shared" si="113"/>
        <v>2654</v>
      </c>
      <c r="B2664" s="45"/>
      <c r="C2664" s="122"/>
      <c r="D2664" s="122">
        <f>YEAR(REGISTROS[[#This Row],[FECHA]])</f>
        <v>1900</v>
      </c>
      <c r="E2664" s="112">
        <f>MONTH(REGISTROS[[#This Row],[FECHA]])</f>
        <v>1</v>
      </c>
      <c r="F2664" s="10"/>
      <c r="G2664" s="11" t="e">
        <f>VLOOKUP(EXAMENES!F2664,PACIENTE[[APELLIDO / NOMBRE]:[GRUPO ETARIO]],4,0)</f>
        <v>#N/A</v>
      </c>
      <c r="H2664" s="10"/>
      <c r="I2664" s="10"/>
      <c r="J2664" s="46" t="e">
        <f>VLOOKUP(REGISTROS[[#This Row],[TIPO DE EXAMEN ]],SERVICIOS[],2,0)</f>
        <v>#N/A</v>
      </c>
      <c r="K2664" s="10" t="s">
        <v>67</v>
      </c>
      <c r="L2664" s="10"/>
      <c r="M2664" s="10"/>
      <c r="N2664" s="10"/>
    </row>
    <row r="2665" spans="1:14" x14ac:dyDescent="0.25">
      <c r="A2665" s="110">
        <f t="shared" si="113"/>
        <v>2655</v>
      </c>
      <c r="B2665" s="45"/>
      <c r="C2665" s="122"/>
      <c r="D2665" s="122">
        <f>YEAR(REGISTROS[[#This Row],[FECHA]])</f>
        <v>1900</v>
      </c>
      <c r="E2665" s="112">
        <f>MONTH(REGISTROS[[#This Row],[FECHA]])</f>
        <v>1</v>
      </c>
      <c r="F2665" s="10"/>
      <c r="G2665" s="11" t="e">
        <f>VLOOKUP(EXAMENES!F2665,PACIENTE[[APELLIDO / NOMBRE]:[GRUPO ETARIO]],4,0)</f>
        <v>#N/A</v>
      </c>
      <c r="H2665" s="10"/>
      <c r="I2665" s="10"/>
      <c r="J2665" s="46" t="e">
        <f>VLOOKUP(REGISTROS[[#This Row],[TIPO DE EXAMEN ]],SERVICIOS[],2,0)</f>
        <v>#N/A</v>
      </c>
      <c r="K2665" s="10" t="s">
        <v>67</v>
      </c>
      <c r="L2665" s="10"/>
      <c r="M2665" s="10"/>
      <c r="N2665" s="10"/>
    </row>
    <row r="2666" spans="1:14" x14ac:dyDescent="0.25">
      <c r="A2666" s="110">
        <f t="shared" si="113"/>
        <v>2656</v>
      </c>
      <c r="B2666" s="45"/>
      <c r="C2666" s="122"/>
      <c r="D2666" s="122">
        <f>YEAR(REGISTROS[[#This Row],[FECHA]])</f>
        <v>1900</v>
      </c>
      <c r="E2666" s="112">
        <f>MONTH(REGISTROS[[#This Row],[FECHA]])</f>
        <v>1</v>
      </c>
      <c r="F2666" s="10"/>
      <c r="G2666" s="11" t="e">
        <f>VLOOKUP(EXAMENES!F2666,PACIENTE[[APELLIDO / NOMBRE]:[GRUPO ETARIO]],4,0)</f>
        <v>#N/A</v>
      </c>
      <c r="H2666" s="10"/>
      <c r="I2666" s="10"/>
      <c r="J2666" s="46" t="e">
        <f>VLOOKUP(REGISTROS[[#This Row],[TIPO DE EXAMEN ]],SERVICIOS[],2,0)</f>
        <v>#N/A</v>
      </c>
      <c r="K2666" s="10" t="s">
        <v>67</v>
      </c>
      <c r="L2666" s="10"/>
      <c r="M2666" s="10"/>
      <c r="N2666" s="10"/>
    </row>
    <row r="2667" spans="1:14" x14ac:dyDescent="0.25">
      <c r="A2667" s="110">
        <f t="shared" si="113"/>
        <v>2657</v>
      </c>
      <c r="B2667" s="45"/>
      <c r="C2667" s="122"/>
      <c r="D2667" s="122">
        <f>YEAR(REGISTROS[[#This Row],[FECHA]])</f>
        <v>1900</v>
      </c>
      <c r="E2667" s="112">
        <f>MONTH(REGISTROS[[#This Row],[FECHA]])</f>
        <v>1</v>
      </c>
      <c r="F2667" s="10"/>
      <c r="G2667" s="11" t="e">
        <f>VLOOKUP(EXAMENES!F2667,PACIENTE[[APELLIDO / NOMBRE]:[GRUPO ETARIO]],4,0)</f>
        <v>#N/A</v>
      </c>
      <c r="H2667" s="10"/>
      <c r="I2667" s="10"/>
      <c r="J2667" s="46" t="e">
        <f>VLOOKUP(REGISTROS[[#This Row],[TIPO DE EXAMEN ]],SERVICIOS[],2,0)</f>
        <v>#N/A</v>
      </c>
      <c r="K2667" s="10" t="s">
        <v>67</v>
      </c>
      <c r="L2667" s="10"/>
      <c r="M2667" s="10"/>
      <c r="N2667" s="10"/>
    </row>
    <row r="2668" spans="1:14" x14ac:dyDescent="0.25">
      <c r="A2668" s="110">
        <f t="shared" si="113"/>
        <v>2658</v>
      </c>
      <c r="B2668" s="45"/>
      <c r="C2668" s="122"/>
      <c r="D2668" s="122">
        <f>YEAR(REGISTROS[[#This Row],[FECHA]])</f>
        <v>1900</v>
      </c>
      <c r="E2668" s="112">
        <f>MONTH(REGISTROS[[#This Row],[FECHA]])</f>
        <v>1</v>
      </c>
      <c r="F2668" s="10"/>
      <c r="G2668" s="11" t="e">
        <f>VLOOKUP(EXAMENES!F2668,PACIENTE[[APELLIDO / NOMBRE]:[GRUPO ETARIO]],4,0)</f>
        <v>#N/A</v>
      </c>
      <c r="H2668" s="10"/>
      <c r="I2668" s="10"/>
      <c r="J2668" s="46" t="e">
        <f>VLOOKUP(REGISTROS[[#This Row],[TIPO DE EXAMEN ]],SERVICIOS[],2,0)</f>
        <v>#N/A</v>
      </c>
      <c r="K2668" s="10" t="s">
        <v>67</v>
      </c>
      <c r="L2668" s="10"/>
      <c r="M2668" s="10"/>
      <c r="N2668" s="10"/>
    </row>
    <row r="2669" spans="1:14" x14ac:dyDescent="0.25">
      <c r="A2669" s="110">
        <f t="shared" si="113"/>
        <v>2659</v>
      </c>
      <c r="B2669" s="45"/>
      <c r="C2669" s="122"/>
      <c r="D2669" s="122">
        <f>YEAR(REGISTROS[[#This Row],[FECHA]])</f>
        <v>1900</v>
      </c>
      <c r="E2669" s="112">
        <f>MONTH(REGISTROS[[#This Row],[FECHA]])</f>
        <v>1</v>
      </c>
      <c r="F2669" s="10"/>
      <c r="G2669" s="11" t="e">
        <f>VLOOKUP(EXAMENES!F2669,PACIENTE[[APELLIDO / NOMBRE]:[GRUPO ETARIO]],4,0)</f>
        <v>#N/A</v>
      </c>
      <c r="H2669" s="10"/>
      <c r="I2669" s="10"/>
      <c r="J2669" s="46" t="e">
        <f>VLOOKUP(REGISTROS[[#This Row],[TIPO DE EXAMEN ]],SERVICIOS[],2,0)</f>
        <v>#N/A</v>
      </c>
      <c r="K2669" s="10" t="s">
        <v>67</v>
      </c>
      <c r="L2669" s="10"/>
      <c r="M2669" s="10"/>
      <c r="N2669" s="10"/>
    </row>
    <row r="2670" spans="1:14" x14ac:dyDescent="0.25">
      <c r="A2670" s="110">
        <f t="shared" si="113"/>
        <v>2660</v>
      </c>
      <c r="B2670" s="45"/>
      <c r="C2670" s="122"/>
      <c r="D2670" s="122">
        <f>YEAR(REGISTROS[[#This Row],[FECHA]])</f>
        <v>1900</v>
      </c>
      <c r="E2670" s="112">
        <f>MONTH(REGISTROS[[#This Row],[FECHA]])</f>
        <v>1</v>
      </c>
      <c r="F2670" s="10"/>
      <c r="G2670" s="11" t="e">
        <f>VLOOKUP(EXAMENES!F2670,PACIENTE[[APELLIDO / NOMBRE]:[GRUPO ETARIO]],4,0)</f>
        <v>#N/A</v>
      </c>
      <c r="H2670" s="10"/>
      <c r="I2670" s="10"/>
      <c r="J2670" s="46" t="e">
        <f>VLOOKUP(REGISTROS[[#This Row],[TIPO DE EXAMEN ]],SERVICIOS[],2,0)</f>
        <v>#N/A</v>
      </c>
      <c r="K2670" s="10" t="s">
        <v>67</v>
      </c>
      <c r="L2670" s="10"/>
      <c r="M2670" s="10"/>
      <c r="N2670" s="10"/>
    </row>
    <row r="2671" spans="1:14" x14ac:dyDescent="0.25">
      <c r="A2671" s="110">
        <f t="shared" si="113"/>
        <v>2661</v>
      </c>
      <c r="B2671" s="45"/>
      <c r="C2671" s="122"/>
      <c r="D2671" s="122">
        <f>YEAR(REGISTROS[[#This Row],[FECHA]])</f>
        <v>1900</v>
      </c>
      <c r="E2671" s="112">
        <f>MONTH(REGISTROS[[#This Row],[FECHA]])</f>
        <v>1</v>
      </c>
      <c r="F2671" s="10"/>
      <c r="G2671" s="11" t="e">
        <f>VLOOKUP(EXAMENES!F2671,PACIENTE[[APELLIDO / NOMBRE]:[GRUPO ETARIO]],4,0)</f>
        <v>#N/A</v>
      </c>
      <c r="H2671" s="10"/>
      <c r="I2671" s="10"/>
      <c r="J2671" s="46" t="e">
        <f>VLOOKUP(REGISTROS[[#This Row],[TIPO DE EXAMEN ]],SERVICIOS[],2,0)</f>
        <v>#N/A</v>
      </c>
      <c r="K2671" s="10" t="s">
        <v>67</v>
      </c>
      <c r="L2671" s="10"/>
      <c r="M2671" s="10"/>
      <c r="N2671" s="10"/>
    </row>
    <row r="2672" spans="1:14" x14ac:dyDescent="0.25">
      <c r="A2672" s="110">
        <f t="shared" si="113"/>
        <v>2662</v>
      </c>
      <c r="B2672" s="45"/>
      <c r="C2672" s="122"/>
      <c r="D2672" s="122">
        <f>YEAR(REGISTROS[[#This Row],[FECHA]])</f>
        <v>1900</v>
      </c>
      <c r="E2672" s="112">
        <f>MONTH(REGISTROS[[#This Row],[FECHA]])</f>
        <v>1</v>
      </c>
      <c r="F2672" s="10"/>
      <c r="G2672" s="11" t="e">
        <f>VLOOKUP(EXAMENES!F2672,PACIENTE[[APELLIDO / NOMBRE]:[GRUPO ETARIO]],4,0)</f>
        <v>#N/A</v>
      </c>
      <c r="H2672" s="10"/>
      <c r="I2672" s="10"/>
      <c r="J2672" s="46" t="e">
        <f>VLOOKUP(REGISTROS[[#This Row],[TIPO DE EXAMEN ]],SERVICIOS[],2,0)</f>
        <v>#N/A</v>
      </c>
      <c r="K2672" s="10" t="s">
        <v>67</v>
      </c>
      <c r="L2672" s="10"/>
      <c r="M2672" s="10"/>
      <c r="N2672" s="10"/>
    </row>
    <row r="2673" spans="1:14" x14ac:dyDescent="0.25">
      <c r="A2673" s="110">
        <f t="shared" si="113"/>
        <v>2663</v>
      </c>
      <c r="B2673" s="45"/>
      <c r="C2673" s="122"/>
      <c r="D2673" s="122">
        <f>YEAR(REGISTROS[[#This Row],[FECHA]])</f>
        <v>1900</v>
      </c>
      <c r="E2673" s="112">
        <f>MONTH(REGISTROS[[#This Row],[FECHA]])</f>
        <v>1</v>
      </c>
      <c r="F2673" s="10"/>
      <c r="G2673" s="11" t="e">
        <f>VLOOKUP(EXAMENES!F2673,PACIENTE[[APELLIDO / NOMBRE]:[GRUPO ETARIO]],4,0)</f>
        <v>#N/A</v>
      </c>
      <c r="H2673" s="10"/>
      <c r="I2673" s="10"/>
      <c r="J2673" s="46" t="e">
        <f>VLOOKUP(REGISTROS[[#This Row],[TIPO DE EXAMEN ]],SERVICIOS[],2,0)</f>
        <v>#N/A</v>
      </c>
      <c r="K2673" s="10" t="s">
        <v>67</v>
      </c>
      <c r="L2673" s="10"/>
      <c r="M2673" s="10"/>
      <c r="N2673" s="10"/>
    </row>
    <row r="2674" spans="1:14" x14ac:dyDescent="0.25">
      <c r="A2674" s="110">
        <f t="shared" si="113"/>
        <v>2664</v>
      </c>
      <c r="B2674" s="45"/>
      <c r="C2674" s="122"/>
      <c r="D2674" s="122">
        <f>YEAR(REGISTROS[[#This Row],[FECHA]])</f>
        <v>1900</v>
      </c>
      <c r="E2674" s="112">
        <f>MONTH(REGISTROS[[#This Row],[FECHA]])</f>
        <v>1</v>
      </c>
      <c r="F2674" s="10"/>
      <c r="G2674" s="11" t="e">
        <f>VLOOKUP(EXAMENES!F2674,PACIENTE[[APELLIDO / NOMBRE]:[GRUPO ETARIO]],4,0)</f>
        <v>#N/A</v>
      </c>
      <c r="H2674" s="10"/>
      <c r="I2674" s="10"/>
      <c r="J2674" s="46" t="e">
        <f>VLOOKUP(REGISTROS[[#This Row],[TIPO DE EXAMEN ]],SERVICIOS[],2,0)</f>
        <v>#N/A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/>
      <c r="C2675" s="122"/>
      <c r="D2675" s="122">
        <f>YEAR(REGISTROS[[#This Row],[FECHA]])</f>
        <v>1900</v>
      </c>
      <c r="E2675" s="112">
        <f>MONTH(REGISTROS[[#This Row],[FECHA]])</f>
        <v>1</v>
      </c>
      <c r="F2675" s="10"/>
      <c r="G2675" s="11" t="e">
        <f>VLOOKUP(EXAMENES!F2675,PACIENTE[[APELLIDO / NOMBRE]:[GRUPO ETARIO]],4,0)</f>
        <v>#N/A</v>
      </c>
      <c r="H2675" s="10"/>
      <c r="I2675" s="10"/>
      <c r="J2675" s="46" t="e">
        <f>VLOOKUP(REGISTROS[[#This Row],[TIPO DE EXAMEN ]],SERVICIOS[],2,0)</f>
        <v>#N/A</v>
      </c>
      <c r="K2675" s="10" t="s">
        <v>67</v>
      </c>
      <c r="L2675" s="10"/>
      <c r="M2675" s="10"/>
      <c r="N2675" s="10"/>
    </row>
    <row r="2676" spans="1:14" x14ac:dyDescent="0.25">
      <c r="A2676" s="110">
        <f t="shared" si="113"/>
        <v>2666</v>
      </c>
      <c r="B2676" s="45"/>
      <c r="C2676" s="122"/>
      <c r="D2676" s="122">
        <f>YEAR(REGISTROS[[#This Row],[FECHA]])</f>
        <v>1900</v>
      </c>
      <c r="E2676" s="112">
        <f>MONTH(REGISTROS[[#This Row],[FECHA]])</f>
        <v>1</v>
      </c>
      <c r="F2676" s="10"/>
      <c r="G2676" s="11" t="e">
        <f>VLOOKUP(EXAMENES!F2676,PACIENTE[[APELLIDO / NOMBRE]:[GRUPO ETARIO]],4,0)</f>
        <v>#N/A</v>
      </c>
      <c r="H2676" s="10"/>
      <c r="I2676" s="10"/>
      <c r="J2676" s="46" t="e">
        <f>VLOOKUP(REGISTROS[[#This Row],[TIPO DE EXAMEN ]],SERVICIOS[],2,0)</f>
        <v>#N/A</v>
      </c>
      <c r="K2676" s="10" t="s">
        <v>67</v>
      </c>
      <c r="L2676" s="10"/>
      <c r="M2676" s="10"/>
      <c r="N2676" s="10"/>
    </row>
    <row r="2677" spans="1:14" x14ac:dyDescent="0.25">
      <c r="A2677" s="110">
        <f t="shared" si="113"/>
        <v>2667</v>
      </c>
      <c r="B2677" s="45"/>
      <c r="C2677" s="122"/>
      <c r="D2677" s="122">
        <f>YEAR(REGISTROS[[#This Row],[FECHA]])</f>
        <v>1900</v>
      </c>
      <c r="E2677" s="112">
        <f>MONTH(REGISTROS[[#This Row],[FECHA]])</f>
        <v>1</v>
      </c>
      <c r="F2677" s="10"/>
      <c r="G2677" s="11" t="e">
        <f>VLOOKUP(EXAMENES!F2677,PACIENTE[[APELLIDO / NOMBRE]:[GRUPO ETARIO]],4,0)</f>
        <v>#N/A</v>
      </c>
      <c r="H2677" s="10"/>
      <c r="I2677" s="10"/>
      <c r="J2677" s="46" t="e">
        <f>VLOOKUP(REGISTROS[[#This Row],[TIPO DE EXAMEN ]],SERVICIOS[],2,0)</f>
        <v>#N/A</v>
      </c>
      <c r="K2677" s="10" t="s">
        <v>67</v>
      </c>
      <c r="L2677" s="10"/>
      <c r="M2677" s="10"/>
      <c r="N2677" s="10"/>
    </row>
    <row r="2678" spans="1:14" x14ac:dyDescent="0.25">
      <c r="A2678" s="110">
        <f t="shared" si="113"/>
        <v>2668</v>
      </c>
      <c r="B2678" s="45"/>
      <c r="C2678" s="122"/>
      <c r="D2678" s="122">
        <f>YEAR(REGISTROS[[#This Row],[FECHA]])</f>
        <v>1900</v>
      </c>
      <c r="E2678" s="112">
        <f>MONTH(REGISTROS[[#This Row],[FECHA]])</f>
        <v>1</v>
      </c>
      <c r="F2678" s="10"/>
      <c r="G2678" s="11" t="e">
        <f>VLOOKUP(EXAMENES!F2678,PACIENTE[[APELLIDO / NOMBRE]:[GRUPO ETARIO]],4,0)</f>
        <v>#N/A</v>
      </c>
      <c r="H2678" s="10"/>
      <c r="I2678" s="10"/>
      <c r="J2678" s="46" t="e">
        <f>VLOOKUP(REGISTROS[[#This Row],[TIPO DE EXAMEN ]],SERVICIOS[],2,0)</f>
        <v>#N/A</v>
      </c>
      <c r="K2678" s="10" t="s">
        <v>67</v>
      </c>
      <c r="L2678" s="10"/>
      <c r="M2678" s="10"/>
      <c r="N2678" s="10"/>
    </row>
    <row r="2679" spans="1:14" x14ac:dyDescent="0.25">
      <c r="A2679" s="110">
        <f t="shared" si="113"/>
        <v>2669</v>
      </c>
      <c r="B2679" s="45"/>
      <c r="C2679" s="122"/>
      <c r="D2679" s="122">
        <f>YEAR(REGISTROS[[#This Row],[FECHA]])</f>
        <v>1900</v>
      </c>
      <c r="E2679" s="112">
        <f>MONTH(REGISTROS[[#This Row],[FECHA]])</f>
        <v>1</v>
      </c>
      <c r="F2679" s="10"/>
      <c r="G2679" s="11" t="e">
        <f>VLOOKUP(EXAMENES!F2679,PACIENTE[[APELLIDO / NOMBRE]:[GRUPO ETARIO]],4,0)</f>
        <v>#N/A</v>
      </c>
      <c r="H2679" s="10"/>
      <c r="I2679" s="10"/>
      <c r="J2679" s="46" t="e">
        <f>VLOOKUP(REGISTROS[[#This Row],[TIPO DE EXAMEN ]],SERVICIOS[],2,0)</f>
        <v>#N/A</v>
      </c>
      <c r="K2679" s="10" t="s">
        <v>67</v>
      </c>
      <c r="L2679" s="10"/>
      <c r="M2679" s="10"/>
      <c r="N2679" s="10"/>
    </row>
    <row r="2680" spans="1:14" x14ac:dyDescent="0.25">
      <c r="A2680" s="110">
        <f t="shared" si="113"/>
        <v>2670</v>
      </c>
      <c r="B2680" s="45"/>
      <c r="C2680" s="122"/>
      <c r="D2680" s="122">
        <f>YEAR(REGISTROS[[#This Row],[FECHA]])</f>
        <v>1900</v>
      </c>
      <c r="E2680" s="112">
        <f>MONTH(REGISTROS[[#This Row],[FECHA]])</f>
        <v>1</v>
      </c>
      <c r="F2680" s="10"/>
      <c r="G2680" s="11" t="e">
        <f>VLOOKUP(EXAMENES!F2680,PACIENTE[[APELLIDO / NOMBRE]:[GRUPO ETARIO]],4,0)</f>
        <v>#N/A</v>
      </c>
      <c r="H2680" s="10"/>
      <c r="I2680" s="10"/>
      <c r="J2680" s="46" t="e">
        <f>VLOOKUP(REGISTROS[[#This Row],[TIPO DE EXAMEN ]],SERVICIOS[],2,0)</f>
        <v>#N/A</v>
      </c>
      <c r="K2680" s="10" t="s">
        <v>67</v>
      </c>
      <c r="L2680" s="10"/>
      <c r="M2680" s="10"/>
      <c r="N2680" s="10"/>
    </row>
    <row r="2681" spans="1:14" x14ac:dyDescent="0.25">
      <c r="A2681" s="110">
        <f t="shared" si="113"/>
        <v>2671</v>
      </c>
      <c r="B2681" s="45"/>
      <c r="C2681" s="122"/>
      <c r="D2681" s="122">
        <f>YEAR(REGISTROS[[#This Row],[FECHA]])</f>
        <v>1900</v>
      </c>
      <c r="E2681" s="112">
        <f>MONTH(REGISTROS[[#This Row],[FECHA]])</f>
        <v>1</v>
      </c>
      <c r="F2681" s="10"/>
      <c r="G2681" s="11" t="e">
        <f>VLOOKUP(EXAMENES!F2681,PACIENTE[[APELLIDO / NOMBRE]:[GRUPO ETARIO]],4,0)</f>
        <v>#N/A</v>
      </c>
      <c r="H2681" s="10"/>
      <c r="I2681" s="10"/>
      <c r="J2681" s="46" t="e">
        <f>VLOOKUP(REGISTROS[[#This Row],[TIPO DE EXAMEN ]],SERVICIOS[],2,0)</f>
        <v>#N/A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/>
      <c r="C2682" s="122"/>
      <c r="D2682" s="122">
        <f>YEAR(REGISTROS[[#This Row],[FECHA]])</f>
        <v>1900</v>
      </c>
      <c r="E2682" s="112">
        <f>MONTH(REGISTROS[[#This Row],[FECHA]])</f>
        <v>1</v>
      </c>
      <c r="F2682" s="10"/>
      <c r="G2682" s="11" t="e">
        <f>VLOOKUP(EXAMENES!F2682,PACIENTE[[APELLIDO / NOMBRE]:[GRUPO ETARIO]],4,0)</f>
        <v>#N/A</v>
      </c>
      <c r="H2682" s="10"/>
      <c r="I2682" s="10"/>
      <c r="J2682" s="46" t="e">
        <f>VLOOKUP(REGISTROS[[#This Row],[TIPO DE EXAMEN ]],SERVICIOS[],2,0)</f>
        <v>#N/A</v>
      </c>
      <c r="K2682" s="10" t="s">
        <v>67</v>
      </c>
      <c r="L2682" s="10"/>
      <c r="M2682" s="10"/>
      <c r="N2682" s="10"/>
    </row>
    <row r="2683" spans="1:14" x14ac:dyDescent="0.25">
      <c r="A2683" s="110">
        <f t="shared" si="113"/>
        <v>2673</v>
      </c>
      <c r="B2683" s="45"/>
      <c r="C2683" s="122"/>
      <c r="D2683" s="122">
        <f>YEAR(REGISTROS[[#This Row],[FECHA]])</f>
        <v>1900</v>
      </c>
      <c r="E2683" s="112">
        <f>MONTH(REGISTROS[[#This Row],[FECHA]])</f>
        <v>1</v>
      </c>
      <c r="F2683" s="10"/>
      <c r="G2683" s="11" t="e">
        <f>VLOOKUP(EXAMENES!F2683,PACIENTE[[APELLIDO / NOMBRE]:[GRUPO ETARIO]],4,0)</f>
        <v>#N/A</v>
      </c>
      <c r="H2683" s="10"/>
      <c r="I2683" s="10"/>
      <c r="J2683" s="46" t="e">
        <f>VLOOKUP(REGISTROS[[#This Row],[TIPO DE EXAMEN ]],SERVICIOS[],2,0)</f>
        <v>#N/A</v>
      </c>
      <c r="K2683" s="10" t="s">
        <v>67</v>
      </c>
      <c r="L2683" s="10"/>
      <c r="M2683" s="10"/>
      <c r="N2683" s="10"/>
    </row>
    <row r="2684" spans="1:14" x14ac:dyDescent="0.25">
      <c r="A2684" s="110">
        <f t="shared" si="113"/>
        <v>2674</v>
      </c>
      <c r="B2684" s="45"/>
      <c r="C2684" s="122"/>
      <c r="D2684" s="122">
        <f>YEAR(REGISTROS[[#This Row],[FECHA]])</f>
        <v>1900</v>
      </c>
      <c r="E2684" s="112">
        <f>MONTH(REGISTROS[[#This Row],[FECHA]])</f>
        <v>1</v>
      </c>
      <c r="F2684" s="10"/>
      <c r="G2684" s="11" t="e">
        <f>VLOOKUP(EXAMENES!F2684,PACIENTE[[APELLIDO / NOMBRE]:[GRUPO ETARIO]],4,0)</f>
        <v>#N/A</v>
      </c>
      <c r="H2684" s="10"/>
      <c r="I2684" s="10"/>
      <c r="J2684" s="46" t="e">
        <f>VLOOKUP(REGISTROS[[#This Row],[TIPO DE EXAMEN ]],SERVICIOS[],2,0)</f>
        <v>#N/A</v>
      </c>
      <c r="K2684" s="10" t="s">
        <v>67</v>
      </c>
      <c r="L2684" s="10"/>
      <c r="M2684" s="10"/>
      <c r="N2684" s="10"/>
    </row>
    <row r="2685" spans="1:14" x14ac:dyDescent="0.25">
      <c r="A2685" s="110">
        <f t="shared" si="113"/>
        <v>2675</v>
      </c>
      <c r="B2685" s="45"/>
      <c r="C2685" s="122"/>
      <c r="D2685" s="122">
        <f>YEAR(REGISTROS[[#This Row],[FECHA]])</f>
        <v>1900</v>
      </c>
      <c r="E2685" s="112">
        <f>MONTH(REGISTROS[[#This Row],[FECHA]])</f>
        <v>1</v>
      </c>
      <c r="F2685" s="10"/>
      <c r="G2685" s="11" t="e">
        <f>VLOOKUP(EXAMENES!F2685,PACIENTE[[APELLIDO / NOMBRE]:[GRUPO ETARIO]],4,0)</f>
        <v>#N/A</v>
      </c>
      <c r="H2685" s="10"/>
      <c r="I2685" s="10"/>
      <c r="J2685" s="46" t="e">
        <f>VLOOKUP(REGISTROS[[#This Row],[TIPO DE EXAMEN ]],SERVICIOS[],2,0)</f>
        <v>#N/A</v>
      </c>
      <c r="K2685" s="10" t="s">
        <v>67</v>
      </c>
      <c r="L2685" s="10"/>
      <c r="M2685" s="10"/>
      <c r="N2685" s="10"/>
    </row>
    <row r="2686" spans="1:14" x14ac:dyDescent="0.25">
      <c r="A2686" s="110">
        <f t="shared" si="113"/>
        <v>2676</v>
      </c>
      <c r="B2686" s="45"/>
      <c r="C2686" s="122"/>
      <c r="D2686" s="122">
        <f>YEAR(REGISTROS[[#This Row],[FECHA]])</f>
        <v>1900</v>
      </c>
      <c r="E2686" s="112">
        <f>MONTH(REGISTROS[[#This Row],[FECHA]])</f>
        <v>1</v>
      </c>
      <c r="F2686" s="10"/>
      <c r="G2686" s="11" t="e">
        <f>VLOOKUP(EXAMENES!F2686,PACIENTE[[APELLIDO / NOMBRE]:[GRUPO ETARIO]],4,0)</f>
        <v>#N/A</v>
      </c>
      <c r="H2686" s="10"/>
      <c r="I2686" s="10"/>
      <c r="J2686" s="46" t="e">
        <f>VLOOKUP(REGISTROS[[#This Row],[TIPO DE EXAMEN ]],SERVICIOS[],2,0)</f>
        <v>#N/A</v>
      </c>
      <c r="K2686" s="10" t="s">
        <v>67</v>
      </c>
      <c r="L2686" s="10"/>
      <c r="M2686" s="10"/>
      <c r="N2686" s="10"/>
    </row>
    <row r="2687" spans="1:14" x14ac:dyDescent="0.25">
      <c r="A2687" s="110">
        <f t="shared" si="113"/>
        <v>2677</v>
      </c>
      <c r="B2687" s="45"/>
      <c r="C2687" s="122"/>
      <c r="D2687" s="122">
        <f>YEAR(REGISTROS[[#This Row],[FECHA]])</f>
        <v>1900</v>
      </c>
      <c r="E2687" s="112">
        <f>MONTH(REGISTROS[[#This Row],[FECHA]])</f>
        <v>1</v>
      </c>
      <c r="F2687" s="10"/>
      <c r="G2687" s="11" t="e">
        <f>VLOOKUP(EXAMENES!F2687,PACIENTE[[APELLIDO / NOMBRE]:[GRUPO ETARIO]],4,0)</f>
        <v>#N/A</v>
      </c>
      <c r="H2687" s="10"/>
      <c r="I2687" s="10"/>
      <c r="J2687" s="46" t="e">
        <f>VLOOKUP(REGISTROS[[#This Row],[TIPO DE EXAMEN ]],SERVICIOS[],2,0)</f>
        <v>#N/A</v>
      </c>
      <c r="K2687" s="10" t="s">
        <v>67</v>
      </c>
      <c r="L2687" s="10"/>
      <c r="M2687" s="10"/>
      <c r="N2687" s="10"/>
    </row>
    <row r="2688" spans="1:14" x14ac:dyDescent="0.25">
      <c r="A2688" s="110">
        <f t="shared" si="113"/>
        <v>2678</v>
      </c>
      <c r="B2688" s="45"/>
      <c r="C2688" s="122"/>
      <c r="D2688" s="122">
        <f>YEAR(REGISTROS[[#This Row],[FECHA]])</f>
        <v>1900</v>
      </c>
      <c r="E2688" s="112">
        <f>MONTH(REGISTROS[[#This Row],[FECHA]])</f>
        <v>1</v>
      </c>
      <c r="F2688" s="10"/>
      <c r="G2688" s="11" t="e">
        <f>VLOOKUP(EXAMENES!F2688,PACIENTE[[APELLIDO / NOMBRE]:[GRUPO ETARIO]],4,0)</f>
        <v>#N/A</v>
      </c>
      <c r="H2688" s="10"/>
      <c r="I2688" s="10"/>
      <c r="J2688" s="46" t="e">
        <f>VLOOKUP(REGISTROS[[#This Row],[TIPO DE EXAMEN ]],SERVICIOS[],2,0)</f>
        <v>#N/A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/>
      <c r="C2689" s="122"/>
      <c r="D2689" s="122">
        <f>YEAR(REGISTROS[[#This Row],[FECHA]])</f>
        <v>1900</v>
      </c>
      <c r="E2689" s="112">
        <f>MONTH(REGISTROS[[#This Row],[FECHA]])</f>
        <v>1</v>
      </c>
      <c r="F2689" s="10"/>
      <c r="G2689" s="11" t="e">
        <f>VLOOKUP(EXAMENES!F2689,PACIENTE[[APELLIDO / NOMBRE]:[GRUPO ETARIO]],4,0)</f>
        <v>#N/A</v>
      </c>
      <c r="H2689" s="10"/>
      <c r="I2689" s="10"/>
      <c r="J2689" s="46" t="e">
        <f>VLOOKUP(REGISTROS[[#This Row],[TIPO DE EXAMEN ]],SERVICIOS[],2,0)</f>
        <v>#N/A</v>
      </c>
      <c r="K2689" s="10" t="s">
        <v>67</v>
      </c>
      <c r="L2689" s="10"/>
      <c r="M2689" s="10"/>
      <c r="N2689" s="10"/>
    </row>
    <row r="2690" spans="1:14" x14ac:dyDescent="0.25">
      <c r="A2690" s="110">
        <f t="shared" si="113"/>
        <v>2680</v>
      </c>
      <c r="B2690" s="45"/>
      <c r="C2690" s="122"/>
      <c r="D2690" s="122">
        <f>YEAR(REGISTROS[[#This Row],[FECHA]])</f>
        <v>1900</v>
      </c>
      <c r="E2690" s="112">
        <f>MONTH(REGISTROS[[#This Row],[FECHA]])</f>
        <v>1</v>
      </c>
      <c r="F2690" s="10"/>
      <c r="G2690" s="11" t="e">
        <f>VLOOKUP(EXAMENES!F2690,PACIENTE[[APELLIDO / NOMBRE]:[GRUPO ETARIO]],4,0)</f>
        <v>#N/A</v>
      </c>
      <c r="H2690" s="10"/>
      <c r="I2690" s="10"/>
      <c r="J2690" s="46" t="e">
        <f>VLOOKUP(REGISTROS[[#This Row],[TIPO DE EXAMEN ]],SERVICIOS[],2,0)</f>
        <v>#N/A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/>
      <c r="C2691" s="122"/>
      <c r="D2691" s="122">
        <f>YEAR(REGISTROS[[#This Row],[FECHA]])</f>
        <v>1900</v>
      </c>
      <c r="E2691" s="112">
        <f>MONTH(REGISTROS[[#This Row],[FECHA]])</f>
        <v>1</v>
      </c>
      <c r="F2691" s="10"/>
      <c r="G2691" s="11" t="e">
        <f>VLOOKUP(EXAMENES!F2691,PACIENTE[[APELLIDO / NOMBRE]:[GRUPO ETARIO]],4,0)</f>
        <v>#N/A</v>
      </c>
      <c r="H2691" s="10"/>
      <c r="I2691" s="10"/>
      <c r="J2691" s="46" t="e">
        <f>VLOOKUP(REGISTROS[[#This Row],[TIPO DE EXAMEN ]],SERVICIOS[],2,0)</f>
        <v>#N/A</v>
      </c>
      <c r="K2691" s="10" t="s">
        <v>67</v>
      </c>
      <c r="L2691" s="10"/>
      <c r="M2691" s="10"/>
      <c r="N2691" s="10"/>
    </row>
    <row r="2692" spans="1:14" x14ac:dyDescent="0.25">
      <c r="A2692" s="110">
        <f t="shared" si="113"/>
        <v>2682</v>
      </c>
      <c r="B2692" s="45"/>
      <c r="C2692" s="122"/>
      <c r="D2692" s="122">
        <f>YEAR(REGISTROS[[#This Row],[FECHA]])</f>
        <v>1900</v>
      </c>
      <c r="E2692" s="112">
        <f>MONTH(REGISTROS[[#This Row],[FECHA]])</f>
        <v>1</v>
      </c>
      <c r="F2692" s="10"/>
      <c r="G2692" s="11" t="e">
        <f>VLOOKUP(EXAMENES!F2692,PACIENTE[[APELLIDO / NOMBRE]:[GRUPO ETARIO]],4,0)</f>
        <v>#N/A</v>
      </c>
      <c r="H2692" s="10"/>
      <c r="I2692" s="10"/>
      <c r="J2692" s="46" t="e">
        <f>VLOOKUP(REGISTROS[[#This Row],[TIPO DE EXAMEN ]],SERVICIOS[],2,0)</f>
        <v>#N/A</v>
      </c>
      <c r="K2692" s="10" t="s">
        <v>67</v>
      </c>
      <c r="L2692" s="10"/>
      <c r="M2692" s="10"/>
      <c r="N2692" s="10"/>
    </row>
    <row r="2693" spans="1:14" x14ac:dyDescent="0.25">
      <c r="A2693" s="110">
        <f t="shared" si="113"/>
        <v>2683</v>
      </c>
      <c r="B2693" s="45"/>
      <c r="C2693" s="122"/>
      <c r="D2693" s="122">
        <f>YEAR(REGISTROS[[#This Row],[FECHA]])</f>
        <v>1900</v>
      </c>
      <c r="E2693" s="112">
        <f>MONTH(REGISTROS[[#This Row],[FECHA]])</f>
        <v>1</v>
      </c>
      <c r="F2693" s="10"/>
      <c r="G2693" s="11" t="e">
        <f>VLOOKUP(EXAMENES!F2693,PACIENTE[[APELLIDO / NOMBRE]:[GRUPO ETARIO]],4,0)</f>
        <v>#N/A</v>
      </c>
      <c r="H2693" s="10"/>
      <c r="I2693" s="10"/>
      <c r="J2693" s="46" t="e">
        <f>VLOOKUP(REGISTROS[[#This Row],[TIPO DE EXAMEN ]],SERVICIOS[],2,0)</f>
        <v>#N/A</v>
      </c>
      <c r="K2693" s="10" t="s">
        <v>67</v>
      </c>
      <c r="L2693" s="10"/>
      <c r="M2693" s="10"/>
      <c r="N2693" s="10"/>
    </row>
    <row r="2694" spans="1:14" x14ac:dyDescent="0.25">
      <c r="A2694" s="110">
        <f t="shared" si="113"/>
        <v>2684</v>
      </c>
      <c r="B2694" s="45"/>
      <c r="C2694" s="122"/>
      <c r="D2694" s="122">
        <f>YEAR(REGISTROS[[#This Row],[FECHA]])</f>
        <v>1900</v>
      </c>
      <c r="E2694" s="112">
        <f>MONTH(REGISTROS[[#This Row],[FECHA]])</f>
        <v>1</v>
      </c>
      <c r="F2694" s="10"/>
      <c r="G2694" s="11" t="e">
        <f>VLOOKUP(EXAMENES!F2694,PACIENTE[[APELLIDO / NOMBRE]:[GRUPO ETARIO]],4,0)</f>
        <v>#N/A</v>
      </c>
      <c r="H2694" s="10"/>
      <c r="I2694" s="10"/>
      <c r="J2694" s="46" t="e">
        <f>VLOOKUP(REGISTROS[[#This Row],[TIPO DE EXAMEN ]],SERVICIOS[],2,0)</f>
        <v>#N/A</v>
      </c>
      <c r="K2694" s="10" t="s">
        <v>67</v>
      </c>
      <c r="L2694" s="10"/>
      <c r="M2694" s="10"/>
      <c r="N2694" s="10"/>
    </row>
    <row r="2695" spans="1:14" x14ac:dyDescent="0.25">
      <c r="A2695" s="110">
        <f t="shared" si="113"/>
        <v>2685</v>
      </c>
      <c r="B2695" s="45"/>
      <c r="C2695" s="122"/>
      <c r="D2695" s="122">
        <f>YEAR(REGISTROS[[#This Row],[FECHA]])</f>
        <v>1900</v>
      </c>
      <c r="E2695" s="112">
        <f>MONTH(REGISTROS[[#This Row],[FECHA]])</f>
        <v>1</v>
      </c>
      <c r="F2695" s="10"/>
      <c r="G2695" s="11" t="e">
        <f>VLOOKUP(EXAMENES!F2695,PACIENTE[[APELLIDO / NOMBRE]:[GRUPO ETARIO]],4,0)</f>
        <v>#N/A</v>
      </c>
      <c r="H2695" s="10"/>
      <c r="I2695" s="10"/>
      <c r="J2695" s="46" t="e">
        <f>VLOOKUP(REGISTROS[[#This Row],[TIPO DE EXAMEN ]],SERVICIOS[],2,0)</f>
        <v>#N/A</v>
      </c>
      <c r="K2695" s="10" t="s">
        <v>67</v>
      </c>
      <c r="L2695" s="10"/>
      <c r="M2695" s="10"/>
      <c r="N2695" s="10"/>
    </row>
    <row r="2696" spans="1:14" x14ac:dyDescent="0.25">
      <c r="A2696" s="110">
        <f t="shared" si="113"/>
        <v>2686</v>
      </c>
      <c r="B2696" s="45"/>
      <c r="C2696" s="122"/>
      <c r="D2696" s="122">
        <f>YEAR(REGISTROS[[#This Row],[FECHA]])</f>
        <v>1900</v>
      </c>
      <c r="E2696" s="112">
        <f>MONTH(REGISTROS[[#This Row],[FECHA]])</f>
        <v>1</v>
      </c>
      <c r="F2696" s="10"/>
      <c r="G2696" s="11" t="e">
        <f>VLOOKUP(EXAMENES!F2696,PACIENTE[[APELLIDO / NOMBRE]:[GRUPO ETARIO]],4,0)</f>
        <v>#N/A</v>
      </c>
      <c r="H2696" s="10"/>
      <c r="I2696" s="10"/>
      <c r="J2696" s="46" t="e">
        <f>VLOOKUP(REGISTROS[[#This Row],[TIPO DE EXAMEN ]],SERVICIOS[],2,0)</f>
        <v>#N/A</v>
      </c>
      <c r="K2696" s="10" t="s">
        <v>67</v>
      </c>
      <c r="L2696" s="10"/>
      <c r="M2696" s="10"/>
      <c r="N2696" s="10"/>
    </row>
    <row r="2697" spans="1:14" x14ac:dyDescent="0.25">
      <c r="A2697" s="110">
        <f t="shared" si="113"/>
        <v>2687</v>
      </c>
      <c r="B2697" s="45"/>
      <c r="C2697" s="122"/>
      <c r="D2697" s="122">
        <f>YEAR(REGISTROS[[#This Row],[FECHA]])</f>
        <v>1900</v>
      </c>
      <c r="E2697" s="112">
        <f>MONTH(REGISTROS[[#This Row],[FECHA]])</f>
        <v>1</v>
      </c>
      <c r="F2697" s="10"/>
      <c r="G2697" s="11" t="e">
        <f>VLOOKUP(EXAMENES!F2697,PACIENTE[[APELLIDO / NOMBRE]:[GRUPO ETARIO]],4,0)</f>
        <v>#N/A</v>
      </c>
      <c r="H2697" s="10"/>
      <c r="I2697" s="10"/>
      <c r="J2697" s="46" t="e">
        <f>VLOOKUP(REGISTROS[[#This Row],[TIPO DE EXAMEN ]],SERVICIOS[],2,0)</f>
        <v>#N/A</v>
      </c>
      <c r="K2697" s="10" t="s">
        <v>67</v>
      </c>
      <c r="L2697" s="10"/>
      <c r="M2697" s="10"/>
      <c r="N2697" s="10"/>
    </row>
    <row r="2698" spans="1:14" x14ac:dyDescent="0.25">
      <c r="A2698" s="110">
        <f t="shared" si="113"/>
        <v>2688</v>
      </c>
      <c r="B2698" s="45"/>
      <c r="C2698" s="122"/>
      <c r="D2698" s="122">
        <f>YEAR(REGISTROS[[#This Row],[FECHA]])</f>
        <v>1900</v>
      </c>
      <c r="E2698" s="112">
        <f>MONTH(REGISTROS[[#This Row],[FECHA]])</f>
        <v>1</v>
      </c>
      <c r="F2698" s="10"/>
      <c r="G2698" s="11" t="e">
        <f>VLOOKUP(EXAMENES!F2698,PACIENTE[[APELLIDO / NOMBRE]:[GRUPO ETARIO]],4,0)</f>
        <v>#N/A</v>
      </c>
      <c r="H2698" s="10"/>
      <c r="I2698" s="10"/>
      <c r="J2698" s="46" t="e">
        <f>VLOOKUP(REGISTROS[[#This Row],[TIPO DE EXAMEN ]],SERVICIOS[],2,0)</f>
        <v>#N/A</v>
      </c>
      <c r="K2698" s="10" t="s">
        <v>67</v>
      </c>
      <c r="L2698" s="10"/>
      <c r="M2698" s="10"/>
      <c r="N2698" s="10"/>
    </row>
    <row r="2699" spans="1:14" x14ac:dyDescent="0.25">
      <c r="A2699" s="110">
        <f t="shared" si="113"/>
        <v>2689</v>
      </c>
      <c r="B2699" s="45"/>
      <c r="C2699" s="122"/>
      <c r="D2699" s="122">
        <f>YEAR(REGISTROS[[#This Row],[FECHA]])</f>
        <v>1900</v>
      </c>
      <c r="E2699" s="112">
        <f>MONTH(REGISTROS[[#This Row],[FECHA]])</f>
        <v>1</v>
      </c>
      <c r="F2699" s="10"/>
      <c r="G2699" s="11" t="e">
        <f>VLOOKUP(EXAMENES!F2699,PACIENTE[[APELLIDO / NOMBRE]:[GRUPO ETARIO]],4,0)</f>
        <v>#N/A</v>
      </c>
      <c r="H2699" s="10"/>
      <c r="I2699" s="10"/>
      <c r="J2699" s="46" t="e">
        <f>VLOOKUP(REGISTROS[[#This Row],[TIPO DE EXAMEN ]],SERVICIOS[],2,0)</f>
        <v>#N/A</v>
      </c>
      <c r="K2699" s="10" t="s">
        <v>67</v>
      </c>
      <c r="L2699" s="10"/>
      <c r="M2699" s="10"/>
      <c r="N2699" s="10"/>
    </row>
    <row r="2700" spans="1:14" x14ac:dyDescent="0.25">
      <c r="A2700" s="110">
        <f t="shared" si="113"/>
        <v>2690</v>
      </c>
      <c r="B2700" s="45"/>
      <c r="C2700" s="122"/>
      <c r="D2700" s="122">
        <f>YEAR(REGISTROS[[#This Row],[FECHA]])</f>
        <v>1900</v>
      </c>
      <c r="E2700" s="112">
        <f>MONTH(REGISTROS[[#This Row],[FECHA]])</f>
        <v>1</v>
      </c>
      <c r="F2700" s="10"/>
      <c r="G2700" s="11" t="e">
        <f>VLOOKUP(EXAMENES!F2700,PACIENTE[[APELLIDO / NOMBRE]:[GRUPO ETARIO]],4,0)</f>
        <v>#N/A</v>
      </c>
      <c r="H2700" s="10"/>
      <c r="I2700" s="10"/>
      <c r="J2700" s="46" t="e">
        <f>VLOOKUP(REGISTROS[[#This Row],[TIPO DE EXAMEN ]],SERVICIOS[],2,0)</f>
        <v>#N/A</v>
      </c>
      <c r="K2700" s="10" t="s">
        <v>67</v>
      </c>
      <c r="L2700" s="10"/>
      <c r="M2700" s="10"/>
      <c r="N2700" s="10"/>
    </row>
    <row r="2701" spans="1:14" x14ac:dyDescent="0.25">
      <c r="A2701" s="110">
        <f t="shared" si="113"/>
        <v>2691</v>
      </c>
      <c r="B2701" s="45"/>
      <c r="C2701" s="122"/>
      <c r="D2701" s="122">
        <f>YEAR(REGISTROS[[#This Row],[FECHA]])</f>
        <v>1900</v>
      </c>
      <c r="E2701" s="112">
        <f>MONTH(REGISTROS[[#This Row],[FECHA]])</f>
        <v>1</v>
      </c>
      <c r="F2701" s="10"/>
      <c r="G2701" s="11" t="e">
        <f>VLOOKUP(EXAMENES!F2701,PACIENTE[[APELLIDO / NOMBRE]:[GRUPO ETARIO]],4,0)</f>
        <v>#N/A</v>
      </c>
      <c r="H2701" s="10"/>
      <c r="I2701" s="10"/>
      <c r="J2701" s="46" t="e">
        <f>VLOOKUP(REGISTROS[[#This Row],[TIPO DE EXAMEN ]],SERVICIOS[],2,0)</f>
        <v>#N/A</v>
      </c>
      <c r="K2701" s="10" t="s">
        <v>67</v>
      </c>
      <c r="L2701" s="10"/>
      <c r="M2701" s="10"/>
      <c r="N2701" s="10"/>
    </row>
    <row r="2702" spans="1:14" x14ac:dyDescent="0.25">
      <c r="A2702" s="110">
        <f t="shared" si="113"/>
        <v>2692</v>
      </c>
      <c r="B2702" s="45"/>
      <c r="C2702" s="122"/>
      <c r="D2702" s="122">
        <f>YEAR(REGISTROS[[#This Row],[FECHA]])</f>
        <v>1900</v>
      </c>
      <c r="E2702" s="112">
        <f>MONTH(REGISTROS[[#This Row],[FECHA]])</f>
        <v>1</v>
      </c>
      <c r="F2702" s="10"/>
      <c r="G2702" s="11" t="e">
        <f>VLOOKUP(EXAMENES!F2702,PACIENTE[[APELLIDO / NOMBRE]:[GRUPO ETARIO]],4,0)</f>
        <v>#N/A</v>
      </c>
      <c r="H2702" s="10"/>
      <c r="I2702" s="10"/>
      <c r="J2702" s="46" t="e">
        <f>VLOOKUP(REGISTROS[[#This Row],[TIPO DE EXAMEN ]],SERVICIOS[],2,0)</f>
        <v>#N/A</v>
      </c>
      <c r="K2702" s="10" t="s">
        <v>67</v>
      </c>
      <c r="L2702" s="10"/>
      <c r="M2702" s="10"/>
      <c r="N2702" s="10"/>
    </row>
    <row r="2703" spans="1:14" x14ac:dyDescent="0.25">
      <c r="A2703" s="110">
        <f t="shared" si="113"/>
        <v>2693</v>
      </c>
      <c r="B2703" s="45"/>
      <c r="C2703" s="122"/>
      <c r="D2703" s="122">
        <f>YEAR(REGISTROS[[#This Row],[FECHA]])</f>
        <v>1900</v>
      </c>
      <c r="E2703" s="112">
        <f>MONTH(REGISTROS[[#This Row],[FECHA]])</f>
        <v>1</v>
      </c>
      <c r="F2703" s="10"/>
      <c r="G2703" s="11" t="e">
        <f>VLOOKUP(EXAMENES!F2703,PACIENTE[[APELLIDO / NOMBRE]:[GRUPO ETARIO]],4,0)</f>
        <v>#N/A</v>
      </c>
      <c r="H2703" s="10"/>
      <c r="I2703" s="10"/>
      <c r="J2703" s="46" t="e">
        <f>VLOOKUP(REGISTROS[[#This Row],[TIPO DE EXAMEN ]],SERVICIOS[],2,0)</f>
        <v>#N/A</v>
      </c>
      <c r="K2703" s="10" t="s">
        <v>67</v>
      </c>
      <c r="L2703" s="10"/>
      <c r="M2703" s="10"/>
      <c r="N2703" s="10"/>
    </row>
    <row r="2704" spans="1:14" x14ac:dyDescent="0.25">
      <c r="A2704" s="110">
        <f t="shared" si="113"/>
        <v>2694</v>
      </c>
      <c r="B2704" s="45"/>
      <c r="C2704" s="122"/>
      <c r="D2704" s="122">
        <f>YEAR(REGISTROS[[#This Row],[FECHA]])</f>
        <v>1900</v>
      </c>
      <c r="E2704" s="112">
        <f>MONTH(REGISTROS[[#This Row],[FECHA]])</f>
        <v>1</v>
      </c>
      <c r="F2704" s="10"/>
      <c r="G2704" s="11" t="e">
        <f>VLOOKUP(EXAMENES!F2704,PACIENTE[[APELLIDO / NOMBRE]:[GRUPO ETARIO]],4,0)</f>
        <v>#N/A</v>
      </c>
      <c r="H2704" s="10"/>
      <c r="I2704" s="10"/>
      <c r="J2704" s="46" t="e">
        <f>VLOOKUP(REGISTROS[[#This Row],[TIPO DE EXAMEN ]],SERVICIOS[],2,0)</f>
        <v>#N/A</v>
      </c>
      <c r="K2704" s="10" t="s">
        <v>67</v>
      </c>
      <c r="L2704" s="10"/>
      <c r="M2704" s="10"/>
      <c r="N2704" s="10"/>
    </row>
    <row r="2705" spans="1:14" x14ac:dyDescent="0.25">
      <c r="A2705" s="110">
        <f t="shared" si="113"/>
        <v>2695</v>
      </c>
      <c r="B2705" s="45"/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/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/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/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/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/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/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/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/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/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A2778" si="114">IF(E2715&lt;&gt;"",1+A2714,"")</f>
        <v>2705</v>
      </c>
      <c r="B2715" s="45"/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/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/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/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/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/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/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/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/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/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/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/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/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/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/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/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/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/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/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/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/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/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/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/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/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/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/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/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/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/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/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/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/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/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/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/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/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/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/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/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/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/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/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/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/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/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/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/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/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/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/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/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/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/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/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/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/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/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/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/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/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614 F2635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11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35620</v>
      </c>
      <c r="D11" s="15"/>
      <c r="E11" s="73">
        <v>1</v>
      </c>
      <c r="F11" s="73">
        <f>COUNTIFS(REGISTROS[[TIPO DE EXAMEN ]],"RX PANORAMICA",REGISTROS[N° MES],$L$9,REGISTROS[N° ANO],M9)</f>
        <v>91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1820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7435</v>
      </c>
      <c r="D12" s="15"/>
      <c r="E12" s="73">
        <v>2</v>
      </c>
      <c r="F12" s="73">
        <f>COUNTIFS(REGISTROS[[TIPO DE EXAMEN ]],"RX PERIAPICAL",REGISTROS[N° MES],$L$9,REGISTROS[N° ANO],M9)</f>
        <v>34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340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1000</v>
      </c>
      <c r="D13" s="15"/>
      <c r="E13" s="73">
        <v>3</v>
      </c>
      <c r="F13" s="73">
        <f>COUNTIFS(REGISTROS[[TIPO DE EXAMEN ]],"RX PARCIAL",REGISTROS[N° MES],$L$9,REGISTROS[N° ANO],M9)</f>
        <v>4</v>
      </c>
      <c r="G13" s="74" t="str">
        <f>SERVICIOS!B11</f>
        <v>RX PARCIAL</v>
      </c>
      <c r="H13" s="75">
        <f>SUMIFS(REGISTROS[PRECIO],REGISTROS[[TIPO DE EXAMEN ]],"RX PARCIAL",REGISTROS[N° MES],L9,REGISTROS[N° ANO],M9)</f>
        <v>40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3050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700</v>
      </c>
      <c r="P16" s="93"/>
      <c r="Q16" s="15"/>
      <c r="R16" s="91"/>
      <c r="S16" s="91"/>
      <c r="T16" s="89"/>
      <c r="U16" s="15"/>
      <c r="V16" s="15"/>
      <c r="W16" s="102">
        <f>O14-O16</f>
        <v>-700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3750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44055</v>
      </c>
      <c r="D19" s="15"/>
      <c r="E19" s="15"/>
      <c r="F19" s="15"/>
      <c r="G19" s="169" t="s">
        <v>19</v>
      </c>
      <c r="H19" s="162">
        <f>SUM(H11:H18)</f>
        <v>2200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147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70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11</v>
      </c>
      <c r="P24" s="15"/>
      <c r="Q24" s="15"/>
      <c r="R24" s="15"/>
      <c r="S24" s="15"/>
      <c r="T24" s="89"/>
      <c r="U24" s="15"/>
      <c r="V24" s="15"/>
      <c r="W24" s="89">
        <f>W16-W22</f>
        <v>-1559.5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39" zoomScale="50" zoomScaleNormal="5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70" t="s">
        <v>60</v>
      </c>
      <c r="C7" s="170"/>
      <c r="D7" s="170"/>
      <c r="E7" s="51"/>
      <c r="N7" s="185" t="s">
        <v>43</v>
      </c>
      <c r="O7" s="185"/>
      <c r="P7" s="185"/>
      <c r="Q7" s="185"/>
    </row>
    <row r="8" spans="2:17" ht="18.75" x14ac:dyDescent="0.25">
      <c r="B8" s="171" t="s">
        <v>45</v>
      </c>
      <c r="C8" s="172">
        <v>45992</v>
      </c>
      <c r="D8" s="172"/>
      <c r="E8" s="33"/>
      <c r="N8" s="15"/>
      <c r="O8" s="15"/>
      <c r="P8" s="15"/>
      <c r="Q8" s="15"/>
    </row>
    <row r="9" spans="2:17" ht="18.75" x14ac:dyDescent="0.25">
      <c r="B9" s="171"/>
      <c r="C9" s="172"/>
      <c r="D9" s="172"/>
      <c r="E9" s="33"/>
      <c r="I9" s="179" t="s">
        <v>47</v>
      </c>
      <c r="J9" s="179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190" t="s">
        <v>41</v>
      </c>
      <c r="O10" s="191"/>
      <c r="P10" s="186" t="s">
        <v>85</v>
      </c>
      <c r="Q10" s="187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8</v>
      </c>
      <c r="D11" s="39">
        <f>COMISIONES[[#This Row],[CANTIDAD]]*2</f>
        <v>16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12</v>
      </c>
      <c r="L11">
        <f>YEAR(C8)</f>
        <v>2025</v>
      </c>
      <c r="M11" s="1" t="s">
        <v>51</v>
      </c>
      <c r="N11" s="192"/>
      <c r="O11" s="193"/>
      <c r="P11" s="188"/>
      <c r="Q11" s="189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2</v>
      </c>
      <c r="D12" s="38">
        <f>COMISIONES[[#This Row],[CANTIDAD]]*2</f>
        <v>4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75" t="s">
        <v>33</v>
      </c>
      <c r="O12" s="176"/>
      <c r="P12" s="194">
        <v>45292</v>
      </c>
      <c r="Q12" s="195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3</v>
      </c>
      <c r="D13" s="38">
        <f>COMISIONES[[#This Row],[CANTIDAD]]*2</f>
        <v>6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77"/>
      <c r="O13" s="178"/>
      <c r="P13" s="196"/>
      <c r="Q13" s="197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2</v>
      </c>
      <c r="D14" s="38">
        <f>COMISIONES[[#This Row],[CANTIDAD]]*2</f>
        <v>4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75" t="s">
        <v>32</v>
      </c>
      <c r="O14" s="176"/>
      <c r="P14" s="199">
        <v>2</v>
      </c>
      <c r="Q14" s="200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77"/>
      <c r="O15" s="178"/>
      <c r="P15" s="201"/>
      <c r="Q15" s="202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2</v>
      </c>
      <c r="D16" s="38">
        <f>COMISIONES[[#This Row],[CANTIDAD]]*2</f>
        <v>4</v>
      </c>
      <c r="E16" s="42"/>
      <c r="F16" s="96">
        <v>5359553600</v>
      </c>
      <c r="G16" s="96" t="s">
        <v>178</v>
      </c>
      <c r="I16" s="25">
        <v>45444</v>
      </c>
      <c r="N16" s="198" t="s">
        <v>34</v>
      </c>
      <c r="O16" s="198"/>
      <c r="P16" s="211">
        <f>P14*2</f>
        <v>4</v>
      </c>
      <c r="Q16" s="211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8</v>
      </c>
      <c r="D17" s="38">
        <f>COMISIONES[[#This Row],[CANTIDAD]]*2</f>
        <v>16</v>
      </c>
      <c r="E17" s="42" t="s">
        <v>55</v>
      </c>
      <c r="F17" s="96">
        <v>2201298391</v>
      </c>
      <c r="G17" s="96" t="s">
        <v>189</v>
      </c>
      <c r="I17" s="25">
        <v>45474</v>
      </c>
      <c r="N17" s="198"/>
      <c r="O17" s="198"/>
      <c r="P17" s="211"/>
      <c r="Q17" s="211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1</v>
      </c>
      <c r="D20" s="38">
        <f>COMISIONES[[#This Row],[CANTIDAD]]*2</f>
        <v>2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1</v>
      </c>
      <c r="D23" s="38">
        <f>COMISIONES[[#This Row],[CANTIDAD]]*2</f>
        <v>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1</v>
      </c>
      <c r="D25" s="38">
        <f>COMISIONES[[#This Row],[CANTIDAD]]*2</f>
        <v>2</v>
      </c>
      <c r="E25" s="42"/>
      <c r="F25" s="96">
        <v>2206241941</v>
      </c>
      <c r="G25" s="96" t="s">
        <v>174</v>
      </c>
      <c r="I25" s="25">
        <v>45717</v>
      </c>
      <c r="N25" s="219" t="s">
        <v>41</v>
      </c>
      <c r="O25" s="219"/>
      <c r="P25" s="220" t="s">
        <v>81</v>
      </c>
      <c r="Q25" s="220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219"/>
      <c r="O26" s="219"/>
      <c r="P26" s="220"/>
      <c r="Q26" s="220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206" t="s">
        <v>33</v>
      </c>
      <c r="O27" s="207"/>
      <c r="P27" s="214" t="s">
        <v>57</v>
      </c>
      <c r="Q27" s="215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208"/>
      <c r="O28" s="209"/>
      <c r="P28" s="216"/>
      <c r="Q28" s="217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206" t="s">
        <v>44</v>
      </c>
      <c r="O29" s="207"/>
      <c r="P29" s="199">
        <f>COUNTIFS(REGISTROS[DR. SOLICITANTE],P25,REGISTROS[[TIPO DE EXAMEN ]],"RX PANORAMICA")</f>
        <v>14</v>
      </c>
      <c r="Q29" s="200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208"/>
      <c r="O30" s="209"/>
      <c r="P30" s="201"/>
      <c r="Q30" s="202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1</v>
      </c>
      <c r="D31" s="38">
        <f>COMISIONES[[#This Row],[CANTIDAD]]*2</f>
        <v>2</v>
      </c>
      <c r="E31" s="42"/>
      <c r="F31" s="96">
        <v>2207797668</v>
      </c>
      <c r="G31" s="96" t="s">
        <v>174</v>
      </c>
      <c r="I31" s="25">
        <v>45901</v>
      </c>
      <c r="N31" s="184" t="s">
        <v>34</v>
      </c>
      <c r="O31" s="184"/>
      <c r="P31" s="211">
        <f>P29*2</f>
        <v>28</v>
      </c>
      <c r="Q31" s="211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184"/>
      <c r="O32" s="184"/>
      <c r="P32" s="211"/>
      <c r="Q32" s="211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0</v>
      </c>
      <c r="D34" s="38">
        <f>COMISIONES[[#This Row],[CANTIDAD]]*2</f>
        <v>0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206" t="s">
        <v>1677</v>
      </c>
      <c r="O35" s="212"/>
      <c r="P35" s="211">
        <f>SUM(COMISIONES[VALOR A PAGAR])-(D11+D17+D21)</f>
        <v>48</v>
      </c>
      <c r="Q35" s="211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208"/>
      <c r="O36" s="213"/>
      <c r="P36" s="211"/>
      <c r="Q36" s="211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48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1752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6</v>
      </c>
      <c r="D41" s="38">
        <f>COMISIONES[[#This Row],[CANTIDAD]]*2</f>
        <v>12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0</v>
      </c>
      <c r="D43" s="38">
        <f>COMISIONES[[#This Row],[CANTIDAD]]*2</f>
        <v>0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0</v>
      </c>
      <c r="D50" s="38">
        <f>COMISIONES[[#This Row],[CANTIDAD]]*2</f>
        <v>0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1</v>
      </c>
      <c r="D55" s="38">
        <f>COMISIONES[[#This Row],[CANTIDAD]]*2</f>
        <v>2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1</v>
      </c>
      <c r="D60" s="38">
        <f>COMISIONES[[#This Row],[CANTIDAD]]*2</f>
        <v>2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2</v>
      </c>
      <c r="D62" s="38">
        <f>COMISIONES[[#This Row],[CANTIDAD]]*2</f>
        <v>4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180" t="s">
        <v>64</v>
      </c>
      <c r="C100" s="173">
        <f>SUM(C11:C98)</f>
        <v>40</v>
      </c>
      <c r="D100" s="182">
        <f>C100*2</f>
        <v>80</v>
      </c>
      <c r="E100" s="34"/>
    </row>
    <row r="101" spans="2:7" ht="15.75" x14ac:dyDescent="0.25">
      <c r="B101" s="181"/>
      <c r="C101" s="174"/>
      <c r="D101" s="183"/>
      <c r="E101" s="35"/>
    </row>
    <row r="103" spans="2:7" x14ac:dyDescent="0.25">
      <c r="C103" s="218" t="s">
        <v>62</v>
      </c>
      <c r="D103" s="210">
        <f>SUMIFS(COMISIONES[VALOR A PAGAR],COMISIONES[ESTADO],M11)</f>
        <v>0</v>
      </c>
    </row>
    <row r="104" spans="2:7" x14ac:dyDescent="0.25">
      <c r="C104" s="218"/>
      <c r="D104" s="210"/>
    </row>
    <row r="105" spans="2:7" x14ac:dyDescent="0.25">
      <c r="C105" s="203" t="s">
        <v>63</v>
      </c>
      <c r="D105" s="204">
        <f>D100-D103</f>
        <v>80</v>
      </c>
    </row>
    <row r="106" spans="2:7" x14ac:dyDescent="0.25">
      <c r="C106" s="203"/>
      <c r="D106" s="205"/>
    </row>
  </sheetData>
  <autoFilter ref="B7:E9">
    <filterColumn colId="0" showButton="0"/>
    <filterColumn colId="1" showButton="0"/>
  </autoFilter>
  <mergeCells count="30">
    <mergeCell ref="P16:Q17"/>
    <mergeCell ref="N27:O28"/>
    <mergeCell ref="P27:Q28"/>
    <mergeCell ref="C103:C104"/>
    <mergeCell ref="N25:O26"/>
    <mergeCell ref="P25:Q26"/>
    <mergeCell ref="C105:C106"/>
    <mergeCell ref="D105:D106"/>
    <mergeCell ref="N29:O30"/>
    <mergeCell ref="P29:Q30"/>
    <mergeCell ref="D103:D104"/>
    <mergeCell ref="P31:Q32"/>
    <mergeCell ref="N35:O36"/>
    <mergeCell ref="P35:Q36"/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48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326</v>
      </c>
      <c r="C11" s="17">
        <f>COUNTIFS(REGISTROS[DR. SOLICITANTE],ESTADISTICA[[#This Row],[MEDICO ]],REGISTROS[[TIPO DE EXAMEN ]],"RX PERIAPICAL")</f>
        <v>109</v>
      </c>
      <c r="D11" s="17">
        <f>COUNTIFS(REGISTROS[DR. SOLICITANTE],ESTADISTICA[[#This Row],[MEDICO ]],REGISTROS[[TIPO DE EXAMEN ]],"RX PARCIAL")</f>
        <v>19</v>
      </c>
      <c r="E11" s="85">
        <f>ESTADISTICA[[#This Row],[RX PANORAMICA]]+ESTADISTICA[[#This Row],[RX PERIAPICAL ]]+ESTADISTICA[[#This Row],[RX PARCIAL]]</f>
        <v>454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20</v>
      </c>
      <c r="C12" s="17">
        <f>COUNTIFS(REGISTROS[DR. SOLICITANTE],ESTADISTICA[[#This Row],[MEDICO ]],REGISTROS[[TIPO DE EXAMEN ]],"RX PERIAPICAL")</f>
        <v>14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35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3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4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44</v>
      </c>
      <c r="C14" s="17">
        <f>COUNTIFS(REGISTROS[DR. SOLICITANTE],ESTADISTICA[[#This Row],[MEDICO ]],REGISTROS[[TIPO DE EXAMEN ]],"RX PERIAPICAL")</f>
        <v>12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56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3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6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128</v>
      </c>
      <c r="C16" s="17">
        <f>COUNTIFS(REGISTROS[DR. SOLICITANTE],ESTADISTICA[[#This Row],[MEDICO ]],REGISTROS[[TIPO DE EXAMEN ]],"RX PERIAPICAL")</f>
        <v>68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205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232</v>
      </c>
      <c r="C17" s="17">
        <f>COUNTIFS(REGISTROS[DR. SOLICITANTE],ESTADISTICA[[#This Row],[MEDICO ]],REGISTROS[[TIPO DE EXAMEN ]],"RX PERIAPICAL")</f>
        <v>203</v>
      </c>
      <c r="D17" s="17">
        <f>COUNTIFS(REGISTROS[DR. SOLICITANTE],ESTADISTICA[[#This Row],[MEDICO ]],REGISTROS[[TIPO DE EXAMEN ]],"RX PARCIAL")</f>
        <v>13</v>
      </c>
      <c r="E17" s="85">
        <f>ESTADISTICA[[#This Row],[RX PANORAMICA]]+ESTADISTICA[[#This Row],[RX PERIAPICAL ]]+ESTADISTICA[[#This Row],[RX PARCIAL]]</f>
        <v>448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40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40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85</v>
      </c>
      <c r="C23" s="17">
        <f>COUNTIFS(REGISTROS[DR. SOLICITANTE],ESTADISTICA[[#This Row],[MEDICO ]],REGISTROS[[TIPO DE EXAMEN ]],"RX PERIAPICAL")</f>
        <v>15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101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35</v>
      </c>
      <c r="C25" s="17">
        <f>COUNTIFS(REGISTROS[DR. SOLICITANTE],ESTADISTICA[[#This Row],[MEDICO ]],REGISTROS[[TIPO DE EXAMEN ]],"RX PERIAPICAL")</f>
        <v>25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60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10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13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7</v>
      </c>
      <c r="C33" s="17">
        <f>COUNTIFS(REGISTROS[DR. SOLICITANTE],ESTADISTICA[[#This Row],[MEDICO ]],REGISTROS[[TIPO DE EXAMEN ]],"RX PERIAPICAL")</f>
        <v>11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18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1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406</v>
      </c>
      <c r="C41" s="17">
        <f>COUNTIFS(REGISTROS[DR. SOLICITANTE],ESTADISTICA[[#This Row],[MEDICO ]],REGISTROS[[TIPO DE EXAMEN ]],"RX PERIAPICAL")</f>
        <v>146</v>
      </c>
      <c r="D41" s="17">
        <f>COUNTIFS(REGISTROS[DR. SOLICITANTE],ESTADISTICA[[#This Row],[MEDICO ]],REGISTROS[[TIPO DE EXAMEN ]],"RX PARCIAL")</f>
        <v>47</v>
      </c>
      <c r="E41" s="85">
        <f>ESTADISTICA[[#This Row],[RX PANORAMICA]]+ESTADISTICA[[#This Row],[RX PERIAPICAL ]]+ESTADISTICA[[#This Row],[RX PARCIAL]]</f>
        <v>599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13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26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30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30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12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15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25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36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19</v>
      </c>
      <c r="C62" s="148">
        <f>COUNTIFS(REGISTROS[DR. SOLICITANTE],ESTADISTICA[[#This Row],[MEDICO ]],REGISTROS[[TIPO DE EXAMEN ]],"RX PERIAPICAL")</f>
        <v>8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27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1582</v>
      </c>
      <c r="C103" s="224">
        <f>SUM(ESTADISTICA[[RX PERIAPICAL ]])</f>
        <v>693</v>
      </c>
      <c r="D103" s="225">
        <f>SUM(ESTADISTICA[RX PARCIAL])</f>
        <v>96</v>
      </c>
      <c r="E103" s="226">
        <f>SUM(ESTADISTICA[TOTAL])</f>
        <v>2371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2025-12-19T18:14:32Z</dcterms:modified>
</cp:coreProperties>
</file>