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 activeTab="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742" i="1" l="1"/>
  <c r="B2743" i="1"/>
  <c r="B2744" i="1"/>
  <c r="B2745" i="1"/>
  <c r="B2746" i="1"/>
  <c r="B2747" i="1"/>
  <c r="B2748" i="1"/>
  <c r="B2749" i="1"/>
  <c r="B2750" i="1"/>
  <c r="B2751" i="1"/>
  <c r="B2752" i="1"/>
  <c r="B2753" i="1"/>
  <c r="B2754" i="1"/>
  <c r="B2755" i="1"/>
  <c r="B2756" i="1"/>
  <c r="B2757" i="1"/>
  <c r="B2758" i="1"/>
  <c r="B2759" i="1"/>
  <c r="B2760" i="1"/>
  <c r="B2761" i="1"/>
  <c r="B2762" i="1"/>
  <c r="B2763" i="1"/>
  <c r="B2764" i="1"/>
  <c r="B2765" i="1"/>
  <c r="B2766" i="1"/>
  <c r="B2767" i="1"/>
  <c r="B2768" i="1"/>
  <c r="B2769" i="1"/>
  <c r="B2770" i="1"/>
  <c r="B2771" i="1"/>
  <c r="B2772" i="1"/>
  <c r="B2773" i="1"/>
  <c r="B2774" i="1"/>
  <c r="B2775" i="1"/>
  <c r="B2701" i="1"/>
  <c r="B2702" i="1"/>
  <c r="B2703" i="1"/>
  <c r="B2704" i="1"/>
  <c r="B2705" i="1"/>
  <c r="B2706" i="1"/>
  <c r="B2707" i="1"/>
  <c r="B2708" i="1"/>
  <c r="B2709" i="1"/>
  <c r="B2710" i="1"/>
  <c r="B2711" i="1"/>
  <c r="B2712" i="1"/>
  <c r="B2713" i="1"/>
  <c r="B2714" i="1"/>
  <c r="B2715" i="1"/>
  <c r="B2716" i="1"/>
  <c r="B2717" i="1"/>
  <c r="B2718" i="1"/>
  <c r="B2719" i="1"/>
  <c r="B2720" i="1"/>
  <c r="B2721" i="1"/>
  <c r="B2722" i="1"/>
  <c r="B2723" i="1"/>
  <c r="B2724" i="1"/>
  <c r="B2725" i="1"/>
  <c r="B2726" i="1"/>
  <c r="B2727" i="1"/>
  <c r="B2728" i="1"/>
  <c r="B2729" i="1"/>
  <c r="B2730" i="1"/>
  <c r="B2731" i="1"/>
  <c r="B2732" i="1"/>
  <c r="B2733" i="1"/>
  <c r="B2734" i="1"/>
  <c r="B2735" i="1"/>
  <c r="B2736" i="1"/>
  <c r="B2737" i="1"/>
  <c r="B2738" i="1"/>
  <c r="B2739" i="1"/>
  <c r="B2740" i="1"/>
  <c r="B2741" i="1"/>
  <c r="D2607" i="3" l="1"/>
  <c r="A2701" i="3" l="1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G2622" i="1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G2634" i="1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G2638" i="1" s="1"/>
  <c r="D2639" i="3"/>
  <c r="E2639" i="3" s="1"/>
  <c r="G2639" i="1" s="1"/>
  <c r="D2640" i="3"/>
  <c r="E2640" i="3" s="1"/>
  <c r="G2640" i="1" s="1"/>
  <c r="D2641" i="3"/>
  <c r="E2641" i="3" s="1"/>
  <c r="G2641" i="1" s="1"/>
  <c r="D2642" i="3"/>
  <c r="E2642" i="3" s="1"/>
  <c r="D2643" i="3"/>
  <c r="E2643" i="3" s="1"/>
  <c r="G2643" i="1" s="1"/>
  <c r="D2644" i="3"/>
  <c r="E2644" i="3" s="1"/>
  <c r="D2645" i="3"/>
  <c r="E2645" i="3" s="1"/>
  <c r="G2645" i="1" s="1"/>
  <c r="D2646" i="3"/>
  <c r="E2646" i="3" s="1"/>
  <c r="G2646" i="1" s="1"/>
  <c r="D2647" i="3"/>
  <c r="E2647" i="3" s="1"/>
  <c r="G2647" i="1" s="1"/>
  <c r="D2648" i="3"/>
  <c r="E2648" i="3" s="1"/>
  <c r="G2648" i="1" s="1"/>
  <c r="D2649" i="3"/>
  <c r="E2649" i="3" s="1"/>
  <c r="G2649" i="1" s="1"/>
  <c r="D2650" i="3"/>
  <c r="E2650" i="3" s="1"/>
  <c r="G2650" i="1" s="1"/>
  <c r="D2651" i="3"/>
  <c r="E2651" i="3" s="1"/>
  <c r="G2651" i="1" s="1"/>
  <c r="D2652" i="3"/>
  <c r="E2652" i="3" s="1"/>
  <c r="G2652" i="1" s="1"/>
  <c r="D2653" i="3"/>
  <c r="E2653" i="3" s="1"/>
  <c r="G2653" i="1" s="1"/>
  <c r="D2654" i="3"/>
  <c r="E2654" i="3" s="1"/>
  <c r="G2654" i="1" s="1"/>
  <c r="D2655" i="3"/>
  <c r="E2655" i="3" s="1"/>
  <c r="G2655" i="1" s="1"/>
  <c r="D2656" i="3"/>
  <c r="E2656" i="3" s="1"/>
  <c r="G2656" i="1" s="1"/>
  <c r="D2657" i="3"/>
  <c r="E2657" i="3" s="1"/>
  <c r="G2657" i="1" s="1"/>
  <c r="D2658" i="3"/>
  <c r="E2658" i="3" s="1"/>
  <c r="G2658" i="1" s="1"/>
  <c r="D2659" i="3"/>
  <c r="E2659" i="3" s="1"/>
  <c r="G2659" i="1" s="1"/>
  <c r="D2660" i="3"/>
  <c r="E2660" i="3" s="1"/>
  <c r="G2660" i="1" s="1"/>
  <c r="D2661" i="3"/>
  <c r="E2661" i="3" s="1"/>
  <c r="G2661" i="1" s="1"/>
  <c r="D2662" i="3"/>
  <c r="E2662" i="3" s="1"/>
  <c r="G2662" i="1" s="1"/>
  <c r="D2663" i="3"/>
  <c r="E2663" i="3" s="1"/>
  <c r="G2663" i="1" s="1"/>
  <c r="D2664" i="3"/>
  <c r="E2664" i="3" s="1"/>
  <c r="G2664" i="1" s="1"/>
  <c r="D2665" i="3"/>
  <c r="E2665" i="3" s="1"/>
  <c r="G2665" i="1" s="1"/>
  <c r="D2666" i="3"/>
  <c r="E2666" i="3" s="1"/>
  <c r="G2666" i="1" s="1"/>
  <c r="D2667" i="3"/>
  <c r="E2667" i="3" s="1"/>
  <c r="G2667" i="1" s="1"/>
  <c r="D2668" i="3"/>
  <c r="E2668" i="3" s="1"/>
  <c r="G2668" i="1" s="1"/>
  <c r="D2669" i="3"/>
  <c r="E2669" i="3" s="1"/>
  <c r="G2669" i="1" s="1"/>
  <c r="D2670" i="3"/>
  <c r="E2670" i="3" s="1"/>
  <c r="G2670" i="1" s="1"/>
  <c r="D2671" i="3"/>
  <c r="E2671" i="3" s="1"/>
  <c r="G2671" i="1" s="1"/>
  <c r="D2672" i="3"/>
  <c r="E2672" i="3" s="1"/>
  <c r="G2672" i="1" s="1"/>
  <c r="D2673" i="3"/>
  <c r="E2673" i="3" s="1"/>
  <c r="G2673" i="1" s="1"/>
  <c r="D2674" i="3"/>
  <c r="E2674" i="3" s="1"/>
  <c r="G2674" i="1" s="1"/>
  <c r="D2675" i="3"/>
  <c r="E2675" i="3" s="1"/>
  <c r="G2675" i="1" s="1"/>
  <c r="D2676" i="3"/>
  <c r="E2676" i="3" s="1"/>
  <c r="G2676" i="1" s="1"/>
  <c r="D2677" i="3"/>
  <c r="E2677" i="3" s="1"/>
  <c r="G2677" i="1" s="1"/>
  <c r="D2678" i="3"/>
  <c r="E2678" i="3" s="1"/>
  <c r="G2678" i="1" s="1"/>
  <c r="D2679" i="3"/>
  <c r="E2679" i="3" s="1"/>
  <c r="G2679" i="1" s="1"/>
  <c r="D2680" i="3"/>
  <c r="E2680" i="3" s="1"/>
  <c r="G2680" i="1" s="1"/>
  <c r="D2681" i="3"/>
  <c r="E2681" i="3" s="1"/>
  <c r="D2682" i="3"/>
  <c r="E2682" i="3" s="1"/>
  <c r="G2682" i="1" s="1"/>
  <c r="D2683" i="3"/>
  <c r="E2683" i="3" s="1"/>
  <c r="G2683" i="1" s="1"/>
  <c r="D2684" i="3"/>
  <c r="E2684" i="3" s="1"/>
  <c r="G2684" i="1" s="1"/>
  <c r="D2685" i="3"/>
  <c r="E2685" i="3" s="1"/>
  <c r="G2685" i="1" s="1"/>
  <c r="D2686" i="3"/>
  <c r="E2686" i="3" s="1"/>
  <c r="G2686" i="1" s="1"/>
  <c r="D2687" i="3"/>
  <c r="E2687" i="3" s="1"/>
  <c r="G2687" i="1" s="1"/>
  <c r="D2688" i="3"/>
  <c r="E2688" i="3" s="1"/>
  <c r="D2689" i="3"/>
  <c r="E2689" i="3" s="1"/>
  <c r="G2689" i="1" s="1"/>
  <c r="D2690" i="3"/>
  <c r="E2690" i="3" s="1"/>
  <c r="G2690" i="1" s="1"/>
  <c r="D2691" i="3"/>
  <c r="E2691" i="3" s="1"/>
  <c r="D2692" i="3"/>
  <c r="E2692" i="3" s="1"/>
  <c r="G2692" i="1" s="1"/>
  <c r="D2693" i="3"/>
  <c r="E2693" i="3" s="1"/>
  <c r="G2693" i="1" s="1"/>
  <c r="D2694" i="3"/>
  <c r="E2694" i="3" s="1"/>
  <c r="D2695" i="3"/>
  <c r="E2695" i="3" s="1"/>
  <c r="G2695" i="1" s="1"/>
  <c r="D2696" i="3"/>
  <c r="E2696" i="3" s="1"/>
  <c r="D2697" i="3"/>
  <c r="E2697" i="3" s="1"/>
  <c r="G2697" i="1" s="1"/>
  <c r="D2698" i="3"/>
  <c r="E2698" i="3" s="1"/>
  <c r="G2698" i="1" s="1"/>
  <c r="D2699" i="3"/>
  <c r="E2699" i="3" s="1"/>
  <c r="G2699" i="1" s="1"/>
  <c r="D2700" i="3"/>
  <c r="E2700" i="3" s="1"/>
  <c r="G2700" i="1" s="1"/>
  <c r="D2701" i="3"/>
  <c r="E2701" i="3" s="1"/>
  <c r="G2701" i="1" s="1"/>
  <c r="D2702" i="3"/>
  <c r="E2702" i="3" s="1"/>
  <c r="G2702" i="1" s="1"/>
  <c r="D2703" i="3"/>
  <c r="E2703" i="3" s="1"/>
  <c r="D2704" i="3"/>
  <c r="E2704" i="3" s="1"/>
  <c r="G2704" i="1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B2635" i="1" s="1"/>
  <c r="B2636" i="1" s="1"/>
  <c r="B2637" i="1" s="1"/>
  <c r="B2638" i="1" s="1"/>
  <c r="B2639" i="1" s="1"/>
  <c r="B2640" i="1" s="1"/>
  <c r="B2641" i="1" s="1"/>
  <c r="B2642" i="1" s="1"/>
  <c r="B2643" i="1" s="1"/>
  <c r="B2644" i="1" s="1"/>
  <c r="B2645" i="1" s="1"/>
  <c r="B2646" i="1" s="1"/>
  <c r="B2647" i="1" s="1"/>
  <c r="B2648" i="1" s="1"/>
  <c r="B2649" i="1" s="1"/>
  <c r="B2650" i="1" s="1"/>
  <c r="B2651" i="1" s="1"/>
  <c r="B2652" i="1" s="1"/>
  <c r="B2653" i="1" s="1"/>
  <c r="B2654" i="1" s="1"/>
  <c r="B2655" i="1" s="1"/>
  <c r="B2656" i="1" s="1"/>
  <c r="B2657" i="1" s="1"/>
  <c r="B2658" i="1" s="1"/>
  <c r="B2659" i="1" s="1"/>
  <c r="B2660" i="1" s="1"/>
  <c r="B2661" i="1" s="1"/>
  <c r="B2662" i="1" s="1"/>
  <c r="B2663" i="1" s="1"/>
  <c r="B2664" i="1" s="1"/>
  <c r="B2665" i="1" s="1"/>
  <c r="B2666" i="1" s="1"/>
  <c r="B2667" i="1" s="1"/>
  <c r="B2668" i="1" s="1"/>
  <c r="B2669" i="1" s="1"/>
  <c r="B2670" i="1" s="1"/>
  <c r="B2671" i="1" s="1"/>
  <c r="B2672" i="1" s="1"/>
  <c r="B2673" i="1" s="1"/>
  <c r="B2674" i="1" s="1"/>
  <c r="B2675" i="1" s="1"/>
  <c r="B2676" i="1" s="1"/>
  <c r="B2677" i="1" s="1"/>
  <c r="B2678" i="1" s="1"/>
  <c r="B2679" i="1" s="1"/>
  <c r="B2680" i="1" s="1"/>
  <c r="B2681" i="1" s="1"/>
  <c r="B2682" i="1" s="1"/>
  <c r="B2683" i="1" s="1"/>
  <c r="B2684" i="1" s="1"/>
  <c r="B2685" i="1" s="1"/>
  <c r="B2686" i="1" s="1"/>
  <c r="B2687" i="1" s="1"/>
  <c r="B2688" i="1" s="1"/>
  <c r="B2689" i="1" s="1"/>
  <c r="B2690" i="1" s="1"/>
  <c r="B2691" i="1" s="1"/>
  <c r="B2692" i="1" s="1"/>
  <c r="B2693" i="1" s="1"/>
  <c r="B2694" i="1" s="1"/>
  <c r="B2695" i="1" s="1"/>
  <c r="B2696" i="1" s="1"/>
  <c r="B2697" i="1" s="1"/>
  <c r="B2698" i="1" s="1"/>
  <c r="B2699" i="1" s="1"/>
  <c r="B2700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J2634" i="1"/>
  <c r="E2635" i="1"/>
  <c r="J2635" i="1"/>
  <c r="E2636" i="1"/>
  <c r="J2636" i="1"/>
  <c r="E2637" i="1"/>
  <c r="J2637" i="1"/>
  <c r="E2638" i="1"/>
  <c r="J2638" i="1"/>
  <c r="E2639" i="1"/>
  <c r="J2639" i="1"/>
  <c r="E2640" i="1"/>
  <c r="J2640" i="1"/>
  <c r="E2641" i="1"/>
  <c r="J2641" i="1"/>
  <c r="E2642" i="1"/>
  <c r="J2642" i="1"/>
  <c r="E2643" i="1"/>
  <c r="J2643" i="1"/>
  <c r="E2644" i="1"/>
  <c r="G2644" i="1"/>
  <c r="J2644" i="1"/>
  <c r="E2645" i="1"/>
  <c r="J2645" i="1"/>
  <c r="E2646" i="1"/>
  <c r="J2646" i="1"/>
  <c r="E2647" i="1"/>
  <c r="J2647" i="1"/>
  <c r="E2648" i="1"/>
  <c r="J2648" i="1"/>
  <c r="E2649" i="1"/>
  <c r="J2649" i="1"/>
  <c r="E2650" i="1"/>
  <c r="J2650" i="1"/>
  <c r="E2651" i="1"/>
  <c r="J2651" i="1"/>
  <c r="E2652" i="1"/>
  <c r="J2652" i="1"/>
  <c r="E2653" i="1"/>
  <c r="J2653" i="1"/>
  <c r="E2654" i="1"/>
  <c r="J2654" i="1"/>
  <c r="E2655" i="1"/>
  <c r="J2655" i="1"/>
  <c r="E2656" i="1"/>
  <c r="J2656" i="1"/>
  <c r="E2657" i="1"/>
  <c r="J2657" i="1"/>
  <c r="E2658" i="1"/>
  <c r="J2658" i="1"/>
  <c r="E2659" i="1"/>
  <c r="J2659" i="1"/>
  <c r="E2660" i="1"/>
  <c r="J2660" i="1"/>
  <c r="E2661" i="1"/>
  <c r="J2661" i="1"/>
  <c r="E2662" i="1"/>
  <c r="J2662" i="1"/>
  <c r="E2663" i="1"/>
  <c r="J2663" i="1"/>
  <c r="E2664" i="1"/>
  <c r="J2664" i="1"/>
  <c r="E2665" i="1"/>
  <c r="J2665" i="1"/>
  <c r="E2666" i="1"/>
  <c r="J2666" i="1"/>
  <c r="E2667" i="1"/>
  <c r="J2667" i="1"/>
  <c r="E2668" i="1"/>
  <c r="J2668" i="1"/>
  <c r="E2669" i="1"/>
  <c r="J2669" i="1"/>
  <c r="E2670" i="1"/>
  <c r="J2670" i="1"/>
  <c r="E2671" i="1"/>
  <c r="J2671" i="1"/>
  <c r="E2672" i="1"/>
  <c r="J2672" i="1"/>
  <c r="E2673" i="1"/>
  <c r="J2673" i="1"/>
  <c r="E2674" i="1"/>
  <c r="J2674" i="1"/>
  <c r="E2675" i="1"/>
  <c r="J2675" i="1"/>
  <c r="E2676" i="1"/>
  <c r="J2676" i="1"/>
  <c r="E2677" i="1"/>
  <c r="J2677" i="1"/>
  <c r="E2678" i="1"/>
  <c r="J2678" i="1"/>
  <c r="E2679" i="1"/>
  <c r="J2679" i="1"/>
  <c r="E2680" i="1"/>
  <c r="J2680" i="1"/>
  <c r="E2681" i="1"/>
  <c r="J2681" i="1"/>
  <c r="E2682" i="1"/>
  <c r="J2682" i="1"/>
  <c r="E2683" i="1"/>
  <c r="J2683" i="1"/>
  <c r="E2684" i="1"/>
  <c r="J2684" i="1"/>
  <c r="E2685" i="1"/>
  <c r="J2685" i="1"/>
  <c r="E2686" i="1"/>
  <c r="J2686" i="1"/>
  <c r="E2687" i="1"/>
  <c r="J2687" i="1"/>
  <c r="E2688" i="1"/>
  <c r="G2688" i="1"/>
  <c r="J2688" i="1"/>
  <c r="E2689" i="1"/>
  <c r="J2689" i="1"/>
  <c r="E2690" i="1"/>
  <c r="J2690" i="1"/>
  <c r="E2691" i="1"/>
  <c r="G2691" i="1"/>
  <c r="J2691" i="1"/>
  <c r="E2692" i="1"/>
  <c r="J2692" i="1"/>
  <c r="E2693" i="1"/>
  <c r="J2693" i="1"/>
  <c r="E2694" i="1"/>
  <c r="G2694" i="1"/>
  <c r="J2694" i="1"/>
  <c r="E2695" i="1"/>
  <c r="J2695" i="1"/>
  <c r="E2696" i="1"/>
  <c r="G2696" i="1"/>
  <c r="J2696" i="1"/>
  <c r="E2697" i="1"/>
  <c r="J2697" i="1"/>
  <c r="E2698" i="1"/>
  <c r="J2698" i="1"/>
  <c r="E2699" i="1"/>
  <c r="J2699" i="1"/>
  <c r="E2700" i="1"/>
  <c r="J2700" i="1"/>
  <c r="E2701" i="1"/>
  <c r="J2701" i="1"/>
  <c r="E2702" i="1"/>
  <c r="J2702" i="1"/>
  <c r="E2703" i="1"/>
  <c r="G2703" i="1"/>
  <c r="J2703" i="1"/>
  <c r="E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81" i="1" l="1"/>
  <c r="G2642" i="1"/>
  <c r="G2614" i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  <c r="A2637" i="3" s="1"/>
  <c r="A2638" i="3" s="1"/>
  <c r="A2639" i="3" s="1"/>
  <c r="A2640" i="3" s="1"/>
  <c r="A2641" i="3" s="1"/>
  <c r="A2642" i="3" s="1"/>
  <c r="A2643" i="3" s="1"/>
  <c r="A2644" i="3" s="1"/>
  <c r="A2645" i="3" s="1"/>
  <c r="A2646" i="3" s="1"/>
  <c r="A2647" i="3" s="1"/>
  <c r="A2648" i="3" s="1"/>
  <c r="A2649" i="3" s="1"/>
  <c r="A2650" i="3" s="1"/>
  <c r="A2651" i="3" s="1"/>
  <c r="A2652" i="3" s="1"/>
  <c r="A2653" i="3" s="1"/>
  <c r="A2654" i="3" s="1"/>
  <c r="A2655" i="3" s="1"/>
  <c r="A2656" i="3" s="1"/>
  <c r="A2657" i="3" s="1"/>
  <c r="A2658" i="3" s="1"/>
  <c r="A2659" i="3" s="1"/>
  <c r="A2660" i="3" s="1"/>
  <c r="A2661" i="3" s="1"/>
  <c r="A2662" i="3" s="1"/>
  <c r="A2663" i="3" s="1"/>
  <c r="A2664" i="3" s="1"/>
  <c r="A2665" i="3" s="1"/>
  <c r="A2666" i="3" s="1"/>
  <c r="A2667" i="3" s="1"/>
  <c r="A2668" i="3" s="1"/>
  <c r="A2669" i="3" s="1"/>
  <c r="A2670" i="3" s="1"/>
  <c r="A2671" i="3" s="1"/>
  <c r="A2672" i="3" s="1"/>
  <c r="A2673" i="3" s="1"/>
  <c r="A2674" i="3" s="1"/>
  <c r="A2675" i="3" s="1"/>
  <c r="A2676" i="3" s="1"/>
  <c r="A2677" i="3" s="1"/>
  <c r="A2678" i="3" s="1"/>
  <c r="A2679" i="3" s="1"/>
  <c r="A2680" i="3" s="1"/>
  <c r="A2681" i="3" s="1"/>
  <c r="A2682" i="3" s="1"/>
  <c r="A2683" i="3" s="1"/>
  <c r="A2684" i="3" s="1"/>
  <c r="A2685" i="3" s="1"/>
  <c r="A2686" i="3" s="1"/>
  <c r="A2687" i="3" s="1"/>
  <c r="A2688" i="3" s="1"/>
  <c r="A2689" i="3" s="1"/>
  <c r="A2690" i="3" s="1"/>
  <c r="A2691" i="3" s="1"/>
  <c r="A2692" i="3" s="1"/>
  <c r="A2693" i="3" s="1"/>
  <c r="A2694" i="3" s="1"/>
  <c r="A2695" i="3" s="1"/>
  <c r="A2696" i="3" s="1"/>
  <c r="A2697" i="3" s="1"/>
  <c r="A2698" i="3" s="1"/>
  <c r="A2699" i="3" s="1"/>
  <c r="A2700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<sst xmlns="http://schemas.openxmlformats.org/spreadsheetml/2006/main" count="30032" uniqueCount="5314">
  <si>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</si>
  <si>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</si>
  <si>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</si>
  <si>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</si>
  <si>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</si>
  <si>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</si>
  <si>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</si>
  <si>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</si>
  <si>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</si>
  <si>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</si>
  <si>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</si>
  <si>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</si>
  <si>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</si>
  <si>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</si>
  <si>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</si>
  <si>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</si>
  <si>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</si>
  <si>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</si>
  <si>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</si>
  <si>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</si>
  <si>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</si>
  <si>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</si>
  <si>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</si>
  <si>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</si>
  <si>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</si>
  <si>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</si>
  <si>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</si>
  <si>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</si>
  <si>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</si>
  <si>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</si>
  <si>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</si>
  <si>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</si>
  <si>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</si>
  <si>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</si>
  <si>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</si>
  <si>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</si>
  <si>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</si>
  <si>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</si>
  <si>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</si>
  <si>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</si>
  <si>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</si>
  <si>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</si>
  <si>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</si>
  <si>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</si>
  <si>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</si>
  <si>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</si>
  <si>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</si>
  <si>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</si>
  <si>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</si>
  <si>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</si>
  <si>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</si>
  <si>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</si>
  <si>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</si>
  <si>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</si>
  <si>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</si>
  <si>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</si>
  <si>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</si>
  <si>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</si>
  <si>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</si>
  <si>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</si>
  <si>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</si>
  <si>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</si>
  <si>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</si>
  <si>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</si>
  <si>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</si>
  <si>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</si>
  <si>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</si>
  <si>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</si>
  <si>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</si>
  <si>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</si>
  <si>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</si>
  <si>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</si>
  <si>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</si>
  <si>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</si>
  <si>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</si>
  <si>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</si>
  <si>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</si>
  <si>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</si>
  <si>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</si>
  <si>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</si>
  <si>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</si>
  <si>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</si>
  <si>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</si>
  <si>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</si>
  <si>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</si>
  <si>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</si>
  <si>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</si>
  <si>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</si>
  <si>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</si>
  <si>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</si>
  <si>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</si>
  <si>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</si>
  <si>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</si>
  <si>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</si>
  <si>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</si>
  <si>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</si>
  <si>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</si>
  <si>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</si>
  <si>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</si>
  <si>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</si>
  <si>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</si>
  <si>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</si>
  <si>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</si>
  <si>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</si>
  <si>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</si>
  <si>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</si>
  <si>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</si>
  <si>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</si>
  <si>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</si>
  <si>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</si>
  <si>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</si>
  <si>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</si>
  <si>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</si>
  <si>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</si>
  <si>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</si>
  <si>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</si>
  <si>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</si>
  <si>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</si>
  <si>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</si>
  <si>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</si>
  <si>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</si>
  <si>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</si>
  <si>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</si>
  <si>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</si>
  <si>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</si>
  <si>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</si>
  <si>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</si>
  <si>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</si>
  <si>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</si>
  <si>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</si>
  <si>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</si>
  <si>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</si>
  <si>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</si>
  <si>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</si>
  <si>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</si>
  <si>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</si>
  <si>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</si>
  <si>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</si>
  <si>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</si>
  <si>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</si>
  <si>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</si>
  <si>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</si>
  <si>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</si>
  <si>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</si>
  <si>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</si>
  <si>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</si>
  <si>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</si>
  <si>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</si>
  <si>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</si>
  <si>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</si>
  <si>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</si>
  <si>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</si>
  <si>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</si>
  <si>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</si>
  <si>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</si>
  <si>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</si>
  <si>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</si>
  <si>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</si>
  <si>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</si>
  <si>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</si>
  <si>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</si>
  <si>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</si>
  <si>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</si>
  <si>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</si>
  <si>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</si>
  <si>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</si>
  <si>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</si>
  <si>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</si>
  <si>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</si>
  <si>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</si>
  <si>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</si>
  <si>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</si>
  <si>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</si>
  <si>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</si>
  <si>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</si>
  <si>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</si>
  <si>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</si>
  <si>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</si>
  <si>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</si>
  <si>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</si>
  <si>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</si>
  <si>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</si>
  <si>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</si>
  <si>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</si>
  <si>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</si>
  <si>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</si>
  <si>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</si>
  <si>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</si>
  <si>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</si>
  <si>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</si>
  <si>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</si>
  <si>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</si>
  <si>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</si>
  <si>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</si>
  <si>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</si>
  <si>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</si>
  <si>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</si>
  <si>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</si>
  <si>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</si>
  <si>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</si>
  <si>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</si>
  <si>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</si>
  <si>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</si>
  <si>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</si>
  <si>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</si>
  <si>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</si>
  <si>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</si>
  <si>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</si>
  <si>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</si>
  <si>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</si>
  <si>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</si>
  <si>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</si>
  <si>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</si>
  <si>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</si>
  <si>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</si>
  <si>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</si>
  <si>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</si>
  <si>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</si>
  <si>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</si>
  <si>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</si>
  <si>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</si>
  <si>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</si>
  <si>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</si>
  <si>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</si>
  <si>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</si>
  <si>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</si>
  <si>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</si>
  <si>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</si>
  <si>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</si>
  <si>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</si>
  <si>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</si>
  <si>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</si>
  <si>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</si>
  <si>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</si>
  <si>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</si>
  <si>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</si>
  <si>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</si>
  <si>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</si>
  <si>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</si>
  <si>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</si>
  <si>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</si>
  <si>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</si>
  <si>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</si>
  <si>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</si>
  <si>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</si>
  <si>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</si>
  <si>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</si>
  <si>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</si>
  <si>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</si>
  <si>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</si>
  <si>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</si>
  <si>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</si>
  <si>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</si>
  <si>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</si>
  <si>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</si>
  <si>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</si>
  <si>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</si>
  <si>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</si>
  <si>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</si>
  <si>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</si>
  <si>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</si>
  <si>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</si>
  <si>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</si>
  <si>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</si>
  <si>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</si>
  <si>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</si>
  <si>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</si>
  <si>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</si>
  <si>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</si>
  <si>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</si>
  <si>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</si>
  <si>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</si>
  <si>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</si>
  <si>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</si>
  <si>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</si>
  <si>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</si>
  <si>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</si>
  <si>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</si>
  <si>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</si>
  <si>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</si>
  <si>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</si>
  <si>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</si>
  <si>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</si>
  <si>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</si>
  <si>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</si>
  <si>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</si>
  <si>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</si>
  <si>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</si>
  <si>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</si>
  <si>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</si>
  <si>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</si>
  <si>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</si>
  <si>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</si>
  <si>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</si>
  <si>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</si>
  <si>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</si>
  <si>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</si>
  <si>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</si>
  <si>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</si>
  <si>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</si>
  <si>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</si>
  <si>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</si>
  <si>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</si>
  <si>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</si>
  <si>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</si>
  <si>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</si>
  <si>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</si>
  <si>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</si>
  <si>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</si>
  <si>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</si>
  <si>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</si>
  <si>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</si>
  <si>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</si>
  <si>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</si>
  <si>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</si>
  <si>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</si>
  <si>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</si>
  <si>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</si>
  <si>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</si>
  <si>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</si>
  <si>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</si>
  <si>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</si>
  <si>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</si>
  <si>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</si>
  <si>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</si>
  <si>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</si>
  <si>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</si>
  <si>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</si>
  <si>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</si>
  <si>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</si>
  <si>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</si>
  <si>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</si>
  <si>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</si>
  <si>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</si>
  <si>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</si>
  <si>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</si>
  <si>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</si>
  <si>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</si>
  <si>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</si>
  <si>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</si>
  <si>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</si>
  <si>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</si>
  <si>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</si>
  <si>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</si>
  <si>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</si>
  <si>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</si>
  <si>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</si>
  <si>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</si>
  <si>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</si>
  <si>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</si>
  <si>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</si>
  <si>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</si>
  <si>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</si>
  <si>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</si>
  <si>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</si>
  <si>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</si>
  <si>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</si>
  <si>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</si>
  <si>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</si>
  <si>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</si>
  <si>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</si>
  <si>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</si>
  <si>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</si>
  <si>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</si>
  <si>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</si>
  <si>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</si>
  <si>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</si>
  <si>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</si>
  <si>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</si>
  <si>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</si>
  <si>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</si>
  <si>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</si>
  <si>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</si>
  <si>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</si>
  <si>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</si>
  <si>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</si>
  <si>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</si>
  <si>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</si>
  <si>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</si>
  <si>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</si>
  <si>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</si>
  <si>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</si>
  <si>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</si>
  <si>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</si>
  <si>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</si>
  <si>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</si>
  <si>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</si>
  <si>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</si>
  <si>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</si>
  <si>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</si>
  <si>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</si>
  <si>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</si>
  <si>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</si>
  <si>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</si>
  <si>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</si>
  <si>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</si>
  <si>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</si>
  <si>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</si>
  <si>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</si>
  <si>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</si>
  <si>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</si>
  <si>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</si>
  <si>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</si>
  <si>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</si>
  <si>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</si>
  <si>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</si>
  <si>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</si>
  <si>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</si>
  <si>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</si>
  <si>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</si>
  <si>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</si>
  <si>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</si>
  <si>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</si>
  <si>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</si>
  <si>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</si>
  <si>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</si>
  <si>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</si>
  <si>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</si>
  <si>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</si>
  <si>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</si>
  <si>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</si>
  <si>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</si>
  <si>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</si>
  <si>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</si>
  <si>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</si>
  <si>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</si>
  <si>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</si>
  <si>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</si>
  <si>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</si>
  <si>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</si>
  <si>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</si>
  <si>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</si>
  <si>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</si>
  <si>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</si>
  <si>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</si>
  <si>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</si>
  <si>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</si>
  <si>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</si>
  <si>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</si>
  <si>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</si>
  <si>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</si>
  <si>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</si>
  <si>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</si>
  <si>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</si>
  <si>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</si>
  <si>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</si>
  <si>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</si>
  <si>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</si>
  <si>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</si>
  <si>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</si>
  <si>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</si>
  <si>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</si>
  <si>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</si>
  <si>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</si>
  <si>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</si>
  <si>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</si>
  <si>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</si>
  <si>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</si>
  <si>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</si>
  <si>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</si>
  <si>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</si>
  <si>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</si>
  <si>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</si>
  <si>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</si>
  <si>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</si>
  <si>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</si>
  <si>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</si>
  <si>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</si>
  <si>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</si>
  <si>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</si>
  <si>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</si>
  <si>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</si>
  <si>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</si>
  <si>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</si>
  <si>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</si>
  <si>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</si>
  <si>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</si>
  <si>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</si>
  <si>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</si>
  <si>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</si>
  <si>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</si>
  <si>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</si>
  <si>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</si>
  <si>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</si>
  <si>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</si>
  <si>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</si>
  <si>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</si>
  <si>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</si>
  <si>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</si>
  <si>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</si>
  <si>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</si>
  <si>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</si>
  <si>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</si>
  <si>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</si>
  <si>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</si>
  <si>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</si>
  <si>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</si>
  <si>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</si>
  <si>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</si>
  <si>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</si>
  <si>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</si>
  <si>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</si>
  <si>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</si>
  <si>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</si>
  <si>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</si>
  <si>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</si>
  <si>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</si>
  <si>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</si>
  <si>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</si>
  <si>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</si>
  <si>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</si>
  <si>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</si>
  <si>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</si>
  <si>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</si>
  <si>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</si>
  <si>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</si>
  <si>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</si>
  <si>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</si>
  <si>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</si>
  <si>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</si>
  <si>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</si>
  <si>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</si>
  <si>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</si>
  <si>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</si>
  <si>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</si>
  <si>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</si>
  <si>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</si>
  <si>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</si>
  <si>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</si>
  <si>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</si>
  <si>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</si>
  <si>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</si>
  <si>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</si>
  <si>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</si>
  <si>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</si>
  <si>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</si>
  <si>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</si>
  <si>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</si>
  <si>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</si>
  <si>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</si>
  <si>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</si>
  <si>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</si>
  <si>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</si>
  <si>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</si>
  <si>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</si>
  <si>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</si>
  <si>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</si>
  <si>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</si>
  <si>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</si>
  <si>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</si>
  <si>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</si>
  <si>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</si>
  <si>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</si>
  <si>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</si>
  <si>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</si>
  <si>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</si>
  <si>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</si>
  <si>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</si>
  <si>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</si>
  <si>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</si>
  <si>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</si>
  <si>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</si>
  <si>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</si>
  <si>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</si>
  <si>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</si>
  <si>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</si>
  <si>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</si>
  <si>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</si>
  <si>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</si>
  <si>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</si>
  <si>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</si>
  <si>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</si>
  <si>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</si>
  <si>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</si>
  <si>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</si>
  <si>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</si>
  <si>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</si>
  <si>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</si>
  <si>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</si>
  <si>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</si>
  <si>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</si>
  <si>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</si>
  <si>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</si>
  <si>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</si>
  <si>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</si>
  <si>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</si>
  <si>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</si>
  <si>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</si>
  <si>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</si>
  <si>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</si>
  <si>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</si>
  <si>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</si>
  <si>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</si>
  <si>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</si>
  <si>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</si>
  <si>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</si>
  <si>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</si>
  <si>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</si>
  <si>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</si>
  <si>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</si>
  <si>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</si>
  <si>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</si>
  <si>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</si>
  <si>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</si>
  <si>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</si>
  <si>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</si>
  <si>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</si>
  <si>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</si>
  <si>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</si>
  <si>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</si>
  <si>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</si>
  <si>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</si>
  <si>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</si>
  <si>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</si>
  <si>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</si>
  <si>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</si>
  <si>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</si>
  <si>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</si>
  <si>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</si>
  <si>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</si>
  <si>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</si>
  <si>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</si>
  <si>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</si>
  <si>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</si>
  <si>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</si>
  <si>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</si>
  <si>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</si>
  <si>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</si>
  <si>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</si>
  <si>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</si>
  <si>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</si>
  <si>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</si>
  <si>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</si>
  <si>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</si>
  <si>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</si>
  <si>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</si>
  <si>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</si>
  <si>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</si>
  <si>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</si>
  <si>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</si>
  <si>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</si>
  <si>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</si>
  <si>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</si>
  <si>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</si>
  <si>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</si>
  <si>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</si>
  <si>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</si>
  <si>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</si>
  <si>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</si>
  <si>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</si>
  <si>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</si>
  <si>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</si>
  <si>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</si>
  <si>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</si>
  <si>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</si>
  <si>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</si>
  <si>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</si>
  <si>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</si>
  <si>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</si>
  <si>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</si>
  <si>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</si>
  <si>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</si>
  <si>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</si>
  <si>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</si>
  <si>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</si>
  <si>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</si>
  <si>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</si>
  <si>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</si>
  <si>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</si>
  <si>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</si>
  <si>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</si>
  <si>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</si>
  <si>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</si>
  <si>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</si>
  <si>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</si>
  <si>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</si>
  <si>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</si>
  <si>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</si>
  <si>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</si>
  <si>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</si>
  <si>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</si>
  <si>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</si>
  <si>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</si>
  <si>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</si>
  <si>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</si>
  <si>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</si>
  <si>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</si>
  <si>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</si>
  <si>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</si>
  <si>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</si>
  <si>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</si>
  <si>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</si>
  <si>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</si>
  <si>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</si>
  <si>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</si>
  <si>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</si>
  <si>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</si>
  <si>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</si>
  <si>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</si>
  <si>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</si>
  <si>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</si>
  <si>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</si>
  <si>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</si>
  <si>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</si>
  <si>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</si>
  <si>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</si>
  <si>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</si>
  <si>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</si>
  <si>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</si>
  <si>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</si>
  <si>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</si>
  <si>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</si>
  <si>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</si>
  <si>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</si>
  <si>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</si>
  <si>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</si>
  <si>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</si>
  <si>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</si>
  <si>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</si>
  <si>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</si>
  <si>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</si>
  <si>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</si>
  <si>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</si>
  <si>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</si>
  <si>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</si>
  <si>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</si>
  <si>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</si>
  <si>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</si>
  <si>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</si>
  <si>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</si>
  <si>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</si>
  <si>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</si>
  <si>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</si>
  <si>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</si>
  <si>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</si>
  <si>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</si>
  <si>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</si>
  <si>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</si>
  <si>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</si>
  <si>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</si>
  <si>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</si>
  <si>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</si>
  <si>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</si>
  <si>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</si>
  <si>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</si>
  <si>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</si>
  <si>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</si>
  <si>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</si>
  <si>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</si>
  <si>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</si>
  <si>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</si>
  <si>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</si>
  <si>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</si>
  <si>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</si>
  <si>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</si>
  <si>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</si>
  <si>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</si>
  <si>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</si>
  <si>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</si>
  <si>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</si>
  <si>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</si>
  <si>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</si>
  <si>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</si>
  <si>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</si>
  <si>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</si>
  <si>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</si>
  <si>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</si>
  <si>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</si>
  <si>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</si>
  <si>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</si>
  <si>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</si>
  <si>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</si>
  <si>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</si>
  <si>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</si>
  <si>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</si>
  <si>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</si>
  <si>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</si>
  <si>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</si>
  <si>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</si>
  <si>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</si>
  <si>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</si>
  <si>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</si>
  <si>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</si>
  <si>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</si>
  <si>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</si>
  <si>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</si>
  <si>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</si>
  <si>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</si>
  <si>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</si>
  <si>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</si>
  <si>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</si>
  <si>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</si>
  <si>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</si>
  <si>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</si>
  <si>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</si>
  <si>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</si>
  <si>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</si>
  <si>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</si>
  <si>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</si>
  <si>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</si>
  <si>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</si>
  <si>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</si>
  <si>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</si>
  <si>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</si>
  <si>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</si>
  <si>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</si>
  <si>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</si>
  <si>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</si>
  <si>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</si>
  <si>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</si>
  <si>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</si>
  <si>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</si>
  <si>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</si>
  <si>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</si>
  <si>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</si>
  <si>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</si>
  <si>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</si>
  <si>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</si>
  <si>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</si>
  <si>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</si>
  <si>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</si>
  <si>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</si>
  <si>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</si>
  <si>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</si>
  <si>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</si>
  <si>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</si>
  <si>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</si>
  <si>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</si>
  <si>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</si>
  <si>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</si>
  <si>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</si>
  <si>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</si>
  <si>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</si>
  <si>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</si>
  <si>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</si>
  <si>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</si>
  <si>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</si>
  <si>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</si>
  <si>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</si>
  <si>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</si>
  <si>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</si>
  <si>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</si>
  <si>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</si>
  <si>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</si>
  <si>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</si>
  <si>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</si>
  <si>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</si>
  <si>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</si>
  <si>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</si>
  <si>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</si>
  <si>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</si>
  <si>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</si>
  <si>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</si>
  <si>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</si>
  <si>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</si>
  <si>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</si>
  <si>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</si>
  <si>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</si>
  <si>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</si>
  <si>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</si>
  <si>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</si>
  <si>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</si>
  <si>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</si>
  <si>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</si>
  <si>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</si>
  <si>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</si>
  <si>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</si>
  <si>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</si>
  <si>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</si>
  <si>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</si>
  <si>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</si>
  <si>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</si>
  <si>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</si>
  <si>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</si>
  <si>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</si>
  <si>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</si>
  <si>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</si>
  <si>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</si>
  <si>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</si>
  <si>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</si>
  <si>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</si>
  <si>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</si>
  <si>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</si>
  <si>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</si>
  <si>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</si>
  <si>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</si>
  <si>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</si>
  <si>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</si>
  <si>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</si>
  <si>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</si>
  <si>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</si>
  <si>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</si>
  <si>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</si>
  <si>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</si>
  <si>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</si>
  <si>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</si>
  <si>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</si>
  <si>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</si>
  <si>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</si>
  <si>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</si>
  <si>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</si>
  <si>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</si>
  <si>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</si>
  <si>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</si>
  <si>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</si>
  <si>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</si>
  <si>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</si>
  <si>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</si>
  <si>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</si>
  <si>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</si>
  <si>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</si>
  <si>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</si>
  <si>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</si>
  <si>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</si>
  <si>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</si>
  <si>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</si>
  <si>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</si>
  <si>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</si>
  <si>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</si>
  <si>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</si>
  <si>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</si>
  <si>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</si>
  <si>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</si>
  <si>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</si>
  <si>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</si>
  <si>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</si>
  <si>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</si>
  <si>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</si>
  <si>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</si>
  <si>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</si>
  <si>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</si>
  <si>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</si>
  <si>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</si>
  <si>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</si>
  <si>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</si>
  <si>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</si>
  <si>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</si>
  <si>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</si>
  <si>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</si>
  <si>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</si>
  <si>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</si>
  <si>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</si>
  <si>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</si>
  <si>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</si>
  <si>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</si>
  <si>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</si>
  <si>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</si>
  <si>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</si>
  <si>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</si>
  <si>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</si>
  <si>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</si>
  <si>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</si>
  <si>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</si>
  <si>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</si>
  <si>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</si>
  <si>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</si>
  <si>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</si>
  <si>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</si>
  <si>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</si>
  <si>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</si>
  <si>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</si>
  <si>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</si>
  <si>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</si>
  <si>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</si>
  <si>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</si>
  <si>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</si>
  <si>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</si>
  <si>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</si>
  <si>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</si>
  <si>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</si>
  <si>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</si>
  <si>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</si>
  <si>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</si>
  <si>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</si>
  <si>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</si>
  <si>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</si>
  <si>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</si>
  <si>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</si>
  <si>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</si>
  <si>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</si>
  <si>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</si>
  <si>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</si>
  <si>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</si>
  <si>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</si>
  <si>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</si>
  <si>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</si>
  <si>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</si>
  <si>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</si>
  <si>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</si>
  <si>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</si>
  <si>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</si>
  <si>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</si>
  <si>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</si>
  <si>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</si>
  <si>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</si>
  <si>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</si>
  <si>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</si>
  <si>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</si>
  <si>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</si>
  <si>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</si>
  <si>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</si>
  <si>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</si>
  <si>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</si>
  <si>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</si>
  <si>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</si>
  <si>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</si>
  <si>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</si>
  <si>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</si>
  <si>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</si>
  <si>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</si>
  <si>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</si>
  <si>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</si>
  <si>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</si>
  <si>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</si>
  <si>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</si>
  <si>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</si>
  <si>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</si>
  <si>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</si>
  <si>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</si>
  <si>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</si>
  <si>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</si>
  <si>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</si>
  <si>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</si>
  <si>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</si>
  <si>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</si>
  <si>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</si>
  <si>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</si>
  <si>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</si>
  <si>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</si>
  <si>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</si>
  <si>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</si>
  <si>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</si>
  <si>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</si>
  <si>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</si>
  <si>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</si>
  <si>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</si>
  <si>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</si>
  <si>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</si>
  <si>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</si>
  <si>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</si>
  <si>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</si>
  <si>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</si>
  <si>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</si>
  <si>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</si>
  <si>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</si>
  <si>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</si>
  <si>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</si>
  <si>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</si>
  <si>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</si>
  <si>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</si>
  <si>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</si>
  <si>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</si>
  <si>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</si>
  <si>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</si>
  <si>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</si>
  <si>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</si>
  <si>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</si>
  <si>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</si>
  <si>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</si>
  <si>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</si>
  <si>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</si>
  <si>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</si>
  <si>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</si>
  <si>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</si>
  <si>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</si>
  <si>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</si>
  <si>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</si>
  <si>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</si>
  <si>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</si>
  <si>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</si>
  <si>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</si>
  <si>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</si>
  <si>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</si>
  <si>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</si>
  <si>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</si>
  <si>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</si>
  <si>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</si>
  <si>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</si>
  <si>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</si>
  <si>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</si>
  <si>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</si>
  <si>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</si>
  <si>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</si>
  <si>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</si>
  <si>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</si>
  <si>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</si>
  <si>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</si>
  <si>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</si>
  <si>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</si>
  <si>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</si>
  <si>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</si>
  <si>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</si>
  <si>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</si>
  <si>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</si>
  <si>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</si>
  <si>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</si>
  <si>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</si>
  <si>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</si>
  <si>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</si>
  <si>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</si>
  <si>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</si>
  <si>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</si>
  <si>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</si>
  <si>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</si>
  <si>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</si>
  <si>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</si>
  <si>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</si>
  <si>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</si>
  <si>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</si>
  <si>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</si>
  <si>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</si>
  <si>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</si>
  <si>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</si>
  <si>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</si>
  <si>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</si>
  <si>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</si>
  <si>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</si>
  <si>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</si>
  <si>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</si>
  <si>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</si>
  <si>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</si>
  <si>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</si>
  <si>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</si>
  <si>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</si>
  <si>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</si>
  <si>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</si>
  <si>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</si>
  <si>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</si>
  <si>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</si>
  <si>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</si>
  <si>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</si>
  <si>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</si>
  <si>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</si>
  <si>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</si>
  <si>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</si>
  <si>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</si>
  <si>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</si>
  <si>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</si>
  <si>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</si>
  <si>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</si>
  <si>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</si>
  <si>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</si>
  <si>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</si>
  <si>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</si>
  <si>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</si>
  <si>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</si>
  <si>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</si>
  <si>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</si>
  <si>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</si>
  <si>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</si>
  <si>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</si>
  <si>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</si>
  <si>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</si>
  <si>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</si>
  <si>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</si>
  <si>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</si>
  <si>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</si>
  <si>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</si>
  <si>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</si>
  <si>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</si>
  <si>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</si>
  <si>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</si>
  <si>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</si>
  <si>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</si>
  <si>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</si>
  <si>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</si>
  <si>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</si>
  <si>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</si>
  <si>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</si>
  <si>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</si>
  <si>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</si>
  <si>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</si>
  <si>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</si>
  <si>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</si>
  <si>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</si>
  <si>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</si>
  <si>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</si>
  <si>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</si>
  <si>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</si>
  <si>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</si>
  <si>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</si>
  <si>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</si>
  <si>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</si>
  <si>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</si>
  <si>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</si>
  <si>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</si>
  <si>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</si>
  <si>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</si>
  <si>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</si>
  <si>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</si>
  <si>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</si>
  <si>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</si>
  <si>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</si>
  <si>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</si>
  <si>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</si>
  <si>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</si>
  <si>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</si>
  <si>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</si>
  <si>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</si>
  <si>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</si>
  <si>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</si>
  <si>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</si>
  <si>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</si>
  <si>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</si>
  <si>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</si>
  <si>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</si>
  <si>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</si>
  <si>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</si>
  <si>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</si>
  <si>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</si>
  <si>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</si>
  <si>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</si>
  <si>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</si>
  <si>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</si>
  <si>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</si>
  <si>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</si>
  <si>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</si>
  <si>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</si>
  <si>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</si>
  <si>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</si>
  <si>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</si>
  <si>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</si>
  <si>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</si>
  <si>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</si>
  <si>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</si>
  <si>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</si>
  <si>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</si>
  <si>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</si>
  <si>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</si>
  <si>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</si>
  <si>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</si>
  <si>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</si>
  <si>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</si>
  <si>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</si>
  <si>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</si>
  <si>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</si>
  <si>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</si>
  <si>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</si>
  <si>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</si>
  <si>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</si>
  <si>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</si>
  <si>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</si>
  <si>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</si>
  <si>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</si>
  <si>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</si>
  <si>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</si>
  <si>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</si>
  <si>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</si>
  <si>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</si>
  <si>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</si>
  <si>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</si>
  <si>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</si>
  <si>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</si>
  <si>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</si>
  <si>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</si>
  <si>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</si>
  <si>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</si>
  <si>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</si>
  <si>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</si>
  <si>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</si>
  <si>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</si>
  <si>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</si>
  <si>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</si>
  <si>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</si>
  <si>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</si>
  <si>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</si>
  <si>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</si>
  <si>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</si>
  <si>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</si>
  <si>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</si>
  <si>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</si>
  <si>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</si>
  <si>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</si>
  <si>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</si>
  <si>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</si>
  <si>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</si>
  <si>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</si>
  <si>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</si>
  <si>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</si>
  <si>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</si>
  <si>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</si>
  <si>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</si>
  <si>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</si>
  <si>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</si>
  <si>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</si>
  <si>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</si>
  <si>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</si>
  <si>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</si>
  <si>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</si>
  <si>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</si>
  <si>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</si>
  <si>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</si>
  <si>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</si>
  <si>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</si>
  <si>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</si>
  <si>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</si>
  <si>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</si>
  <si>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</si>
  <si>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</si>
  <si>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</si>
  <si>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</si>
  <si>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</si>
  <si>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</si>
  <si>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</si>
  <si>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</si>
  <si>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</si>
  <si>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</si>
  <si>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</si>
  <si>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</si>
  <si>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</si>
  <si>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</si>
  <si>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</si>
  <si>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</si>
  <si>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</si>
  <si>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</si>
  <si>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</si>
  <si>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</si>
  <si>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</si>
  <si>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</si>
  <si>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</si>
  <si>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</si>
  <si>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</si>
  <si>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</si>
  <si>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</si>
  <si>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</si>
  <si>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</si>
  <si>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</si>
  <si>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</si>
  <si>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</si>
  <si>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</si>
  <si>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</si>
  <si>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</si>
  <si>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</si>
  <si>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</si>
  <si>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</si>
  <si>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</si>
  <si>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</si>
  <si>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</si>
  <si>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</si>
  <si>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</si>
  <si>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</si>
  <si>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</si>
  <si>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</si>
  <si>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</si>
  <si>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</si>
  <si>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</si>
  <si>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</si>
  <si>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</si>
  <si>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</si>
  <si>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</si>
  <si>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</si>
  <si>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</si>
  <si>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</si>
  <si>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</si>
  <si>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</si>
  <si>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</si>
  <si>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</si>
  <si>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</si>
  <si>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</si>
  <si>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</si>
  <si>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</si>
  <si>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</si>
  <si>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</si>
  <si>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</si>
  <si>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</si>
  <si>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</si>
  <si>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</si>
  <si>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</si>
  <si>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</si>
  <si>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</si>
  <si>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</si>
  <si>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</si>
  <si>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</si>
  <si>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</si>
  <si>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</si>
  <si>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</si>
  <si>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</si>
  <si>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</si>
  <si>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</si>
  <si>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</si>
  <si>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</si>
  <si>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</si>
  <si>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</si>
  <si>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</si>
  <si>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</si>
  <si>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</si>
  <si>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</si>
  <si>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</si>
  <si>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</si>
  <si>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</si>
  <si>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</si>
  <si>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</si>
  <si>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</si>
  <si>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</si>
  <si>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</si>
  <si>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</si>
  <si>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</si>
  <si>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</si>
  <si>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</si>
  <si>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</si>
  <si>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</si>
  <si>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</si>
  <si>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</si>
  <si>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</si>
  <si>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</si>
  <si>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</si>
  <si>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</si>
  <si>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</si>
  <si>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</si>
  <si>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</si>
  <si>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</si>
  <si>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</si>
  <si>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</si>
  <si>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</si>
  <si>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</si>
  <si>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</si>
  <si>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</si>
  <si>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</si>
  <si>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</si>
  <si>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</si>
  <si>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</si>
  <si>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</si>
  <si>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</si>
  <si>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</si>
  <si>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</si>
  <si>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</si>
  <si>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</si>
  <si>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</si>
  <si>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</si>
  <si>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</si>
  <si>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</si>
  <si>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</si>
  <si>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</si>
  <si>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</si>
  <si>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</si>
  <si>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</si>
  <si>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</si>
  <si>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</si>
  <si>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</si>
  <si>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</si>
  <si>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</si>
  <si>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</si>
  <si>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</si>
  <si>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</si>
  <si>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</si>
  <si>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</si>
  <si>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</si>
  <si>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</si>
  <si>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</si>
  <si>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</si>
  <si>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</si>
  <si>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</si>
  <si>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</si>
  <si>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</si>
  <si>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</si>
  <si>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</si>
  <si>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</si>
  <si>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</si>
  <si>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</si>
  <si>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</si>
  <si>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</si>
  <si>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</si>
  <si>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</si>
  <si>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</si>
  <si>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</si>
  <si>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</si>
  <si>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</si>
  <si>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</si>
  <si>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</si>
  <si>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</si>
  <si>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</si>
  <si>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</si>
  <si>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</si>
  <si>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</si>
  <si>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</si>
  <si>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</si>
  <si>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</si>
  <si>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</si>
  <si>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</si>
  <si>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</si>
  <si>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</si>
  <si>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</si>
  <si>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</si>
  <si>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</si>
  <si>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</si>
  <si>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</si>
  <si>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</si>
  <si>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</si>
  <si>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</si>
  <si>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</si>
  <si>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</si>
  <si>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</si>
  <si>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</si>
  <si>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</si>
  <si>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</si>
  <si>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</si>
  <si>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</si>
  <si>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</si>
  <si>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</si>
  <si>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</si>
  <si>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</si>
  <si>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</si>
  <si>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</si>
  <si>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</si>
  <si>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</si>
  <si>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</si>
  <si>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</si>
  <si>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</si>
  <si>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</si>
  <si>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</si>
  <si>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</si>
  <si>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</si>
  <si>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</si>
  <si>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</si>
  <si>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</si>
  <si>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</si>
  <si>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</si>
  <si>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</si>
  <si>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</si>
  <si>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</si>
  <si>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</si>
  <si>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</si>
  <si>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</si>
  <si>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</si>
  <si>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</si>
  <si>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</si>
  <si>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</si>
  <si>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</si>
  <si>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</si>
  <si>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</si>
  <si>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</si>
  <si>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</si>
  <si>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</si>
  <si>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</si>
  <si>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</si>
  <si>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</si>
  <si>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</si>
  <si>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</si>
  <si>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</si>
  <si>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</si>
  <si>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</si>
  <si>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</si>
  <si>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</si>
  <si>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</si>
  <si>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</si>
  <si>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</si>
  <si>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</si>
  <si>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</si>
  <si>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</si>
  <si>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</si>
  <si>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</si>
  <si>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</si>
  <si>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</si>
  <si>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</si>
  <si>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</si>
  <si>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</si>
  <si>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</si>
  <si>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</si>
  <si>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</si>
  <si>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</si>
  <si>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</si>
  <si>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</si>
  <si>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</si>
  <si>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</si>
  <si>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</si>
  <si>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</si>
  <si>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</si>
  <si>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</si>
  <si>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</si>
  <si>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</si>
  <si>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</si>
  <si>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</si>
  <si>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</si>
  <si>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</si>
  <si>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</si>
  <si>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</si>
  <si>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</si>
  <si>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</si>
  <si>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</si>
  <si>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</si>
  <si>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</si>
  <si>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</si>
  <si>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</si>
  <si>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</si>
  <si>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</si>
  <si>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</si>
  <si>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</si>
  <si>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</si>
  <si>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</si>
  <si>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</si>
  <si>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</si>
  <si>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</si>
  <si>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</si>
  <si>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</si>
  <si>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</si>
  <si>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</si>
  <si>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</si>
  <si>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</si>
  <si>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</si>
  <si>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</si>
  <si>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</si>
  <si>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</si>
  <si>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</si>
  <si>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</si>
  <si>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</si>
  <si>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</si>
  <si>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</si>
  <si>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</si>
  <si>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</si>
  <si>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</si>
  <si>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</si>
  <si>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</si>
  <si>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</si>
  <si>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</si>
  <si>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</si>
  <si>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</si>
  <si>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</si>
  <si>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</si>
  <si>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</si>
  <si>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</si>
  <si>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</si>
  <si>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</si>
  <si>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</si>
  <si>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</si>
  <si>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</si>
  <si>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</si>
  <si>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</si>
  <si>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</si>
  <si>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</si>
  <si>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</si>
  <si>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</si>
  <si>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</si>
  <si>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</si>
  <si>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</si>
  <si>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</si>
  <si>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</si>
  <si>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</si>
  <si>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</si>
  <si>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</si>
  <si>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</si>
  <si>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</si>
  <si>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</si>
  <si>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</si>
  <si>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</si>
  <si>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</si>
  <si>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</si>
  <si>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</si>
  <si>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</si>
  <si>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</si>
  <si>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</si>
  <si>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</si>
  <si>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</si>
  <si>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</si>
  <si>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</si>
  <si>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</si>
  <si>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</si>
  <si>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</si>
  <si>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</si>
  <si>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</si>
  <si>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</si>
  <si>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</si>
  <si>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</si>
  <si>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</si>
  <si>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</si>
  <si>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</si>
  <si>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</si>
  <si>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</si>
  <si>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</si>
  <si>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</si>
  <si>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</si>
  <si>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</si>
  <si>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</si>
  <si>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</si>
  <si>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</si>
  <si>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</si>
  <si>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</si>
  <si>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</si>
  <si>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</si>
  <si>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</si>
  <si>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</si>
  <si>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</si>
  <si>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</si>
  <si>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</si>
  <si>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</si>
  <si>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</si>
  <si>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</si>
  <si>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</si>
  <si>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</si>
  <si>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</si>
  <si>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</si>
  <si>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</si>
  <si>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</si>
  <si>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</si>
  <si>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</si>
  <si>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</si>
  <si>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</si>
  <si>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</si>
  <si>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</si>
  <si>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</si>
  <si>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</si>
  <si>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</si>
  <si>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</si>
  <si>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</si>
  <si>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</si>
  <si>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</si>
  <si>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</si>
  <si>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</si>
  <si>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</si>
  <si>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</si>
  <si>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</si>
  <si>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</si>
  <si>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</si>
  <si>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</si>
  <si>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</si>
  <si>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</si>
  <si>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</si>
  <si>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</si>
  <si>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</si>
  <si>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</si>
  <si>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</si>
  <si>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</si>
  <si>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</si>
  <si>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</si>
  <si>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</si>
  <si>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</si>
  <si>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</si>
  <si>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</si>
  <si>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</si>
  <si>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</si>
  <si>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</si>
  <si>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</si>
  <si>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</si>
  <si>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</si>
  <si>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</si>
  <si>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</si>
  <si>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</si>
  <si>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</si>
  <si>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</si>
  <si>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</si>
  <si>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</si>
  <si>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</si>
  <si>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</si>
  <si>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</si>
  <si>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</si>
  <si>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</si>
  <si>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</si>
  <si>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</si>
  <si>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</si>
  <si>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</si>
  <si>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</si>
  <si>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</si>
  <si>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</si>
  <si>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</si>
  <si>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</si>
  <si>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</si>
  <si>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</si>
  <si>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</si>
  <si>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</si>
  <si>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</si>
  <si>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</si>
  <si>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</si>
  <si>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</si>
  <si>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</si>
  <si>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</si>
  <si>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</si>
  <si>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</si>
  <si>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</si>
  <si>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</si>
  <si>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</si>
  <si>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</si>
  <si>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</si>
  <si>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</si>
  <si>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</si>
  <si>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</si>
  <si>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</si>
  <si>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</si>
  <si>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</si>
  <si>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</si>
  <si>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</si>
  <si>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</si>
  <si>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</si>
  <si>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</si>
  <si>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</si>
  <si>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</si>
  <si>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</si>
  <si>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</si>
  <si>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</si>
  <si>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</si>
  <si>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</si>
  <si>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</si>
  <si>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</si>
  <si>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</si>
  <si>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</si>
  <si>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</si>
  <si>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</si>
  <si>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</si>
  <si>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</si>
  <si>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</si>
  <si>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</si>
  <si>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</si>
  <si>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</si>
  <si>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</si>
  <si>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</si>
  <si>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</si>
  <si>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</si>
  <si>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</si>
  <si>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</si>
  <si>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</si>
  <si>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</si>
  <si>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</si>
  <si>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</si>
  <si>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</si>
  <si>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</si>
  <si>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</si>
  <si>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</si>
  <si>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</si>
  <si>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</si>
  <si>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</si>
  <si>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</si>
  <si>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</si>
  <si>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</si>
  <si>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</si>
  <si>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</si>
  <si>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</si>
  <si>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</si>
  <si>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</si>
  <si>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</si>
  <si>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</si>
  <si>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</si>
  <si>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</si>
  <si>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</si>
  <si>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</si>
  <si>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</si>
  <si>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</si>
  <si>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</si>
  <si>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</si>
  <si>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</si>
  <si>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</si>
  <si>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</si>
  <si>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</si>
  <si>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</si>
  <si>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</si>
  <si>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</si>
  <si>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</si>
  <si>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</si>
  <si>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</si>
  <si>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</si>
  <si>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</si>
  <si>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</si>
  <si>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</si>
  <si>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</si>
  <si>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</si>
  <si>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</si>
  <si>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</si>
  <si>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</si>
  <si>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</si>
  <si>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</si>
  <si>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</si>
  <si>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</si>
  <si>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</si>
  <si>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</si>
  <si>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</si>
  <si>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</si>
  <si>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</si>
  <si>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</si>
  <si>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</si>
  <si>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</si>
  <si>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</si>
  <si>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</si>
  <si>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</si>
  <si>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</si>
  <si>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</si>
  <si>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</si>
  <si>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</si>
  <si>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</si>
  <si>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</si>
  <si>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</si>
  <si>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</si>
  <si>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</si>
  <si>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</si>
  <si>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</si>
  <si>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</si>
  <si>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</si>
  <si>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</si>
  <si>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</si>
  <si>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</si>
  <si>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</si>
  <si>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</si>
  <si>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</si>
  <si>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</si>
  <si>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</si>
  <si>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</si>
  <si>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</si>
  <si>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</si>
  <si>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</si>
  <si>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</si>
  <si>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</si>
  <si>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</si>
  <si>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</si>
  <si>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</si>
  <si>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</si>
  <si>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</si>
  <si>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</si>
  <si>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</si>
  <si>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</si>
  <si>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</si>
  <si>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</si>
  <si>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</si>
  <si>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</si>
  <si>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</si>
  <si>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</si>
  <si>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</si>
  <si>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</si>
  <si>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</si>
  <si>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</si>
  <si>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</si>
  <si>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</si>
  <si>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</si>
  <si>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</si>
  <si>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</si>
  <si>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</si>
  <si>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</si>
  <si>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</si>
  <si>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</si>
  <si>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</si>
  <si>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</si>
  <si>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</si>
  <si>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</si>
  <si>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</si>
  <si>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</si>
  <si>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</si>
  <si>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</si>
  <si>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</si>
  <si>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</si>
  <si>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</si>
  <si>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</si>
  <si>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</si>
  <si>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</si>
  <si>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</si>
  <si>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</si>
  <si>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</si>
  <si>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</si>
  <si>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</si>
  <si>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</si>
  <si>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</si>
  <si>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</si>
  <si>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</si>
  <si>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</si>
  <si>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</si>
  <si>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</si>
  <si>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</si>
  <si>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</si>
  <si>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</si>
  <si>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</si>
  <si>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</si>
  <si>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</si>
  <si>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</si>
  <si>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</si>
  <si>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</si>
  <si>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</si>
  <si>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</si>
  <si>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</si>
  <si>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</si>
  <si>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</si>
  <si>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</si>
  <si>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</si>
  <si>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</si>
  <si>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</si>
  <si>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</si>
  <si>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</si>
  <si>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</si>
  <si>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</si>
  <si>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</si>
  <si>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</si>
  <si>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</si>
  <si>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</si>
  <si>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</si>
  <si>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</si>
  <si>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</si>
  <si>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</si>
  <si>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</si>
  <si>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</si>
  <si>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</si>
  <si>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</si>
  <si>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</si>
  <si>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</si>
  <si>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</si>
  <si>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</si>
  <si>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</si>
  <si>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</si>
  <si>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</si>
  <si>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</si>
  <si>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</si>
  <si>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</si>
  <si>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</si>
  <si>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</si>
  <si>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</si>
  <si>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</si>
  <si>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</si>
  <si>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</si>
  <si>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</si>
  <si>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</si>
  <si>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</si>
  <si>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</si>
  <si>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</si>
  <si>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</si>
  <si>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</si>
  <si>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</si>
  <si>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</si>
  <si>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</si>
  <si>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</si>
  <si>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</si>
  <si>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</si>
  <si>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</si>
  <si>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</si>
  <si>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</si>
  <si>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</si>
  <si>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</si>
  <si>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</si>
  <si>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</si>
  <si>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</si>
  <si>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</si>
  <si>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</si>
  <si>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</si>
  <si>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</si>
  <si>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</si>
  <si>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</si>
  <si>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</si>
  <si>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</si>
  <si>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</si>
  <si>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</si>
  <si>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</si>
  <si>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</si>
  <si>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</si>
  <si>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</si>
  <si>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</si>
  <si>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</si>
  <si>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</si>
  <si>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</si>
  <si>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</si>
  <si>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</si>
  <si>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</si>
  <si>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</si>
  <si>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</si>
  <si>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</si>
  <si>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</si>
  <si>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</si>
  <si>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</si>
  <si>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</si>
  <si>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</si>
  <si>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</si>
  <si>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</si>
  <si>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</si>
  <si>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</si>
  <si>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</si>
  <si>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</si>
  <si>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</si>
  <si>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</si>
  <si>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</si>
  <si>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</si>
  <si>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</si>
  <si>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</si>
  <si>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</si>
  <si>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</si>
  <si>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</si>
  <si>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</si>
  <si>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</si>
  <si>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</si>
  <si>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</si>
  <si>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</si>
  <si>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</si>
  <si>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</si>
  <si>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</si>
  <si>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</si>
  <si>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</si>
  <si>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</si>
  <si>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</si>
  <si>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</si>
  <si>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</si>
  <si>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</si>
  <si>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</si>
  <si>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</si>
  <si>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</si>
  <si>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</si>
  <si>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</si>
  <si>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</si>
  <si>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</si>
  <si>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</si>
  <si>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</si>
  <si>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</si>
  <si>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</si>
  <si>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</si>
  <si>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</si>
  <si>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</si>
  <si>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</si>
  <si>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</si>
  <si>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</si>
  <si>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</si>
  <si>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</si>
  <si>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</si>
  <si>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</si>
  <si>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</si>
  <si>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</si>
  <si>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</si>
  <si>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</si>
  <si>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</si>
  <si>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</si>
  <si>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</si>
  <si>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</si>
  <si>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</si>
  <si>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</si>
  <si>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</si>
  <si>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</si>
  <si>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</si>
  <si>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</si>
  <si>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</si>
  <si>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</si>
  <si>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</si>
  <si>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</si>
  <si>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</si>
  <si>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</si>
  <si>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</si>
  <si>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</si>
  <si>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</si>
  <si>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</si>
  <si>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</si>
  <si>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</si>
  <si>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</si>
  <si>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</si>
  <si>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</si>
  <si>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</si>
  <si>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</si>
  <si>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</si>
  <si>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</si>
  <si>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</si>
  <si>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</si>
  <si>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</si>
  <si>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</si>
  <si>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</si>
  <si>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</si>
  <si>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</si>
  <si>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</si>
  <si>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</si>
  <si>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</si>
  <si>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</si>
  <si>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</si>
  <si>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</si>
  <si>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</si>
  <si>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</si>
  <si>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</si>
  <si>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</si>
  <si>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</si>
  <si>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</si>
  <si>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</si>
  <si>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</si>
  <si>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</si>
  <si>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</si>
  <si>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</si>
  <si>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</si>
  <si>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</si>
  <si>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</si>
  <si>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</si>
  <si>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</si>
  <si>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</si>
  <si>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</si>
  <si>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</si>
  <si>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</si>
  <si>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</si>
  <si>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</si>
  <si>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</si>
  <si>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</si>
  <si>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</si>
  <si>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</si>
  <si>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</si>
  <si>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</si>
  <si>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</si>
  <si>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</si>
  <si>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</si>
  <si>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</si>
  <si>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</si>
  <si>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</si>
  <si>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</si>
  <si>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</si>
  <si>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</si>
  <si>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</si>
  <si>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</si>
  <si>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</si>
  <si>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</si>
  <si>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</si>
  <si>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</si>
  <si>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</si>
  <si>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</si>
  <si>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</si>
  <si>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</si>
  <si>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</si>
  <si>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</si>
  <si>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</si>
  <si>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</si>
  <si>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</si>
  <si>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</si>
  <si>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</si>
  <si>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</si>
  <si>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</si>
  <si>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</si>
  <si>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</si>
  <si>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</si>
  <si>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</si>
  <si>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</si>
  <si>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</si>
  <si>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</si>
  <si>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</si>
  <si>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</si>
  <si>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</si>
  <si>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</si>
  <si>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</si>
  <si>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</si>
  <si>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</si>
  <si>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</si>
  <si>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</si>
  <si>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</si>
  <si>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</si>
  <si>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</si>
  <si>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</si>
  <si>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</si>
  <si>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</si>
  <si>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</si>
  <si>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</si>
  <si>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</si>
  <si>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</si>
  <si>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</si>
  <si>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</si>
  <si>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</si>
  <si>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</si>
  <si>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</si>
  <si>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</si>
  <si>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</si>
  <si>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</si>
  <si>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</si>
  <si>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</si>
  <si>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</si>
  <si>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</si>
  <si>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</si>
  <si>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</si>
  <si>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</si>
  <si>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</si>
  <si>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</si>
  <si>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</si>
  <si>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</si>
  <si>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</si>
  <si>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</si>
  <si>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</si>
  <si>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</si>
  <si>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</si>
  <si>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</si>
  <si>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</si>
  <si>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</si>
  <si>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</si>
  <si>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</si>
  <si>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</si>
  <si>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</si>
  <si>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</si>
  <si>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</si>
  <si>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</si>
  <si>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</si>
  <si>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</si>
  <si>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</si>
  <si>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</si>
  <si>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</si>
  <si>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</si>
  <si>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</si>
  <si>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</si>
  <si>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</si>
  <si>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</si>
  <si>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</si>
  <si>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</si>
  <si>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</si>
  <si>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</si>
  <si>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</si>
  <si>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</si>
  <si>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</si>
  <si>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</si>
  <si>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</si>
  <si>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</si>
  <si>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</si>
  <si>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</si>
  <si>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</si>
  <si>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</si>
  <si>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</si>
  <si>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</si>
  <si>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</si>
  <si>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</si>
  <si>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</si>
  <si>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</si>
  <si>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</si>
  <si>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</si>
  <si>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</si>
  <si>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</si>
  <si>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</si>
  <si>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</si>
  <si>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</si>
  <si>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</si>
  <si>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</si>
  <si>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</si>
  <si>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</si>
  <si>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</si>
  <si>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</si>
  <si>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</si>
  <si>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</si>
  <si>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</si>
  <si>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</si>
  <si>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</si>
  <si>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</si>
  <si>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</si>
  <si>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</si>
  <si>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</si>
  <si>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</si>
  <si>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</si>
  <si>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</si>
  <si>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</si>
  <si>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</si>
  <si>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</si>
  <si>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</si>
  <si>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</si>
  <si>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</si>
  <si>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</si>
  <si>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</si>
  <si>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</si>
  <si>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</si>
  <si>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</si>
  <si>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</si>
  <si>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</si>
  <si>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</si>
  <si>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</si>
  <si>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</si>
  <si>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</si>
  <si>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</si>
  <si>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</si>
  <si>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</si>
  <si>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</si>
  <si>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</si>
  <si>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</si>
  <si>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</si>
  <si>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</si>
  <si>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</si>
  <si>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</si>
  <si>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</si>
  <si>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</si>
  <si>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</si>
  <si>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</si>
  <si>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</si>
  <si>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</si>
  <si>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</si>
  <si>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</si>
  <si>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</si>
  <si>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</si>
  <si>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</si>
  <si>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</si>
  <si>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</si>
  <si>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</si>
  <si>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</si>
  <si>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</si>
  <si>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</si>
  <si>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</si>
  <si>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</si>
  <si>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</si>
  <si>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</si>
  <si>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</si>
  <si>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</si>
  <si>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</si>
  <si>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</si>
  <si>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</si>
  <si>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</si>
  <si>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</si>
  <si>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</si>
  <si>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</si>
  <si>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</si>
  <si>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</si>
  <si>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</si>
  <si>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</si>
  <si>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</si>
  <si>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</si>
  <si>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</si>
  <si>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</si>
  <si>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</si>
  <si>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</si>
  <si>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</si>
  <si>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</si>
  <si>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</si>
  <si>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</si>
  <si>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</si>
  <si>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</si>
  <si>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</si>
  <si>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</si>
  <si>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</si>
  <si>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</si>
  <si>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</si>
  <si>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</si>
  <si>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</si>
  <si>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</si>
  <si>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</si>
  <si>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</si>
  <si>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</si>
  <si>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</si>
  <si>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</si>
  <si>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</si>
  <si>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</si>
  <si>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</si>
  <si>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</si>
  <si>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</si>
  <si>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</si>
  <si>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</si>
  <si>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</si>
  <si>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</si>
  <si>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</si>
  <si>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</si>
  <si>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</si>
  <si>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</si>
  <si>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</si>
  <si>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</si>
  <si>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</si>
  <si>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</si>
  <si>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</si>
  <si>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</si>
  <si>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</si>
  <si>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</si>
  <si>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</si>
  <si>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</si>
  <si>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</si>
  <si>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</si>
  <si>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</si>
  <si>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</si>
  <si>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</si>
  <si>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</si>
  <si>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</si>
  <si>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</si>
  <si>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</si>
  <si>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</si>
  <si>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</si>
  <si>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</si>
  <si>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</si>
  <si>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</si>
  <si>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</si>
  <si>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</si>
  <si>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</si>
  <si>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</si>
  <si>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</si>
  <si>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</si>
  <si>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</si>
  <si>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</si>
  <si>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</si>
  <si>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</si>
  <si>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</si>
  <si>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</si>
  <si>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</si>
  <si>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</si>
  <si>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</si>
  <si>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</si>
  <si>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</si>
  <si>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</si>
  <si>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</si>
  <si>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</si>
  <si>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</si>
  <si>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</si>
  <si>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</si>
  <si>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</si>
  <si>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</si>
  <si>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</si>
  <si>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</si>
  <si>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</si>
  <si>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</si>
  <si>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</si>
  <si>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</si>
  <si>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</si>
  <si>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</si>
  <si>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</si>
  <si>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</si>
  <si>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</si>
  <si>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</si>
  <si>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</si>
  <si>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</si>
  <si>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</si>
  <si>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</si>
  <si>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</si>
  <si>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</si>
  <si>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</si>
  <si>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</si>
  <si>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</si>
  <si>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</si>
  <si>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</si>
  <si>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</si>
  <si>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</si>
  <si>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</si>
  <si>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</si>
  <si>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</si>
  <si>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</si>
  <si>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</si>
  <si>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</si>
  <si>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</si>
  <si>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</si>
  <si>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</si>
  <si>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</si>
  <si>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</si>
  <si>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</si>
  <si>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</si>
  <si>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</si>
  <si>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</si>
  <si>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</si>
  <si>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</si>
  <si>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</si>
  <si>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</si>
  <si>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</si>
  <si>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</si>
  <si>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</si>
  <si>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</si>
  <si>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</si>
  <si>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</si>
  <si>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</si>
  <si>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</si>
  <si>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</si>
  <si>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</si>
  <si>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</si>
  <si>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</si>
  <si>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</si>
  <si>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</si>
  <si>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</si>
  <si>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</si>
  <si>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</si>
  <si>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</si>
  <si>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</si>
  <si>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</si>
  <si>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</si>
  <si>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</si>
  <si>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</si>
  <si>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</si>
  <si>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</si>
  <si>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</si>
  <si>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</si>
  <si>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</si>
  <si>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</si>
  <si>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</si>
  <si>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</si>
  <si>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</si>
  <si>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</si>
  <si>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</si>
  <si>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</si>
  <si>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</si>
  <si>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</si>
  <si>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</si>
  <si>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</si>
  <si>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</si>
  <si>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</si>
  <si>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</si>
  <si>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</si>
  <si>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</si>
  <si>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</si>
  <si>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</si>
  <si>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</si>
  <si>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</si>
  <si>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</si>
  <si>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</si>
  <si>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</si>
  <si>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</si>
  <si>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</si>
  <si>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</si>
  <si>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</si>
  <si>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</si>
  <si>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</si>
  <si>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</si>
  <si>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</si>
  <si>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</si>
  <si>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</si>
  <si>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</si>
  <si>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</si>
  <si>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</si>
  <si>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</si>
  <si>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</si>
  <si>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</si>
  <si>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</si>
  <si>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</si>
  <si>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</si>
  <si>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</si>
  <si>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</si>
  <si>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</si>
  <si>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</si>
  <si>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</si>
  <si>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</si>
  <si>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</si>
  <si>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</si>
  <si>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</si>
  <si>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</si>
  <si>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</si>
  <si>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</si>
  <si>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</si>
  <si>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</si>
  <si>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</si>
  <si>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</si>
  <si>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</si>
  <si>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</si>
  <si>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</si>
  <si>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</si>
  <si>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</si>
  <si>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</si>
  <si>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</si>
  <si>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</si>
  <si>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</si>
  <si>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</si>
  <si>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</si>
  <si>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</si>
  <si>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</si>
  <si>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</si>
  <si>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</si>
  <si>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</si>
  <si>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</si>
  <si>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</si>
  <si>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</si>
  <si>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</si>
  <si>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</si>
  <si>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</si>
  <si>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</si>
  <si>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</si>
  <si>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</si>
  <si>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</si>
  <si>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</si>
  <si>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</si>
  <si>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</si>
  <si>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</si>
  <si>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</si>
  <si>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</si>
  <si>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</si>
  <si>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</si>
  <si>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</si>
  <si>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</si>
  <si>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</si>
  <si>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</si>
  <si>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</si>
  <si>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</si>
  <si>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</si>
  <si>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</si>
  <si>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</si>
  <si>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</si>
  <si>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</si>
  <si>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</si>
  <si>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</si>
  <si>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</si>
  <si>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</si>
  <si>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</si>
  <si>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</si>
  <si>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</si>
  <si>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</si>
  <si>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</si>
  <si>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</si>
  <si>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</si>
  <si>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</si>
  <si>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</si>
  <si>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</si>
  <si>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</si>
  <si>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</si>
  <si>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</si>
  <si>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</si>
  <si>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</si>
  <si>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</si>
  <si>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</si>
  <si>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</si>
  <si>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</si>
  <si>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</si>
  <si>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</si>
  <si>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</si>
  <si>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</si>
  <si>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</si>
  <si>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</si>
  <si>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</si>
  <si>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</si>
  <si>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</si>
  <si>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</si>
  <si>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</si>
  <si>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</si>
  <si>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</si>
  <si>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</si>
  <si>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</si>
  <si>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</si>
  <si>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</si>
  <si>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</si>
  <si>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</si>
  <si>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</si>
  <si>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</si>
  <si>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</si>
  <si>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</si>
  <si>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</si>
  <si>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</si>
  <si>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</si>
  <si>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</si>
  <si>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</si>
  <si>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</si>
  <si>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</si>
  <si>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</si>
  <si>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</si>
  <si>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</si>
  <si>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</si>
  <si>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</si>
  <si>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</si>
  <si>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</si>
  <si>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</si>
  <si>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</si>
  <si>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</si>
  <si>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</si>
  <si>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</si>
  <si>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</si>
  <si>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</si>
  <si>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</si>
  <si>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</si>
  <si>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</si>
  <si>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</si>
  <si>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</si>
  <si>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</si>
  <si>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</si>
  <si>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</si>
  <si>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</si>
  <si>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</si>
  <si>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</si>
  <si>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</si>
  <si>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</si>
  <si>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</si>
  <si>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</si>
  <si>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</si>
  <si>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</si>
  <si>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</si>
  <si>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</si>
  <si>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</si>
  <si>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</si>
  <si>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</si>
  <si>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</si>
  <si>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</si>
  <si>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</si>
  <si>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</si>
  <si>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</si>
  <si>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</si>
  <si>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</si>
  <si>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</si>
  <si>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</si>
  <si>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</si>
  <si>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</si>
  <si>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</si>
  <si>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</si>
  <si>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</si>
  <si>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</si>
  <si>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</si>
  <si>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</si>
  <si>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</si>
  <si>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</si>
  <si>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</si>
  <si>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</si>
  <si>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</si>
  <si>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</si>
  <si>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</si>
  <si>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</si>
  <si>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</si>
  <si>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</si>
  <si>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</si>
  <si>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</si>
  <si>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</si>
  <si>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</si>
  <si>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</si>
  <si>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</si>
  <si>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</si>
  <si>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</si>
  <si>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</si>
  <si>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</si>
  <si>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</si>
  <si>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</si>
  <si>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</si>
  <si>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</si>
  <si>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</si>
  <si>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</si>
  <si>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</si>
  <si>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</si>
  <si>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</si>
  <si>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</si>
  <si>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</si>
  <si>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</si>
  <si>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</si>
  <si>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</si>
  <si>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</si>
  <si>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</si>
  <si>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</si>
  <si>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</si>
  <si>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</si>
  <si>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</si>
  <si>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</si>
  <si>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</si>
  <si>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</si>
  <si>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</si>
  <si>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</si>
  <si>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</si>
  <si>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</si>
  <si>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</si>
  <si>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</si>
  <si>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</si>
  <si>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</si>
  <si>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</si>
  <si>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</si>
  <si>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</si>
  <si>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</si>
  <si>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</si>
  <si>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</si>
  <si>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</si>
  <si>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</si>
  <si>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</si>
  <si>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</si>
  <si>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</si>
  <si>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</si>
  <si>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</si>
  <si>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</si>
  <si>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</si>
  <si>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</si>
  <si>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</si>
  <si>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</si>
  <si>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</si>
  <si>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</si>
  <si>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</si>
  <si>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</si>
  <si>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</si>
  <si>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</si>
  <si>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</si>
  <si>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</si>
  <si>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</si>
  <si>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</si>
  <si>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</si>
  <si>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</si>
  <si>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</si>
  <si>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</si>
  <si>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</si>
  <si>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</si>
  <si>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</si>
  <si>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</si>
  <si>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</si>
  <si>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</si>
  <si>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</si>
  <si>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</si>
  <si>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</si>
  <si>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</si>
  <si>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</si>
  <si>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</si>
  <si>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</si>
  <si>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</si>
  <si>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</si>
  <si>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</si>
  <si>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</si>
  <si>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</si>
  <si>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</si>
  <si>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</si>
  <si>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</si>
  <si>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</si>
  <si>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</si>
  <si>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</si>
  <si>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</si>
  <si>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</si>
  <si>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</si>
  <si>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</si>
  <si>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</si>
  <si>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</si>
  <si>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</si>
  <si>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</si>
  <si>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</si>
  <si>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</si>
  <si>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</si>
  <si>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</si>
  <si>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</si>
  <si>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</si>
  <si>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</si>
  <si>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</si>
  <si>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</si>
  <si>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</si>
  <si>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</si>
  <si>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</si>
  <si>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</si>
  <si>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</si>
  <si>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</si>
  <si>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</si>
  <si>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</si>
  <si>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</si>
  <si>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</si>
  <si>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</si>
  <si>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</si>
  <si>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</si>
  <si>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</si>
  <si>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</si>
  <si>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</si>
  <si>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</si>
  <si>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</si>
  <si>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</si>
  <si>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</si>
  <si>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</si>
  <si>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</si>
  <si>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</si>
  <si>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</si>
  <si>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</si>
  <si>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</si>
  <si>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</si>
  <si>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</si>
  <si>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</si>
  <si>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</si>
  <si>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</si>
  <si>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</si>
  <si>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</si>
  <si>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</si>
  <si>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</si>
  <si>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</si>
  <si>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</si>
  <si>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</si>
  <si>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</si>
  <si>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</si>
  <si>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</si>
  <si>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</si>
  <si>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</si>
  <si>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</si>
  <si>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</si>
  <si>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</si>
  <si>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</si>
  <si>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</si>
  <si>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</si>
  <si>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</si>
  <si>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</si>
  <si>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</si>
  <si>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</si>
  <si>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</si>
  <si>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</si>
  <si>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</si>
  <si>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</si>
  <si>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</si>
  <si>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</si>
  <si>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</si>
  <si>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</si>
  <si>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</si>
  <si>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</si>
  <si>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</si>
  <si>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</si>
  <si>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</si>
  <si>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</si>
  <si>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</si>
  <si>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</si>
  <si>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</si>
  <si>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</si>
  <si>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</si>
  <si>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</si>
  <si>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</si>
  <si>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</si>
  <si>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</si>
  <si>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</si>
  <si>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</si>
  <si>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</si>
  <si>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</si>
  <si>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</si>
  <si>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</si>
  <si>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</si>
  <si>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</si>
  <si>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</si>
  <si>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</si>
  <si>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</si>
  <si>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</si>
  <si>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</si>
  <si>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</si>
  <si>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</si>
  <si>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</si>
  <si>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</si>
  <si>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</si>
  <si>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</si>
  <si>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</si>
  <si>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</si>
  <si>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</si>
  <si>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</si>
  <si>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</si>
  <si>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</si>
  <si>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</si>
  <si>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</si>
  <si>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</si>
  <si>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</si>
  <si>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</si>
  <si>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</si>
  <si>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</si>
  <si>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</si>
  <si>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</si>
  <si>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</si>
  <si>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</si>
  <si>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</si>
  <si>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</si>
  <si>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</si>
  <si>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</si>
  <si>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</si>
  <si>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</si>
  <si>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</si>
  <si>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</si>
  <si>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</si>
  <si>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</si>
  <si>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</si>
  <si>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</si>
  <si>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</si>
  <si>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</si>
  <si>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</si>
  <si>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</si>
  <si>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</si>
  <si>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</si>
  <si>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</si>
  <si>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</si>
  <si>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</si>
  <si>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</si>
  <si>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</si>
  <si>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</si>
  <si>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</si>
  <si>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</si>
  <si>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</si>
  <si>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</si>
  <si>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</si>
  <si>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</si>
  <si>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</si>
  <si>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</si>
  <si>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</si>
  <si>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</si>
  <si>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</si>
  <si>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</si>
  <si>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</si>
  <si>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</si>
  <si>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</si>
  <si>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</si>
  <si>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</si>
  <si>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</si>
  <si>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</si>
  <si>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</si>
  <si>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</si>
  <si>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</si>
  <si>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</si>
  <si>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</si>
  <si>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</si>
  <si>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</si>
  <si>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</si>
  <si>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</si>
  <si>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</si>
  <si>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</si>
  <si>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</si>
  <si>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</si>
  <si>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</si>
  <si>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</si>
  <si>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</si>
  <si>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</si>
  <si>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</si>
  <si>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</si>
  <si>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</si>
  <si>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</si>
  <si>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</si>
  <si>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</si>
  <si>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</si>
  <si>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</si>
  <si>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</si>
  <si>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</si>
  <si>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</si>
  <si>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</si>
  <si>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</si>
  <si>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</si>
  <si>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</si>
  <si>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</si>
  <si>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</si>
  <si>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</si>
  <si>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</si>
  <si>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</si>
  <si>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</si>
  <si>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</si>
  <si>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</si>
  <si>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</si>
  <si>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</si>
  <si>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</si>
  <si>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</si>
  <si>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</si>
  <si>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</si>
  <si>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</si>
  <si>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</si>
  <si>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</si>
  <si>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</si>
  <si>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</si>
  <si>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</si>
  <si>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</si>
  <si>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</si>
  <si>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</si>
  <si>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</si>
  <si>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</si>
  <si>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</si>
  <si>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</si>
  <si>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</si>
  <si>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</si>
  <si>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</si>
  <si>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</si>
  <si>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</si>
  <si>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</si>
  <si>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</si>
  <si>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</si>
  <si>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</si>
  <si>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</si>
  <si>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</si>
  <si>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</si>
  <si>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</si>
  <si>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</si>
  <si>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</si>
  <si>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</si>
  <si>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</si>
  <si>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</si>
  <si>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</si>
  <si>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</si>
  <si>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</si>
  <si>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</si>
  <si>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</si>
  <si>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</si>
  <si>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</si>
  <si>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</si>
  <si>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</si>
  <si>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</si>
  <si>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</si>
  <si>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</si>
  <si>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</si>
  <si>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</si>
  <si>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</si>
  <si>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</si>
  <si>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</si>
  <si>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</si>
  <si>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</si>
  <si>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</si>
  <si>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</si>
  <si>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</si>
  <si>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</si>
  <si>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</si>
  <si>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</si>
  <si>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</si>
  <si>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</si>
  <si>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</si>
  <si>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</si>
  <si>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</si>
  <si>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</si>
  <si>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</si>
  <si>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</si>
  <si>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</si>
  <si>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</si>
  <si>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</si>
  <si>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</si>
  <si>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</si>
  <si>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</si>
  <si>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</si>
  <si>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</si>
  <si>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</si>
  <si>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</si>
  <si>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</si>
  <si>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</si>
  <si>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</si>
  <si>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</si>
  <si>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</si>
  <si>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</si>
  <si>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</si>
  <si>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</si>
  <si>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</si>
  <si>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</si>
  <si>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</si>
  <si>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</si>
  <si>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</si>
  <si>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</si>
  <si>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</si>
  <si>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</si>
  <si>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</si>
  <si>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</si>
  <si>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</si>
  <si>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</si>
  <si>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</si>
  <si>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</si>
  <si>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</si>
  <si>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</si>
  <si>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</si>
  <si>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</si>
  <si>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</si>
  <si>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</si>
  <si>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</si>
  <si>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</si>
  <si>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</si>
  <si>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</si>
  <si>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</si>
  <si>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</si>
  <si>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</si>
  <si>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</si>
  <si>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</si>
  <si>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</si>
  <si>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</si>
  <si>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</si>
  <si>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</si>
  <si>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</si>
  <si>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</si>
  <si>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</si>
  <si>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</si>
  <si>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</si>
  <si>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</si>
  <si>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</si>
  <si>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</si>
  <si>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</si>
  <si>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</si>
  <si>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</si>
  <si>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</si>
  <si>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</si>
  <si>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</si>
  <si>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</si>
  <si>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</si>
  <si>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</si>
  <si>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</si>
  <si>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</si>
  <si>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</si>
  <si>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</si>
  <si>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</si>
  <si>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</si>
  <si>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</si>
  <si>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</si>
  <si>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</si>
  <si>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</si>
  <si>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</si>
  <si>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</si>
  <si>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</si>
  <si>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</si>
  <si>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</si>
  <si>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</si>
  <si>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</si>
  <si>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</si>
  <si>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</si>
  <si>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</si>
  <si>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</si>
  <si>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</si>
  <si>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</si>
  <si>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</si>
  <si>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</si>
  <si>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</si>
  <si>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</si>
  <si>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</si>
  <si>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</si>
  <si>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</si>
  <si>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</si>
  <si>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</si>
  <si>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</si>
  <si>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</si>
  <si>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</si>
  <si>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</si>
  <si>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</si>
  <si>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</si>
  <si>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</si>
  <si>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</si>
  <si>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</si>
  <si>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</si>
  <si>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</si>
  <si>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</si>
  <si>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</si>
  <si>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</si>
  <si>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</si>
  <si>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</si>
  <si>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</si>
  <si>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</si>
  <si>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</si>
  <si>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</si>
  <si>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</si>
  <si>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</si>
  <si>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</si>
  <si>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</si>
  <si>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</si>
  <si>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</si>
  <si>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</si>
  <si>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</si>
  <si>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</si>
  <si>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</si>
  <si>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</si>
  <si>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</si>
  <si>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</si>
  <si>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</si>
  <si>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</si>
  <si>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</si>
  <si>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</si>
  <si>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</si>
  <si>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</si>
  <si>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</si>
  <si>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</si>
  <si>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</si>
  <si>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</si>
  <si>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</si>
  <si>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</si>
  <si>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</si>
  <si>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</si>
  <si>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</si>
  <si>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</si>
  <si>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</si>
  <si>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</si>
  <si>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</si>
  <si>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</si>
  <si>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</si>
  <si>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</si>
  <si>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</si>
  <si>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</si>
  <si>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</si>
  <si>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</si>
  <si>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</si>
  <si>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</si>
  <si>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</si>
  <si>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</si>
  <si>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</si>
  <si>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</si>
  <si>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</si>
  <si>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</si>
  <si>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</si>
  <si>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</si>
  <si>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</si>
  <si>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</si>
  <si>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</si>
  <si>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</si>
  <si>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</si>
  <si>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</si>
  <si>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</si>
  <si>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</si>
  <si>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</si>
  <si>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</si>
  <si>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</si>
  <si>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</si>
  <si>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</si>
  <si>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</si>
  <si>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</si>
  <si>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</si>
  <si>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</si>
  <si>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</si>
  <si>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</si>
  <si>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</si>
  <si>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</si>
  <si>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</si>
  <si>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</si>
  <si>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</si>
  <si>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</si>
  <si>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</si>
  <si>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</si>
  <si>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</si>
  <si>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</si>
  <si>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</si>
  <si>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</si>
  <si>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</si>
  <si>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</si>
  <si>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</si>
  <si>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</si>
  <si>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</si>
  <si>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</si>
  <si>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</si>
  <si>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</si>
  <si>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</si>
  <si>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</si>
  <si>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</si>
  <si>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</si>
  <si>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</si>
  <si>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</si>
  <si>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</si>
  <si>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</si>
  <si>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</si>
  <si>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</si>
  <si>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</si>
  <si>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</si>
  <si>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</si>
  <si>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</si>
  <si>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</si>
  <si>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</si>
  <si>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</si>
  <si>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</si>
  <si>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</si>
  <si>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</si>
  <si>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</si>
  <si>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</si>
  <si>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</si>
  <si>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</si>
  <si>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</si>
  <si>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</si>
  <si>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</si>
  <si>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</si>
  <si>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</si>
  <si>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</si>
  <si>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</si>
  <si>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</si>
  <si>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</si>
  <si>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</si>
  <si>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</si>
  <si>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</si>
  <si>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</si>
  <si>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</si>
  <si>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</si>
  <si>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</si>
  <si>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</si>
  <si>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</si>
  <si>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</si>
  <si>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</si>
  <si>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</si>
  <si>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</si>
  <si>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</si>
  <si>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</si>
  <si>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</si>
  <si>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</si>
  <si>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</si>
  <si>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</si>
  <si>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</si>
  <si>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</si>
  <si>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</si>
  <si>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</si>
  <si>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</si>
  <si>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</si>
  <si>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</si>
  <si>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</si>
  <si>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</si>
  <si>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</si>
  <si>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</si>
  <si>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</si>
  <si>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</si>
  <si>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</si>
  <si>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</si>
  <si>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</si>
  <si>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</si>
  <si>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</si>
  <si>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</si>
  <si>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</si>
  <si>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</si>
  <si>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</si>
  <si>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</si>
  <si>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</si>
  <si>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</si>
  <si>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</si>
  <si>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</si>
  <si>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</si>
  <si>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</si>
  <si>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</si>
  <si>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</si>
  <si>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</si>
  <si>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</si>
  <si>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</si>
  <si>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</si>
  <si>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</si>
  <si>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</si>
  <si>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</si>
  <si>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</si>
  <si>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</si>
  <si>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</si>
  <si>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</si>
  <si>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</si>
  <si>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</si>
  <si>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</si>
  <si>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</si>
  <si>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</si>
  <si>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</si>
  <si>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</si>
  <si>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</si>
  <si>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</si>
  <si>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</si>
  <si>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</si>
  <si>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</si>
  <si>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</si>
  <si>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</si>
  <si>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</si>
  <si>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</si>
  <si>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</si>
  <si>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</si>
  <si>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</si>
  <si>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</si>
  <si>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</si>
  <si>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</si>
  <si>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</si>
  <si>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</si>
  <si>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</si>
  <si>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</si>
  <si>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</si>
  <si>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</si>
  <si>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</si>
  <si>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</si>
  <si>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</si>
  <si>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</si>
  <si>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</si>
  <si>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</si>
  <si>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</si>
  <si>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</si>
  <si>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</si>
  <si>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</si>
  <si>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</si>
  <si>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</si>
  <si>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</si>
  <si>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</si>
  <si>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</si>
  <si>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</si>
  <si>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</si>
  <si>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</si>
  <si>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</si>
  <si>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</si>
  <si>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</si>
  <si>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</si>
  <si>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</si>
  <si>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</si>
  <si>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</si>
  <si>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</si>
  <si>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</si>
  <si>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</si>
  <si>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</si>
  <si>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</si>
  <si>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</si>
  <si>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</si>
  <si>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</si>
  <si>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</si>
  <si>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</si>
  <si>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</si>
  <si>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</si>
  <si>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</si>
  <si>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</si>
  <si>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</si>
  <si>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</si>
  <si>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</si>
  <si>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</si>
  <si>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</si>
  <si>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</si>
  <si>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</si>
  <si>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</si>
  <si>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</si>
  <si>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</si>
  <si>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</si>
  <si>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</si>
  <si>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</si>
  <si>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</si>
  <si>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</si>
  <si>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</si>
  <si>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</si>
  <si>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</si>
  <si>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</si>
  <si>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</si>
  <si>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</si>
  <si>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</si>
  <si>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</si>
  <si>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</si>
  <si>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</si>
  <si>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</si>
  <si>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</si>
  <si>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</si>
  <si>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</si>
  <si>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</si>
  <si>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</si>
  <si>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</si>
  <si>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</si>
  <si>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</si>
  <si>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</si>
  <si>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</si>
  <si>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</si>
  <si>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</si>
  <si>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</si>
  <si>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</si>
  <si>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</si>
  <si>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</si>
  <si>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</si>
  <si>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</si>
  <si>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</si>
  <si>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</si>
  <si>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</si>
  <si>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</si>
  <si>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</si>
  <si>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</si>
  <si>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</si>
  <si>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</si>
  <si>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</si>
  <si>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</si>
  <si>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</si>
  <si>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</si>
  <si>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</si>
  <si>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</si>
  <si>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</si>
  <si>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</si>
  <si>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</si>
  <si>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</si>
  <si>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</si>
  <si>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</si>
  <si>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</si>
  <si>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</si>
  <si>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</si>
  <si>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</si>
  <si>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</si>
  <si>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</si>
  <si>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</si>
  <si>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</si>
  <si>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</si>
  <si>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</si>
  <si>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</si>
  <si>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</si>
  <si>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</si>
  <si>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</si>
  <si>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</si>
  <si>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</si>
  <si>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</si>
  <si>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</si>
  <si>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</si>
  <si>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</si>
  <si>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</si>
  <si>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</si>
  <si>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</si>
  <si>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</si>
  <si>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</si>
  <si>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</si>
  <si>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</si>
  <si>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</si>
  <si>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</si>
  <si>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</si>
  <si>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</si>
  <si>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</si>
  <si>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</si>
  <si>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</si>
  <si>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</si>
  <si>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</si>
  <si>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</si>
  <si>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</si>
  <si>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</si>
  <si>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</si>
  <si>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</si>
  <si>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</si>
  <si>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</si>
  <si>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</si>
  <si>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</si>
  <si>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</si>
  <si>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</si>
  <si>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</si>
  <si>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</si>
  <si>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</si>
  <si>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</si>
  <si>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</si>
  <si>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</si>
  <si>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</si>
  <si>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</si>
  <si>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</si>
  <si>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</si>
  <si>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</si>
  <si>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</si>
  <si>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</si>
  <si>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</si>
  <si>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</si>
  <si>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</si>
  <si>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</si>
  <si>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</si>
  <si>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</si>
  <si>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</si>
  <si>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</si>
  <si>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</si>
  <si>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</si>
  <si>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</si>
  <si>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</si>
  <si>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</si>
  <si>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</si>
  <si>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</si>
  <si>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</si>
  <si>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</si>
  <si>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</si>
  <si>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</si>
  <si>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</si>
  <si>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</si>
  <si>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</si>
  <si>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</si>
  <si>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</si>
  <si>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</si>
  <si>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</si>
  <si>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</si>
  <si>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</si>
  <si>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</si>
  <si>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</si>
  <si>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</si>
  <si>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</si>
  <si>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</si>
  <si>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</si>
  <si>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</si>
  <si>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</si>
  <si>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</si>
  <si>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</si>
  <si>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</si>
  <si>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</si>
  <si>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</si>
  <si>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</si>
  <si>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</si>
  <si>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</si>
  <si>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</si>
  <si>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</si>
  <si>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</si>
  <si>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</si>
  <si>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</si>
  <si>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</si>
  <si>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</si>
  <si>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</si>
  <si>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</si>
  <si>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</si>
  <si>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</si>
  <si>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</si>
  <si>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</si>
  <si>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</si>
  <si>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</si>
  <si>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</si>
  <si>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</si>
  <si>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</si>
  <si>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</si>
  <si>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</si>
  <si>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</si>
  <si>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</si>
  <si>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</si>
  <si>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</si>
  <si>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</si>
  <si>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</si>
  <si>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</si>
  <si>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</si>
  <si>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</si>
  <si>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</si>
  <si>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</si>
  <si>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</si>
  <si>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</si>
  <si>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</si>
  <si>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</si>
  <si>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</si>
  <si>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</si>
  <si>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</si>
  <si>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</si>
  <si>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</si>
  <si>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</si>
  <si>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</si>
  <si>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</si>
  <si>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</si>
  <si>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</si>
  <si>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</si>
  <si>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</si>
  <si>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</si>
  <si>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</si>
  <si>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</si>
  <si>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</si>
  <si>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</si>
  <si>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</si>
  <si>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</si>
  <si>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</si>
  <si>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</si>
  <si>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</si>
  <si>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</si>
  <si>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</si>
  <si>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</si>
  <si>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</si>
  <si>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</si>
  <si>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</si>
  <si>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</si>
  <si>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</si>
  <si>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</si>
  <si>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</si>
  <si>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</si>
  <si>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</si>
  <si>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</si>
  <si>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</si>
  <si>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</si>
  <si>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</si>
  <si>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</si>
  <si>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</si>
  <si>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</si>
  <si>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</si>
  <si>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</si>
  <si>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</si>
  <si>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</si>
  <si>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</si>
  <si>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</si>
  <si>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</si>
  <si>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</si>
  <si>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</si>
  <si>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</si>
  <si>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</si>
  <si>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</si>
  <si>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</si>
  <si>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</si>
  <si>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</si>
  <si>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</si>
  <si>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</si>
  <si>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</si>
  <si>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</si>
  <si>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</si>
  <si>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</si>
  <si>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</si>
  <si>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</si>
  <si>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</si>
  <si>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</si>
  <si>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</si>
  <si>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</si>
  <si>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</si>
  <si>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</si>
  <si>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</si>
  <si>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</si>
  <si>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</si>
  <si>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</si>
  <si>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</si>
  <si>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</si>
  <si>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</si>
  <si>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</si>
  <si>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</si>
  <si>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</si>
  <si>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</si>
  <si>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</si>
  <si>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</si>
  <si>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</si>
  <si>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</si>
  <si>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</si>
  <si>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</si>
  <si>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</si>
  <si>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</si>
  <si>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</si>
  <si>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</si>
  <si>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</si>
  <si>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</si>
  <si>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</si>
  <si>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</si>
  <si>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</si>
  <si>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</si>
  <si>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</si>
  <si>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</si>
  <si>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</si>
  <si>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</si>
  <si>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</si>
  <si>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</si>
  <si>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</si>
  <si>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</si>
  <si>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</si>
  <si>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</si>
  <si>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</si>
  <si>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</si>
  <si>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</si>
  <si>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</si>
  <si>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</si>
  <si>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</si>
  <si>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</si>
  <si>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</si>
  <si>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</si>
  <si>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</si>
  <si>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</si>
  <si>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</si>
  <si>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</si>
  <si>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</si>
  <si>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</si>
  <si>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</si>
  <si>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</si>
  <si>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</si>
  <si>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</si>
  <si>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</si>
  <si>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</si>
  <si>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</si>
  <si>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</si>
  <si>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</si>
  <si>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</si>
  <si>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</si>
  <si>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</si>
  <si>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</si>
  <si>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</si>
  <si>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</si>
  <si>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</si>
  <si>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</si>
  <si>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</si>
  <si>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</si>
  <si>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</si>
  <si>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</si>
  <si>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</si>
  <si>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</si>
  <si>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</si>
  <si>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</si>
  <si>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</si>
  <si>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</si>
  <si>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</si>
  <si>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</si>
  <si>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</si>
  <si>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</si>
  <si>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</si>
  <si>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</si>
  <si>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</si>
  <si>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</si>
  <si>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</si>
  <si>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</si>
  <si>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</si>
  <si>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</si>
  <si>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</si>
  <si>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</si>
  <si>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</si>
  <si>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</si>
  <si>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</si>
  <si>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</si>
  <si>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</si>
  <si>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</si>
  <si>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</si>
  <si>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</si>
  <si>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</si>
  <si>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</si>
  <si>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</si>
  <si>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</si>
  <si>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</si>
  <si>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</si>
  <si>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</si>
  <si>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</si>
  <si>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</si>
  <si>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</si>
  <si>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</si>
  <si>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</si>
  <si>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</si>
  <si>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</si>
  <si>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</si>
  <si>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</si>
  <si>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</si>
  <si>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</si>
  <si>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</si>
  <si>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</si>
  <si>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</si>
  <si>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</si>
  <si>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</si>
  <si>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</si>
  <si>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</si>
  <si>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</si>
  <si>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</si>
  <si>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</si>
  <si>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</si>
  <si>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</si>
  <si>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</si>
  <si>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</si>
  <si>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</si>
  <si>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</si>
  <si>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</si>
  <si>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</si>
  <si>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</si>
  <si>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</si>
  <si>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</si>
  <si>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</si>
  <si>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</si>
  <si>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</si>
  <si>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</si>
  <si>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</si>
  <si>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</si>
  <si>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</si>
  <si>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</si>
  <si>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</si>
  <si>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</si>
  <si>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</si>
  <si>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</si>
  <si>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</si>
  <si>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</si>
  <si>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</si>
  <si>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</si>
  <si>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</si>
  <si>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</si>
  <si>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</si>
  <si>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</si>
  <si>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</si>
  <si>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</si>
  <si>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</si>
  <si>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</si>
  <si>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</si>
  <si>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</si>
  <si>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</si>
  <si>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</si>
  <si>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</si>
  <si>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</si>
  <si>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</si>
  <si>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</si>
  <si>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</si>
  <si>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</si>
  <si>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</si>
  <si>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</si>
  <si>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</si>
  <si>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</si>
  <si>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</si>
  <si>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</si>
  <si>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</si>
  <si>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</si>
  <si>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</si>
  <si>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</si>
  <si>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</si>
  <si>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</si>
  <si>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</si>
  <si>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</si>
  <si>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</si>
  <si>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</si>
  <si>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</si>
  <si>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</si>
  <si>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</si>
  <si>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</si>
  <si>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</si>
  <si>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</si>
  <si>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</si>
  <si>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</si>
  <si>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</si>
  <si>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</si>
  <si>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</si>
  <si>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</si>
  <si>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</si>
  <si>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</si>
  <si>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</si>
  <si>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</si>
  <si>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</si>
  <si>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</si>
  <si>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</si>
  <si>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</si>
  <si>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</si>
  <si>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</si>
  <si>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</si>
  <si>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</si>
  <si>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</si>
  <si>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</si>
  <si>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</si>
  <si>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</si>
  <si>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</si>
  <si>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</si>
  <si>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</si>
  <si>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</si>
  <si>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</si>
  <si>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</si>
  <si>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</si>
  <si>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</si>
  <si>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</si>
  <si>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</si>
  <si>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</si>
  <si>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</si>
  <si>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</si>
  <si>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</si>
  <si>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</si>
  <si>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</si>
  <si>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</si>
  <si>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</si>
  <si>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</si>
  <si>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</si>
  <si>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</si>
  <si>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</si>
  <si>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</si>
  <si>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</si>
  <si>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</si>
  <si>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</si>
  <si>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</si>
  <si>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</si>
  <si>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</si>
  <si>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</si>
  <si>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</si>
  <si>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</si>
  <si>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</si>
  <si>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</si>
  <si>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</si>
  <si>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</si>
  <si>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</si>
  <si>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</si>
  <si>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</si>
  <si>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</si>
  <si>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</si>
  <si>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</si>
  <si>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</si>
  <si>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</si>
  <si>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</si>
  <si>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</si>
  <si>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</si>
  <si>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</si>
  <si>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</si>
  <si>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</si>
  <si>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</si>
  <si>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</si>
  <si>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</si>
  <si>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</si>
  <si>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</si>
  <si>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</si>
  <si>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</si>
  <si>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</si>
  <si>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</si>
  <si>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</si>
  <si>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</si>
  <si>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</si>
  <si>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</si>
  <si>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</si>
  <si>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</si>
  <si>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</si>
  <si>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</si>
  <si>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</si>
  <si>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</si>
  <si>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</si>
  <si>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</si>
  <si>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</si>
  <si>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</si>
  <si>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</si>
  <si>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</si>
  <si>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</si>
  <si>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</si>
  <si>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</si>
  <si>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</si>
  <si>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</si>
  <si>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</si>
  <si>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</si>
  <si>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</si>
  <si>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</si>
  <si>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</si>
  <si>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</si>
  <si>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</si>
  <si>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</si>
  <si>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</si>
  <si>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</si>
  <si>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</si>
  <si>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</si>
  <si>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</si>
  <si>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</si>
  <si>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</si>
  <si>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</si>
  <si>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</si>
  <si>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</si>
  <si>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</si>
  <si>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</si>
  <si>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</si>
  <si>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</si>
  <si>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</si>
  <si>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</si>
  <si>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</si>
  <si>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</si>
  <si>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</si>
  <si>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</si>
  <si>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</si>
  <si>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</si>
  <si>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</si>
  <si>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</si>
  <si>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</si>
  <si>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</si>
  <si>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</si>
  <si>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</si>
  <si>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</si>
  <si>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</si>
  <si>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</si>
  <si>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</si>
  <si>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</si>
  <si>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</si>
  <si>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</si>
  <si>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</si>
  <si>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</si>
  <si>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</si>
  <si>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</si>
  <si>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</si>
  <si>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</si>
  <si>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</si>
  <si>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</si>
  <si>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</si>
  <si>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</si>
  <si>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</si>
  <si>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</si>
  <si>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</si>
  <si>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</si>
  <si>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</si>
  <si>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</si>
  <si>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</si>
  <si>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</si>
  <si>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</si>
  <si>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</si>
  <si>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</si>
  <si>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</si>
  <si>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</si>
  <si>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</si>
  <si>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</si>
  <si>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</si>
  <si>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</si>
  <si>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</si>
  <si>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</si>
  <si>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</si>
  <si>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</si>
  <si>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</si>
  <si>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</si>
  <si>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</si>
  <si>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</si>
  <si>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</si>
  <si>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</si>
  <si>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</si>
  <si>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</si>
  <si>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</si>
  <si>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</si>
  <si>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</si>
  <si>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</si>
  <si>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</si>
  <si>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</si>
  <si>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</si>
  <si>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</si>
  <si>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</si>
  <si>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</si>
  <si>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</si>
  <si>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</si>
  <si>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</si>
  <si>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</si>
  <si>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</si>
  <si>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</si>
  <si>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</si>
  <si>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</si>
  <si>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</si>
  <si>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</si>
  <si>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</si>
  <si>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</si>
  <si>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</si>
  <si>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</si>
  <si>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</si>
  <si>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</si>
  <si>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</si>
  <si>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</si>
  <si>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</si>
  <si>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</si>
  <si>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</si>
  <si>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</si>
  <si>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</si>
  <si>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</si>
  <si>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</si>
  <si>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</si>
  <si>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</si>
  <si>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</si>
  <si>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</si>
  <si>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</si>
  <si>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</si>
  <si>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</si>
  <si>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</si>
  <si>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</si>
  <si>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</si>
  <si>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</si>
  <si>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</si>
  <si>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</si>
  <si>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</si>
  <si>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</si>
  <si>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</si>
  <si>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</si>
  <si>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</si>
  <si>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</si>
  <si>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</si>
  <si>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</si>
  <si>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</si>
  <si>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</si>
  <si>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</si>
  <si>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</si>
  <si>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</si>
  <si>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</si>
  <si>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</si>
  <si>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</si>
  <si>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</si>
  <si>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</si>
  <si>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</si>
  <si>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</si>
  <si>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</si>
  <si>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</si>
  <si>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</si>
  <si>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</si>
  <si>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</si>
  <si>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</si>
  <si>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</si>
  <si>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</si>
  <si>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</si>
  <si>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</si>
  <si>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</si>
  <si>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</si>
  <si>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</si>
  <si>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</si>
  <si>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</si>
  <si>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</si>
  <si>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</si>
  <si>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</si>
  <si>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</si>
  <si>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</si>
  <si>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</si>
  <si>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</si>
  <si>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</si>
  <si>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</si>
  <si>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</si>
  <si>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</si>
  <si>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</si>
  <si>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</si>
  <si>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</si>
  <si>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</si>
  <si>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</si>
  <si>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</si>
  <si>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</si>
  <si>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</si>
  <si>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</si>
  <si>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</si>
  <si>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</si>
  <si>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</si>
  <si>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</si>
  <si>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</si>
  <si>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</si>
  <si>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</si>
  <si>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</si>
  <si>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</si>
  <si>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</si>
  <si>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</si>
  <si>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</si>
  <si>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</si>
  <si>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</si>
  <si>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</si>
  <si>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</si>
  <si>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</si>
  <si>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</si>
  <si>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</si>
  <si>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</si>
  <si>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</si>
  <si>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</si>
  <si>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</si>
  <si>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</si>
  <si>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</si>
  <si>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</si>
  <si>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</si>
  <si>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</si>
  <si>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</si>
  <si>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</si>
  <si>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</si>
  <si>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</si>
  <si>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</si>
  <si>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</si>
  <si>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</si>
  <si>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</si>
  <si>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</si>
  <si>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</si>
  <si>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</si>
  <si>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</si>
  <si>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</si>
  <si>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</si>
  <si>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</si>
  <si>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</si>
  <si>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</si>
  <si>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</si>
  <si>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</si>
  <si>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</si>
  <si>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</si>
  <si>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</si>
  <si>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</si>
  <si>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</si>
  <si>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</si>
  <si>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</si>
  <si>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</si>
  <si>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</si>
  <si>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</si>
  <si>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</si>
  <si>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</si>
  <si>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</si>
  <si>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</si>
  <si>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</si>
  <si>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</si>
  <si>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</si>
  <si>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</si>
  <si>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</si>
  <si>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</si>
  <si>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</si>
  <si>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</si>
  <si>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</si>
  <si>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</si>
  <si>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</si>
  <si>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</si>
  <si>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</si>
  <si>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</si>
  <si>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</si>
  <si>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</si>
  <si>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</si>
  <si>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</si>
  <si>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</si>
  <si>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</si>
  <si>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</si>
  <si>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</si>
  <si>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</si>
  <si>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</si>
  <si>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</si>
  <si>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</si>
  <si>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</si>
  <si>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</si>
  <si>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</si>
  <si>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</si>
  <si>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</si>
  <si>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</si>
  <si>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</si>
  <si>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</si>
  <si>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</si>
  <si>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</si>
  <si>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</si>
  <si>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</si>
  <si>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</si>
  <si>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</si>
  <si>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</si>
  <si>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</si>
  <si>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</si>
  <si>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</si>
  <si>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</si>
  <si>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</si>
  <si>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</si>
  <si>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</si>
  <si>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</si>
  <si>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</si>
  <si>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</si>
  <si>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</si>
  <si>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</si>
  <si>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</si>
  <si>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</si>
  <si>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</si>
  <si>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</si>
  <si>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</si>
  <si>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</si>
  <si>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</si>
  <si>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</si>
  <si>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</si>
  <si>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</si>
  <si>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</si>
  <si>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</si>
  <si>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</si>
  <si>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</si>
  <si>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</si>
  <si>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</si>
  <si>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</si>
  <si>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</si>
  <si>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</si>
  <si>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</si>
  <si>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</si>
  <si>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</si>
  <si>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</si>
  <si>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</si>
  <si>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</si>
  <si>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</si>
  <si>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</si>
  <si>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</si>
  <si>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</si>
  <si>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</si>
  <si>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</si>
  <si>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</si>
  <si>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</si>
  <si>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</si>
  <si>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</si>
  <si>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</si>
  <si>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</si>
  <si>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</si>
  <si>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</si>
  <si>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</si>
  <si>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</si>
  <si>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</si>
  <si>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</si>
  <si>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</si>
  <si>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</si>
  <si>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</si>
  <si>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</si>
  <si>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</si>
  <si>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</si>
  <si>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</si>
  <si>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</si>
  <si>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</si>
  <si>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</si>
  <si>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</si>
  <si>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</si>
  <si>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</si>
  <si>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</si>
  <si>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</si>
  <si>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</si>
  <si>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</si>
  <si>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</si>
  <si>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</si>
  <si>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</si>
  <si>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</si>
  <si>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</si>
  <si>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</si>
  <si>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</si>
  <si>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</si>
  <si>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</si>
  <si>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</si>
  <si>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</si>
  <si>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</si>
  <si>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</si>
  <si>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</si>
  <si>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</si>
  <si>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</si>
  <si>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</si>
  <si>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</si>
  <si>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</si>
  <si>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</si>
  <si>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</si>
  <si>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</si>
  <si>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</si>
  <si>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</si>
  <si>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</si>
  <si>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</si>
  <si>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</si>
  <si>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</si>
  <si>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</si>
  <si>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</si>
  <si>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</si>
  <si>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</si>
  <si>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</si>
  <si>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</si>
  <si>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</si>
  <si>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</si>
  <si>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</si>
  <si>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</si>
  <si>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</si>
  <si>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</si>
  <si>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</si>
  <si>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</si>
  <si>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</si>
  <si>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</si>
  <si>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</si>
  <si>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</si>
  <si>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</si>
  <si>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</si>
  <si>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</si>
  <si>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</si>
  <si>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</si>
  <si>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</si>
  <si>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</si>
  <si>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</si>
  <si>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</si>
  <si>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</si>
  <si>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</si>
  <si>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</si>
  <si>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</si>
  <si>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</si>
  <si>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</si>
  <si>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</si>
  <si>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</si>
  <si>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</si>
  <si>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</si>
  <si>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</si>
  <si>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</si>
  <si>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</si>
  <si>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</si>
  <si>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</si>
  <si>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</si>
  <si>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</si>
  <si>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</si>
  <si>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</si>
  <si>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</si>
  <si>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</si>
  <si>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</si>
  <si>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</si>
  <si>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</si>
  <si>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</si>
  <si>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</si>
  <si>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</si>
  <si>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</si>
  <si>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</si>
  <si>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</si>
  <si>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</si>
  <si>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</si>
  <si>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</si>
  <si>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</si>
  <si>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</si>
  <si>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</si>
  <si>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</si>
  <si>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</si>
  <si>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</si>
  <si>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</si>
  <si>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</si>
  <si>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</si>
  <si>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</si>
  <si>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</si>
  <si>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</si>
  <si>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</si>
  <si>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</si>
  <si>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</si>
  <si>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</si>
  <si>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</si>
  <si>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</si>
  <si>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</si>
  <si>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</si>
  <si>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</si>
  <si>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</si>
  <si>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</si>
  <si>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</si>
  <si>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</si>
  <si>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</si>
  <si>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</si>
  <si>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</si>
  <si>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</si>
  <si>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</si>
  <si>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</si>
  <si>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</si>
  <si>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</si>
  <si>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</si>
  <si>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</si>
  <si>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</si>
  <si>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</si>
  <si>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</si>
  <si>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</si>
  <si>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</si>
  <si>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</si>
  <si>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</si>
  <si>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</si>
  <si>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</si>
  <si>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</si>
  <si>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</si>
  <si>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</si>
  <si>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</si>
  <si>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</si>
  <si>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</si>
  <si>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</si>
  <si>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</si>
  <si>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</si>
  <si>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</si>
  <si>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</si>
  <si>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</si>
  <si>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</si>
  <si>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</si>
  <si>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</si>
  <si>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</si>
  <si>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</si>
  <si>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</si>
  <si>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</si>
  <si>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</si>
  <si>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</si>
  <si>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</si>
  <si>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</si>
  <si>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</si>
  <si>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</si>
  <si>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</si>
  <si>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</si>
  <si>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</si>
  <si>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</si>
  <si>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</si>
  <si>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</si>
  <si>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</si>
  <si>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</si>
  <si>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</si>
  <si>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</si>
  <si>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</si>
  <si>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</si>
  <si>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</si>
  <si>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</si>
  <si>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</si>
  <si>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</si>
  <si>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</si>
  <si>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</si>
  <si>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</si>
  <si>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</si>
  <si>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</si>
  <si>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</si>
  <si>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</si>
  <si>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</si>
  <si>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</si>
  <si>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</si>
  <si>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</si>
  <si>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</si>
  <si>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</si>
  <si>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</si>
  <si>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</si>
  <si>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</si>
  <si>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</si>
  <si>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</si>
  <si>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</si>
  <si>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</si>
  <si>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</si>
  <si>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</si>
  <si>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</si>
  <si>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</si>
  <si>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</si>
  <si>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</si>
  <si>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</si>
  <si>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</si>
  <si>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</si>
  <si>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</si>
  <si>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</si>
  <si>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</si>
  <si>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</si>
  <si>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</si>
  <si>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</si>
  <si>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</si>
  <si>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</si>
  <si>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</si>
  <si>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</si>
  <si>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</si>
  <si>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</si>
  <si>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</si>
  <si>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</si>
  <si>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</si>
  <si>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</si>
  <si>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</si>
  <si>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</si>
  <si>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</si>
  <si>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</si>
  <si>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</si>
  <si>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</si>
  <si>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</si>
  <si>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</si>
  <si>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</si>
  <si>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</si>
  <si>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</si>
  <si>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</si>
  <si>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</si>
  <si>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</si>
  <si>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</si>
  <si>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</si>
  <si>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</si>
  <si>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</si>
  <si>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</si>
  <si>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</si>
  <si>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</si>
  <si>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</si>
  <si>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</si>
  <si>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</si>
  <si>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</si>
  <si>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</si>
  <si>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</si>
  <si>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</si>
  <si>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</si>
  <si>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</si>
  <si>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</si>
  <si>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</si>
  <si>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</si>
  <si>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</si>
  <si>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</si>
  <si>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</si>
  <si>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</si>
  <si>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</si>
  <si>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</si>
  <si>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</si>
  <si>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</si>
  <si>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</si>
  <si>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</si>
  <si>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</si>
  <si>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</si>
  <si>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</si>
  <si>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</si>
  <si>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</si>
  <si>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</si>
  <si>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</si>
  <si>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</si>
  <si>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</si>
  <si>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</si>
  <si>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</si>
  <si>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</si>
  <si>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</si>
  <si>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</si>
  <si>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</si>
  <si>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</si>
  <si>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</si>
  <si>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</si>
  <si>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</si>
  <si>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</si>
  <si>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</si>
  <si>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</si>
  <si>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</si>
  <si>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</si>
  <si>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</si>
  <si>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</si>
  <si>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</si>
  <si>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</si>
  <si>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</si>
  <si>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</si>
  <si>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</si>
  <si>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</si>
  <si>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</si>
  <si>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</si>
  <si>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</si>
  <si>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</si>
  <si>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</si>
  <si>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</si>
  <si>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</si>
  <si>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</si>
  <si>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</si>
  <si>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</si>
  <si>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</si>
  <si>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</si>
  <si>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</si>
  <si>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</si>
  <si>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</si>
  <si>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</si>
  <si>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</si>
  <si>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</si>
  <si>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</si>
  <si>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</si>
  <si>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</si>
  <si>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</si>
  <si>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</si>
  <si>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</si>
  <si>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</si>
  <si>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</si>
  <si>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</si>
  <si>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</si>
  <si>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</si>
  <si>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</si>
  <si>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</si>
  <si>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</si>
  <si>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</si>
  <si>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</si>
  <si>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</si>
  <si>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</si>
  <si>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</si>
  <si>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</si>
  <si>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</si>
  <si>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</si>
  <si>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</si>
  <si>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</si>
  <si>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</si>
  <si>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</si>
  <si>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</si>
  <si>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</si>
  <si>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</si>
  <si>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</si>
  <si>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</si>
  <si>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</si>
  <si>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</si>
  <si>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</si>
  <si>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</si>
  <si>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</si>
  <si>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</si>
  <si>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</si>
  <si>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</si>
  <si>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</si>
  <si>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</si>
  <si>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</si>
  <si>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</si>
  <si>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</si>
  <si>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</si>
  <si>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</si>
  <si>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</si>
  <si>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</si>
  <si>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</si>
  <si>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</si>
  <si>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</si>
  <si>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</si>
  <si>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</si>
  <si>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</si>
  <si>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</si>
  <si>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</si>
  <si>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</si>
  <si>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</si>
  <si>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</si>
  <si>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</si>
  <si>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</si>
  <si>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</si>
  <si>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</si>
  <si>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</si>
  <si>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</si>
  <si>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</si>
  <si>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</si>
  <si>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</si>
  <si>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</si>
  <si>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</si>
  <si>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</si>
  <si>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</si>
  <si>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</si>
  <si>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</si>
  <si>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</si>
  <si>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</si>
  <si>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</si>
  <si>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</si>
  <si>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</si>
  <si>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</si>
  <si>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</si>
  <si>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</si>
  <si>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</si>
  <si>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</si>
  <si>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</si>
  <si>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</si>
  <si>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</si>
  <si>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</si>
  <si>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</si>
  <si>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</si>
  <si>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</si>
  <si>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</si>
  <si>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</si>
  <si>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</si>
  <si>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</si>
  <si>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</si>
  <si>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</si>
  <si>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</si>
  <si>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</si>
  <si>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</si>
  <si>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</si>
  <si>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</si>
  <si>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</si>
  <si>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</si>
  <si>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</si>
  <si>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</si>
  <si>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</si>
  <si>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</si>
  <si>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</si>
  <si>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</si>
  <si>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</si>
  <si>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</si>
  <si>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</si>
  <si>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</si>
  <si>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</si>
  <si>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</si>
  <si>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</si>
  <si>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</si>
  <si>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</si>
  <si>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</si>
  <si>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</si>
  <si>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</si>
  <si>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</si>
  <si>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</si>
  <si>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</si>
  <si>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</si>
  <si>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</si>
  <si>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</si>
  <si>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</si>
  <si>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</si>
  <si>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</si>
  <si>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</si>
  <si>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</si>
  <si>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</si>
  <si>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</si>
  <si>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</si>
  <si>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</si>
  <si>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</si>
  <si>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</si>
  <si>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</si>
  <si>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</si>
  <si>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</si>
  <si>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</si>
  <si>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</si>
  <si>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</si>
  <si>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</si>
  <si>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</si>
  <si>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</si>
  <si>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</si>
  <si>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</si>
  <si>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</si>
  <si>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</si>
  <si>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</si>
  <si>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</si>
  <si>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</si>
  <si>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</si>
  <si>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</si>
  <si>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</si>
  <si>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</si>
  <si>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</si>
  <si>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</si>
  <si>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</si>
  <si>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</si>
  <si>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</si>
  <si>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</si>
  <si>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</si>
  <si>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</si>
  <si>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</si>
  <si>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</si>
  <si>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</si>
  <si>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</si>
  <si>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</si>
  <si>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</si>
  <si>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</si>
  <si>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</si>
  <si>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</si>
  <si>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</si>
  <si>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</si>
  <si>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</si>
  <si>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</si>
  <si>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</si>
  <si>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</si>
  <si>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</si>
  <si>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</si>
  <si>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</si>
  <si>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</si>
  <si>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</si>
  <si>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</si>
  <si>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</si>
  <si>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</si>
  <si>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</si>
  <si>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</si>
  <si>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</si>
  <si>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</si>
  <si>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</si>
  <si>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</si>
  <si>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</si>
  <si>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</si>
  <si>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</si>
  <si>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</si>
  <si>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</si>
  <si>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</si>
  <si>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</si>
  <si>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</si>
  <si>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</si>
  <si>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</si>
  <si>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</si>
  <si>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</si>
  <si>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</si>
  <si>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</si>
  <si>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</si>
  <si>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</si>
  <si>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</si>
  <si>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</si>
  <si>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</si>
  <si>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</si>
  <si>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</si>
  <si>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</si>
  <si>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</si>
  <si>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</si>
  <si>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</si>
  <si>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</si>
  <si>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</si>
  <si>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</si>
  <si>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</si>
  <si>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</si>
  <si>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</si>
  <si>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</si>
  <si>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</si>
  <si>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</si>
  <si>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</si>
  <si>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</si>
  <si>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</si>
  <si>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</si>
  <si>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</si>
  <si>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</si>
  <si>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</si>
  <si>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</si>
  <si>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</si>
  <si>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</si>
  <si>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</si>
  <si>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</si>
  <si>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</si>
  <si>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</si>
  <si>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</si>
  <si>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</si>
  <si>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</si>
  <si>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</si>
  <si>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</si>
  <si>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</si>
  <si>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</si>
  <si>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</si>
  <si>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</si>
  <si>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</si>
  <si>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</si>
  <si>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</si>
  <si>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</si>
  <si>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</si>
  <si>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</si>
  <si>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</si>
  <si>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</si>
  <si>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</si>
  <si>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</si>
  <si>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</si>
  <si>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</si>
  <si>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</si>
  <si>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</si>
  <si>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</si>
  <si>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</si>
  <si>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</si>
  <si>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</si>
  <si>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</si>
  <si>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</si>
  <si>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</si>
  <si>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</si>
  <si>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</si>
  <si>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</si>
  <si>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</si>
  <si>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</si>
  <si>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</si>
  <si>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</si>
  <si>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</si>
  <si>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</si>
  <si>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</si>
  <si>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</si>
  <si>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</si>
  <si>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</si>
  <si>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</si>
  <si>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</si>
  <si>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</si>
  <si>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</si>
  <si>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</si>
  <si>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</si>
  <si>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</si>
  <si>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</si>
  <si>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</si>
  <si>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</si>
  <si>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</si>
  <si>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</si>
  <si>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</si>
  <si>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</si>
  <si>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</si>
  <si>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</si>
  <si>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</si>
  <si>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</si>
  <si>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</si>
  <si>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</si>
  <si>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</si>
  <si>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</si>
  <si>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</si>
  <si>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</si>
  <si>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</si>
  <si>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</si>
  <si>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</si>
  <si>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</si>
  <si>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</si>
  <si>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</si>
  <si>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</si>
  <si>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</si>
  <si>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</si>
  <si>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</si>
  <si>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</si>
  <si>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</si>
  <si>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</si>
  <si>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</si>
  <si>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</si>
  <si>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</si>
  <si>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</si>
  <si>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</si>
  <si>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</si>
  <si>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</si>
  <si>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</si>
  <si>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</si>
  <si>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</si>
  <si>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</si>
  <si>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</si>
  <si>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</si>
  <si>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</si>
  <si>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</si>
  <si>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</si>
  <si>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</si>
  <si>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</si>
  <si>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</si>
  <si>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</si>
  <si>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</si>
  <si>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</si>
  <si>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</si>
  <si>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</si>
  <si>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</si>
  <si>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</si>
  <si>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</si>
  <si>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</si>
  <si>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</si>
  <si>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</si>
  <si>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</si>
  <si>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</si>
  <si>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</si>
  <si>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</si>
  <si>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</si>
  <si>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</si>
  <si>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</si>
  <si>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</si>
  <si>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</si>
  <si>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</si>
  <si>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</si>
  <si>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</si>
  <si>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</si>
  <si>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</si>
  <si>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</si>
  <si>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</si>
  <si>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</si>
  <si>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</si>
  <si>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</si>
  <si>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</si>
  <si>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</si>
  <si>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</si>
  <si>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</si>
  <si>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</si>
  <si>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</si>
  <si>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</si>
  <si>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</si>
  <si>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</si>
  <si>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</si>
  <si>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</si>
  <si>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</si>
  <si>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</si>
  <si>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</si>
  <si>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</si>
  <si>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</si>
  <si>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</si>
  <si>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</si>
  <si>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</si>
  <si>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</si>
  <si>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</si>
  <si>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</si>
  <si>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</si>
  <si>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</si>
  <si>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</si>
  <si>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</si>
  <si>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</si>
  <si>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</si>
  <si>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</si>
  <si>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</si>
  <si>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</si>
  <si>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</si>
  <si>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</si>
  <si>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</si>
  <si>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</si>
  <si>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</si>
  <si>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</si>
  <si>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</si>
  <si>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</si>
  <si>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</si>
  <si>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</si>
  <si>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</si>
  <si>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</si>
  <si>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</si>
  <si>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</si>
  <si>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</si>
  <si>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</si>
  <si>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</si>
  <si>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</si>
  <si>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</si>
  <si>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</si>
  <si>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</si>
  <si>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</si>
  <si>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</si>
  <si>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</si>
  <si>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</si>
  <si>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</si>
  <si>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</si>
  <si>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</si>
  <si>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</si>
  <si>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</si>
  <si>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</si>
  <si>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</si>
  <si>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</si>
  <si>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</si>
  <si>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</si>
  <si>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</si>
  <si>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</si>
  <si>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</si>
  <si>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</si>
  <si>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</si>
  <si>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</si>
  <si>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</si>
  <si>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</si>
  <si>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</si>
  <si>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</si>
  <si>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</si>
  <si>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</si>
  <si>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</si>
  <si>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</si>
  <si>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</si>
  <si>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</si>
  <si>
    <t>09</t>
  </si>
  <si>
    <t>0983945573</t>
  </si>
  <si>
    <t xml:space="preserve">ROJAS ORTIZ MELVA </t>
  </si>
  <si>
    <t>PINELA AVEIGA GENESIS</t>
  </si>
  <si>
    <t>0994351084</t>
  </si>
  <si>
    <t xml:space="preserve">MENDOZA CEDEÑO ANYELA </t>
  </si>
  <si>
    <t>0939870593</t>
  </si>
  <si>
    <t>LOPEZ PALADINES DOLORES</t>
  </si>
  <si>
    <t>0988449928</t>
  </si>
  <si>
    <t xml:space="preserve">INTRIAGO MUÑOZ SILVIO </t>
  </si>
  <si>
    <t xml:space="preserve">JAMA MANZABA FRANK </t>
  </si>
  <si>
    <t>0986743539</t>
  </si>
  <si>
    <t>DUEÑAS REYNA RICARDO</t>
  </si>
  <si>
    <t>0990167120</t>
  </si>
  <si>
    <t>CHUNCA MARCILLO ANDRES</t>
  </si>
  <si>
    <t>0984030553</t>
  </si>
  <si>
    <t>MORALES VALDEZ ALEXIS</t>
  </si>
  <si>
    <t>0968108473</t>
  </si>
  <si>
    <t xml:space="preserve">MACIAS MARQUEZ DYLAN </t>
  </si>
  <si>
    <t>0993281529</t>
  </si>
  <si>
    <t xml:space="preserve">OSTAIZA ZAMBRANO ERICK </t>
  </si>
  <si>
    <t>0967246651</t>
  </si>
  <si>
    <t>MERA MOSQUERA DELIA</t>
  </si>
  <si>
    <t>0992887798</t>
  </si>
  <si>
    <t>ORTIZ ESPINOZA WASHINTON</t>
  </si>
  <si>
    <t>0988693330</t>
  </si>
  <si>
    <t xml:space="preserve">LOOR LOPEZ SANTIAGO </t>
  </si>
  <si>
    <t>0968320651</t>
  </si>
  <si>
    <t xml:space="preserve">ESMERALDAS QUIÑONEZ WILIAN </t>
  </si>
  <si>
    <t>0993399422</t>
  </si>
  <si>
    <t>PATRON LARA LIZ</t>
  </si>
  <si>
    <t>0959213350</t>
  </si>
  <si>
    <t xml:space="preserve">LOOR CAGUA JORDAN </t>
  </si>
  <si>
    <t>0984487096</t>
  </si>
  <si>
    <t xml:space="preserve">MEDINA GOROZABEL JUAN </t>
  </si>
  <si>
    <t>0989385100</t>
  </si>
  <si>
    <t>PALACIOS ARCENTALES JOSE</t>
  </si>
  <si>
    <t>0981814609</t>
  </si>
  <si>
    <t xml:space="preserve">GARCIA ZAMBRANO NIXON </t>
  </si>
  <si>
    <t>0939468580</t>
  </si>
  <si>
    <t xml:space="preserve">SANTANA PUERTAS KATHERINE </t>
  </si>
  <si>
    <t>0968382570</t>
  </si>
  <si>
    <t xml:space="preserve">NAPA LOPEZ JUAN </t>
  </si>
  <si>
    <t>0979598428</t>
  </si>
  <si>
    <t>VELASQUEZ ROSADO NEYMAR</t>
  </si>
  <si>
    <t>0979189105</t>
  </si>
  <si>
    <t>VALDEZ VELASQUEZ JESSENIA</t>
  </si>
  <si>
    <t>0962623848</t>
  </si>
  <si>
    <t>CEDEÑO JAMA WILFRIDO</t>
  </si>
  <si>
    <t>0939208280</t>
  </si>
  <si>
    <t xml:space="preserve">QUIÑONEZ MANZABA MARIA </t>
  </si>
  <si>
    <t>0969351463</t>
  </si>
  <si>
    <t xml:space="preserve">COTERA MARQUEZ HIRVIN </t>
  </si>
  <si>
    <t>0991403534</t>
  </si>
  <si>
    <t xml:space="preserve">FERNANDEZ AGUIRRE ANDRES </t>
  </si>
  <si>
    <t>0990843293</t>
  </si>
  <si>
    <t>MANZABA MICOLTA NEVALDO</t>
  </si>
  <si>
    <t>0989683383</t>
  </si>
  <si>
    <t xml:space="preserve">PALACIOS CEVALLOS CRISTHIAN </t>
  </si>
  <si>
    <t>0993337691</t>
  </si>
  <si>
    <t>RAMIREZ JAMA LISBETH STEFANIA</t>
  </si>
  <si>
    <t>0990630835</t>
  </si>
  <si>
    <t>CASTILLO YANZA ZULAY ESTEFANIA</t>
  </si>
  <si>
    <t>0981331714</t>
  </si>
  <si>
    <t>LOOR ZAMBRANO LEIDER</t>
  </si>
  <si>
    <t>0968767180</t>
  </si>
  <si>
    <t>MERO SALDARRIAGA CRISTHIAN JAID</t>
  </si>
  <si>
    <t>0983516662</t>
  </si>
  <si>
    <t>ROSADO ROSALES ROSAIRA JOHANA</t>
  </si>
  <si>
    <t>ALCIVAR AVEIGA LUCIA BENEDICTA</t>
  </si>
  <si>
    <t>0993827383</t>
  </si>
  <si>
    <t>CEDEÑO NAPA ISAIAS HERNAN</t>
  </si>
  <si>
    <t>0980013964</t>
  </si>
  <si>
    <t>LOOR QUIÑONEZ MELANIE ALEXANDRA</t>
  </si>
  <si>
    <t>QUINTERO VERA JHONNY FERNANDO</t>
  </si>
  <si>
    <t>0967429566</t>
  </si>
  <si>
    <t>SALTOS BALDA FRANCISCO GABRIEL</t>
  </si>
  <si>
    <t>0958885089</t>
  </si>
  <si>
    <t xml:space="preserve">VAN DER VALK VERA STEFANO </t>
  </si>
  <si>
    <t>0995526207</t>
  </si>
  <si>
    <t>OZAETA MENENDEZ IVAN PATRICIO</t>
  </si>
  <si>
    <t>0969269647</t>
  </si>
  <si>
    <t>MATOS BASTIDAS YISNELL CAROLINA</t>
  </si>
  <si>
    <t>0991561367</t>
  </si>
  <si>
    <t>0990664342</t>
  </si>
  <si>
    <t>BALOY VASQUEZ MARYURI CAROLINA</t>
  </si>
  <si>
    <t>RODRIGUEZ COTERA CAMILA VALERIA</t>
  </si>
  <si>
    <t>COOX CHICA NILBIO TADEG</t>
  </si>
  <si>
    <t xml:space="preserve">VILELA ZAMBRANO ALEXANDRA </t>
  </si>
  <si>
    <t>0994148340</t>
  </si>
  <si>
    <t xml:space="preserve">BRIONES RIBERA JESSICA </t>
  </si>
  <si>
    <t>FERRIN MORALES ESTILITA</t>
  </si>
  <si>
    <t>0997661225</t>
  </si>
  <si>
    <t>0984349535</t>
  </si>
  <si>
    <t xml:space="preserve">GARCIA NAPA DIVINA </t>
  </si>
  <si>
    <t>0993690995</t>
  </si>
  <si>
    <t xml:space="preserve">PUERTAS ESTACIO WALTER </t>
  </si>
  <si>
    <t>0993044222</t>
  </si>
  <si>
    <t>GURUMENDI REINOSO EMILY</t>
  </si>
  <si>
    <t>0981507680</t>
  </si>
  <si>
    <t>PICO MARQUEZ MARCELO</t>
  </si>
  <si>
    <t>0984953325</t>
  </si>
  <si>
    <t>AVEIGA GARCIA TEOFILO</t>
  </si>
  <si>
    <t>0989450910</t>
  </si>
  <si>
    <t xml:space="preserve">ACOSTA CHILA MARILIN </t>
  </si>
  <si>
    <t>0968467204</t>
  </si>
  <si>
    <t xml:space="preserve">ESMERALDAS ORTIZ JHAIR </t>
  </si>
  <si>
    <t>0993448601</t>
  </si>
  <si>
    <t xml:space="preserve">FARIAS VILELA FERNANDO </t>
  </si>
  <si>
    <t>0993796162</t>
  </si>
  <si>
    <t xml:space="preserve">MOREIRA MEJIA MARIA </t>
  </si>
  <si>
    <t>0967879707</t>
  </si>
  <si>
    <t>VILLAMAR AVILA DEYSI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</si>
</sst>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339</c:v>
                </c:pt>
                <c:pt idx="1">
                  <c:v>21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240</c:v>
                </c:pt>
                <c:pt idx="7">
                  <c:v>0</c:v>
                </c:pt>
                <c:pt idx="8">
                  <c:v>0</c:v>
                </c:pt>
                <c:pt idx="9">
                  <c:v>41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37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11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423</c:v>
                </c:pt>
                <c:pt idx="31">
                  <c:v>1</c:v>
                </c:pt>
                <c:pt idx="32">
                  <c:v>15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31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339</c:v>
                      </c:pt>
                      <c:pt idx="1">
                        <c:v>21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240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37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11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423</c:v>
                      </c:pt>
                      <c:pt idx="31">
                        <c:v>1</c:v>
                      </c:pt>
                      <c:pt idx="32">
                        <c:v>15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113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207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29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12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151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471</c:v>
                      </c:pt>
                      <c:pt idx="1">
                        <c:v>36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206</c:v>
                      </c:pt>
                      <c:pt idx="6">
                        <c:v>461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41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101</c:v>
                      </c:pt>
                      <c:pt idx="13">
                        <c:v>0</c:v>
                      </c:pt>
                      <c:pt idx="14">
                        <c:v>66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14</c:v>
                      </c:pt>
                      <c:pt idx="21">
                        <c:v>0</c:v>
                      </c:pt>
                      <c:pt idx="22">
                        <c:v>19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3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622</c:v>
                      </c:pt>
                      <c:pt idx="31">
                        <c:v>1</c:v>
                      </c:pt>
                      <c:pt idx="32">
                        <c:v>28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31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opLeftCell="A2682" zoomScaleNormal="100" workbookViewId="0">
      <selection activeCell="G2704" sqref="G2704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28.367123287671234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60.356164383561641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27.660273972602738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48.367123287671234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2.9424657534246577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14.832876712328767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20.375342465753423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17.82191780821918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14.728767123287671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72.397260273972606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40.175342465753424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28.232876712328768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27.021917808219179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36.054794520547944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54.227397260273975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11.90958904109589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20.435616438356163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27.915068493150685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25.512328767123286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6.6301369863013697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36.994520547945207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10.153424657534247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32.032876712328765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7.5479452054794525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28.024657534246575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20.693150684931506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15.416438356164383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75.520547945205479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20.580821917808219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44.654794520547945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26.241095890410961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44.235616438356168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34.175342465753424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32.654794520547945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33.42739726027397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18.378082191780823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21.8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52.717808219178082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12.112328767123287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24.117808219178084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27.769863013698629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16.07123287671233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32.12054794520548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62.342465753424655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23.402739726027399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27.660273972602738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18.783561643835615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38.786301369863011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78.635616438356166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21.528767123287672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26.863013698630137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7.0383561643835613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31.109589041095891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45.347945205479455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31.268493150684932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44.293150684931504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23.75068493150685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67.945205479452056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19.186301369863013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65.947945205479456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51.065753424657537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18.054794520547944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24.342465753424658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26.293150684931508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34.589041095890408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31.169863013698631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32.041095890410958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28.912328767123288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49.802739726027397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34.158904109589038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17.413698630136988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23.413698630136988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55.726027397260275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19.517808219178082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17.898630136986302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17.509589041095889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15.29041095890411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24.263013698630136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49.542465753424658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15.4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13.334246575342465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14.95890410958904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31.523287671232875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24.550684931506851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9.5287671232876718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40.890410958904113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13.010958904109589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21.443835616438356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50.701369863013696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13.487671232876712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16.339726027397262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8.5232876712328771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34.158904109589038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33.43013698630137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24.405479452054795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55.049315068493151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58.906849315068492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21.904109589041095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56.416438356164385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15.515068493150684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75.594520547945208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31.210958904109589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40.230136986301368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15.471232876712328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13.010958904109589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11.304109589041095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16.515068493150686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25.789041095890411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79.287671232876718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30.197260273972603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24.063013698630137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35.715068493150682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26.479452054794521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45.060273972602737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10.043835616438356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31.44109589041096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22.838356164383562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14.632876712328768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18.43013698630137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25.986301369863014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12.597260273972603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26.326027397260273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22.602739726027398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22.602739726027398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22.419178082191781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17.416438356164385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28.284931506849315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9.375342465753425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62.602739726027394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32.369863013698627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15.734246575342466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15.238356164383562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48.901369863013699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61.613698630136987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12.367123287671232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24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13.010958904109589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14.545205479452054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32.734246575342468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22.668493150684931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24.413698630136988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33.591780821917808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54.054794520547944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33.186301369863017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50.753424657534246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63.364383561643834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29.252054794520546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18.572602739726026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43.589041095890408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18.75068493150685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25.164383561643834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74.367123287671234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23.010958904109589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30.479452054794521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23.641095890410959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21.06027397260274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51.646575342465752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16.106849315068494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14.238356164383562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28.057534246575344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32.210958904109589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47.241095890410961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14.219178082191782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24.701369863013699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48.901369863013699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77.164383561643831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30.246575342465754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56.515068493150686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21.769863013698629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13.978082191780821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49.904109589041099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40.553424657534244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36.652054794520545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21.841095890410958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18.893150684931506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55.087671232876716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32.589041095890408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14.408219178082192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22.027397260273972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16.915068493150685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30.164383561643834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13.002739726027396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54.356164383561641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22.271232876712329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44.88219178082192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44.88219178082192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25.797260273972604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41.295890410958904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51.128767123287673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54.871232876712327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70.295890410958904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18.021917808219179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28.846575342465755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66.175342465753431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12.610958904109589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46.284931506849318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31.438356164383563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53.31232876712329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49.550684931506851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22.643835616438356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22.616438356164384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16.342465753424658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23.293150684931508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15.490410958904109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18.416438356164385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25.69041095890411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22.786301369863015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24.008219178082193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61.671232876712331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35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15.2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24.008219178082193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29.884931506849316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57.043835616438358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32.290410958904111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30.227397260273971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19.479452054794521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19.210958904109589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22.780821917808218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14.87945205479452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52.695890410958903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31.605479452054794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9.712328767123287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27.742465753424657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28.616438356164384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35.063013698630137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18.605479452054794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12.608219178082193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13.901369863013699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16.583561643835615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31.342465753424658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24.260273972602739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43.054794520547944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16.164383561643834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12.016438356164384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42.956164383561642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16.854794520547944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14.904109589041095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20.838356164383562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68.663013698630138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29.293150684931508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23.843835616438355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21.912328767123288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41.547945205479451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4.0301369863013701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14.8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19.246575342465754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24.81095890410959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39.68767123287671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20.778082191780822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16.446575342465753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14.378082191780821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48.695890410958903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16.572602739726026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30.284931506849315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24.723287671232878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17.931506849315067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30.534246575342465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21.635616438356163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24.789041095890411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21.876712328767123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24.347945205479451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18.306849315068494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18.246575342465754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31.241095890410961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17.476712328767125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28.079452054794519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23.43013698630137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51.676712328767124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22.435616438356163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47.706849315068496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20.61917808219178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10.506849315068493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22.041095890410958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30.452054794520549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27.578082191780823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34.4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40.158904109589038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14.769863013698631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25.835616438356166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10.610958904109589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8.7369863013698623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61.591780821917808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26.410958904109588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10.805479452054794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15.898630136986302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15.868493150684932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23.745205479452054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31.041095890410958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17.772602739726029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8.7698630136986306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19.386301369863013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8.4849315068493159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26.175342465753424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32.060273972602737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27.457534246575342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24.468493150684932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24.115068493150684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11.72054794520548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27.695890410958903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16.361643835616437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22.339726027397262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47.487671232876714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66.712328767123282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14.890410958904109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19.12054794520548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23.621917808219177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72.736986301369868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30.55890410958904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38.345205479452055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13.983561643835616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64.287671232876718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42.112328767123287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14.854794520547944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23.057534246575344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17.608219178082191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17.747945205479454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48.279452054794518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16.030136986301368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26.684931506849313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35.273972602739725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39.238356164383561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18.756164383561643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22.172602739726027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19.487671232876714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16.860273972602741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26.594520547945205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33.673972602739724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25.578082191780823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13.613698630136986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12.257534246575343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30.961643835616439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14.038356164383561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30.054794520547944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40.583561643835615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28.372602739726027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39.682191780821917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13.734246575342466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63.482191780821921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57.019178082191779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15.013698630136986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14.046575342465754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35.008219178082193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19.945205479452056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35.958904109589042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13.841095890410958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15.446575342465753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18.561643835616437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23.402739726027399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40.063013698630137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64.452054794520549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20.934246575342467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18.353424657534248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21.783561643835615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7.2958904109589042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21.432876712328767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6.6547945205479451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55.049315068493151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16.257534246575343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12.794520547945206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16.197260273972603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38.846575342465755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27.80821917808219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21.438356164383563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19.339726027397262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52.369863013698627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10.353424657534246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24.753424657534246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29.69041095890411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37.331506849315069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31.123287671232877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29.010958904109589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14.405479452054795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41.216438356164382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28.43013698630137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22.92876712328767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57.887671232876713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16.893150684931506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32.520547945205479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15.717808219178082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17.920547945205481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20.063013698630137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78.679452054794524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12.564383561643835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12.205479452054794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23.589041095890412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33.797260273972604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38.30684931506849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55.972602739726028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19.693150684931506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16.63013698630137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35.830136986301369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26.378082191780823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18.80821917808219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60.345205479452055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52.717808219178082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7.515068493150685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70.550684931506851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66.205479452054789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39.517808219178079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58.265753424657532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24.786301369863015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21.12054794520548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22.983561643835618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28.753424657534246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23.515068493150686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56.676712328767124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26.07123287671233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6.8109589041095893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24.597260273972601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42.31232876712329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36.545205479452058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23.389041095890413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39.112328767123287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40.419178082191777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34.216438356164382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24.005479452054793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30.287671232876711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34.301369863013697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33.219178082191782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15.90958904109589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19.641095890410959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37.583561643835615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28.230136986301371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44.794520547945204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30.13150684931507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81.260273972602747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55.369863013698627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11.427397260273972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52.986301369863014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12.843835616438357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59.257534246575339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59.257534246575339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30.783561643835615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64.482191780821921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56.268493150684932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22.350684931506848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72.389041095890406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21.649315068493152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15.852054794520548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29.219178082191782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9.1945205479452063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22.92876712328767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28.230136986301371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18.882191780821916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8.5205479452054789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15.038356164383561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55.454794520547942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18.520547945205479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16.057534246575344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21.61917808219178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28.438356164383563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21.758904109589039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14.536986301369863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21.980821917808218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17.219178082191782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26.969863013698632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29.246575342465754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28.904109589041095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66.205479452054789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50.912328767123284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10.926027397260274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22.805479452054794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22.106849315068494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22.572602739726026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24.92876712328767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7.6712328767123283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46.564383561643837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19.832876712328765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50.049315068493151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19.904109589041095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12.30958904109589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25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39.241095890410961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29.920547945205481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23.934246575342467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24.350684931506848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49.323287671232876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40.172602739726024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65.512328767123293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48.172602739726024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36.821917808219176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25.983561643835618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25.767123287671232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27.331506849315069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46.778082191780825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9.8602739726027391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16.167123287671235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14.378082191780821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16.073972602739726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35.695890410958903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16.246575342465754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54.591780821917808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25.841095890410958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18.468493150684932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29.906849315068492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29.906849315068492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23.517808219178082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20.915068493150685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34.345205479452055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10.246575342465754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19.780821917808218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66.528767123287665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24.224657534246575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19.813698630136987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31.079452054794519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63.147945205479452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16.676712328767124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17.457534246575342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32.863013698630134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25.780821917808218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8.8027397260273972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20.301369863013697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20.506849315068493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65.569863013698637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21.884931506849316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29.208219178082192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31.095890410958905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9.7013698630136993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29.254794520547946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32.221917808219175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26.12876712328767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24.753424657534246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34.131506849315066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60.580821917808223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28.846575342465755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22.073972602739726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58.367123287671234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54.353424657534248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15.676712328767124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20.383561643835616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50.561643835616437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30.915068493150685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29.920547945205481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37.915068493150685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26.306849315068494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34.37808219178082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16.646575342465752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8.1369863013698627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29.715068493150685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6.0602739726027401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33.890410958904113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38.550684931506851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7.8219178082191778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34.536986301369865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34.536986301369865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16.145205479452056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9.3452054794520549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35.736986301369861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14.336986301369864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28.882191780821916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34.912328767123284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34.912328767123284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31.520547945205479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28.347945205479451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36.745205479452054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37.271232876712325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19.898630136986302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44.778082191780825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22.720547945205478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15.528767123287672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14.517808219178082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24.832876712328765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33.764383561643832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27.331506849315069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54.657534246575345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19.526027397260275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64.501369863013693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25.241095890410961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64.854794520547941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19.87945205479452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24.449315068493149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18.389041095890413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23.473972602739725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28.950684931506849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15.893150684931507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29.158904109589042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24.304109589041097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39.558904109589044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77.846575342465755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22.92876712328767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29.230136986301371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23.391780821917809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26.18904109589041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50.369863013698627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29.613698630136987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34.158904109589038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24.416438356164385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16.767123287671232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44.30958904109589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28.4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64.945205479452056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20.183561643835617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26.82191780821918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31.43013698630137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25.205479452054796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7.7479452054794518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56.367123287671234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24.054794520547944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46.041095890410958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17.635616438356163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13.449315068493151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20.432876712328767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17.479452054794521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26.082191780821919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25.452054794520549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36.945205479452056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60.61643835616438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37.884931506849313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21.81917808219178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22.520547945205479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18.378082191780823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22.797260273972604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24.567123287671233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7.8739726027397259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58.243835616438353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9.6849315068493151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24.873972602739727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24.257534246575343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69.136986301369859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20.465753424657535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18.350684931506848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17.536986301369861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26.424657534246574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20.852054794520548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24.986301369863014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20.482191780821918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9.6383561643835609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14.791780821917808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32.665753424657531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22.158904109589042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37.446575342465756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35.504109589041093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30.909589041095892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22.32054794520548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25.402739726027399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8.6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23.482191780821918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20.816438356164383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47.731506849315068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16.408219178082192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14.983561643835616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13.526027397260274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22.528767123287672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19.926027397260274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27.460273972602739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31.038356164383561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6.4904109589041097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25.257534246575343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28.153424657534245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77.271232876712332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5.1287671232876715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67.230136986301375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8.3808219178082197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27.80821917808219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78.468493150684935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19.816438356164383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16.534246575342465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16.80821917808219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23.980821917808218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18.32054794520548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12.846575342465753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18.953424657534246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35.065753424657537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19.5013698630137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40.876712328767127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16.443835616438356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27.915068493150685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53.043835616438358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33.797260273972604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20.216438356164385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15.241095890410959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8.1945205479452063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34.624657534246573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43.821917808219176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26.479452054794521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18.673972602739727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83.443835616438349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55.30958904109589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31.841095890410958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14.169863013698631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92.30958904109589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82.427397260273978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82.427397260273978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25.860273972602741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18.353424657534248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57.493150684931507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28.093150684931508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14.413698630136986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21.419178082191781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14.956164383561644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27.432876712328767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36.945205479452056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29.843835616438355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29.147945205479452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35.61917808219178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24.167123287671235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28.260273972602739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61.347945205479455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27.915068493150685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58.816438356164383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30.315068493150687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52.43287671232877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36.630136986301373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15.057534246575342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82.427397260273978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24.986301369863014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9.2301369863013694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18.531506849315068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19.912328767123288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82.427397260273978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51.671232876712331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20.827397260273973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41.871232876712327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32.5013698630137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39.838356164383562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24.243835616438357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27.169863013698631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27.2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80.405479452054792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36.257534246575339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31.413698630136988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17.36986301369863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29.857534246575341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22.101369863013698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25.419178082191781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38.553424657534244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30.978082191780821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31.668493150684931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44.838356164383562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32.843835616438355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72.473972602739721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20.964383561643835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19.169863013698631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21.63013698630137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27.92876712328767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49.904109589041099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52.583561643835615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23.564383561643837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47.093150684931508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39.586301369863016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37.052054794520551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35.197260273972603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10.443835616438356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19.964383561643835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22.224657534246575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7.9452054794520546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49.460273972602742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14.920547945205479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23.832876712328765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17.778082191780822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15.536986301369863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23.547945205479451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10.208219178082192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16.306849315068494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44.279452054794518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14.591780821917808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14.561643835616438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15.715068493150685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46.31232876712329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49.56712328767123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20.271232876712329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14.608219178082193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66.9972602739726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30.347945205479451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9.1150684931506856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34.876712328767127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47.934246575342463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18.520547945205479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28.950684931506849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24.852054794520548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47.276712328767125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13.413698630136986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18.723287671232878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42.956164383561642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21.824657534246576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8.1917808219178081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17.36986301369863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42.512328767123286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13.389041095890411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15.194520547945206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17.375342465753423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20.764383561643836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31.523287671232875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55.136986301369866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30.797260273972604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7.0136986301369859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56.547945205479451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19.468493150684932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52.506849315068493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58.328767123287669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21.052054794520547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29.106849315068494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40.238356164383561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37.758904109589039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11.805479452054794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14.583561643835617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19.536986301369861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28.490410958904111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20.263013698630136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39.241095890410961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23.986301369863014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54.150684931506852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19.838356164383562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24.556164383561644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54.328767123287669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17.041095890410958</v>
      </c>
      <c r="E819" s="14" t="str">
        <f t="shared" ca="1" si="24"/>
        <v>ADULTO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15.917808219178083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24.345205479452055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36.367123287671234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15.112328767123287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22.041095890410958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54.150684931506852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19.290410958904111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28.805479452054794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19.276712328767122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62.249315068493154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25.197260273972603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17.317808219178083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52.350684931506848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39.326027397260276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30.402739726027399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36.706849315068496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8.1205479452054803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11.994520547945205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13.887671232876713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17.17808219178082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47.969863013698628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29.230136986301371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53.210958904109589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20.484931506849314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65.087671232876716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36.772602739726025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25.860273972602741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53.438356164383563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23.147945205479452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16.254794520547946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65.106849315068487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13.945205479452055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38.101369863013701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43.410958904109592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23.695890410958903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56.460273972602742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64.567123287671237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54.057534246575344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63.452054794520549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22.80821917808219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44.405479452054792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39.424657534246577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30.701369863013699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12.887671232876713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23.756164383561643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17.219178082191782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37.890410958904113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31.780821917808218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32.542465753424658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16.742465753424657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9.5698630136986296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30.227397260273971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20.317808219178083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36.964383561643835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8.3123287671232884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41.956164383561642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14.394520547945206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27.336986301369862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26.783561643835615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18.043835616438358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78.30958904109589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8.1397260273972609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77.69041095890411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29.304109589041097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28.901369863013699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20.471232876712328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20.528767123287672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21.342465753424658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25.358904109589041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23.419178082191781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30.926027397260274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10.282191780821918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28.887671232876713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30.260273972602739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33.742465753424661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33.646575342465752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15.230136986301369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63.742465753424661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23.4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21.273972602739725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18.890410958904109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13.712328767123287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60.326027397260276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26.745205479452054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13.2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52.547945205479451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18.134246575342466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43.536986301369865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24.183561643835617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49.460273972602742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28.230136986301371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22.832876712328765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6.4821917808219176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34.580821917808223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13.389041095890411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18.208219178082192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6.5917808219178085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19.673972602739727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17.55890410958904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65.523287671232879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42.728767123287675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19.523287671232875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24.81917808219178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19.709589041095889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51.638356164383559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25.75068493150685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22.92876712328767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30.476712328767125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48.545205479452058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40.463013698630135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17.427397260273974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13.230136986301369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67.509589041095893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6.0301369863013701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35.791780821917811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24.432876712328767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25.358904109589041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38.454794520547942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88.980821917808214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15.079452054794521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53.328767123287669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30.402739726027399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19.36986301369863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21.956164383561642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42.682191780821917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28.86849315068493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37.326027397260276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9.1808219178082187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32.972602739726028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39.12054794520548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21.383561643835616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14.726027397260275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15.282191780821918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18.468493150684932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22.542465753424658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24.852054794520548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54.813698630136983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23.38082191780822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36.495890410958907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7.5616438356164384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19.12054794520548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20.158904109589042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76.726027397260268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26.438356164383563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7.2356164383561641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59.084931506849315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23.24931506849315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24.728767123287671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42.597260273972601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12.950684931506849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14.775342465753425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34.147945205479452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43.238356164383561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35.6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53.504109589041093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5.7917808219178086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13.29041095890411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53.504109589041093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24.090410958904108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27.246575342465754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19.304109589041097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59.972602739726028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25.780821917808218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25.780821917808218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62.202739726027396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16.158904109589042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28.761643835616439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12.63013698630137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16.419178082191781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42.682191780821917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34.391780821917806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63.446575342465756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19.608219178082191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23.386301369863013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52.627397260273973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63.739726027397261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28.772602739726029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27.876712328767123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71.479452054794521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16.353424657534248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9.0410958904109595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6.2904109589041095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46.742465753424661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39.517808219178079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25.372602739726027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71.630136986301366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66.082191780821915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19.202739726027396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6.6328767123287671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28.917808219178081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25.682191780821917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19.290410958904111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25.219178082191782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22.827397260273973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25.671232876712327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17.635616438356163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34.832876712328769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55.487671232876714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31.969863013698632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23.095890410958905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36.224657534246575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49.263013698630139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26.649315068493152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27.506849315068493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75.983561643835614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7.2356164383561641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28.391780821917809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24.786301369863015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35.57260273972603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35.969863013698628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57.443835616438356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57.252054794520546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18.906849315068492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17.597260273972601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25.898630136986302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18.142465753424659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79.479452054794521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38.468493150684928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6.4821917808219176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64.898630136986299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19.495890410958904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45.597260273972601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45.172602739726024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19.413698630136988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19.087671232876712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50.632876712328766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28.364383561643837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83.287671232876718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37.421917808219177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13.980821917808219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32.682191780821917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18.745205479452054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24.076712328767123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46.194520547945203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16.684931506849313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47.936986301369863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24.641095890410959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27.893150684931506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35.30958904109589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9.24931506849315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33.12054794520548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18.221917808219178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24.175342465753424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39.230136986301368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67.06575342465753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23.246575342465754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25.468493150684932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21.613698630136987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40.232876712328768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14.221917808219178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15.208219178082192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37.060273972602737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25.457534246575342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28.61917808219178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36.726027397260275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29.490410958904111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13.789041095890411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26.432876712328767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30.293150684931508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10.180821917808219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25.115068493150684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7.4739726027397264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32.515068493150686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17.156164383561645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34.161643835616438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34.161643835616438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42.008219178082193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40.61917808219178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25.93972602739726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25.780821917808218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16.608219178082191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23.564383561643837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15.282191780821918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57.353424657534248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57.704109589041096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23.81095890410959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15.96986301369863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43.186301369863017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22.427397260273974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26.583561643835615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47.591780821917808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8.0520547945205472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50.493150684931507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34.791780821917811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58.465753424657535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36.358904109589041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7.6767123287671231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32.049315068493151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21.758904109589039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27.476712328767125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14.769863013698631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14.920547945205479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67.649315068493152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24.263013698630136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19.723287671232878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33.276712328767125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9.087671232876712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46.457534246575342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49.764383561643832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68.841095890410955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17.345205479452055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22.969863013698632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24.846575342465755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58.57260273972603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15.657534246575343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34.167123287671231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58.304109589041097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25.660273972602738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23.18904109589041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58.57260273972603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18.923287671232877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30.953424657534246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58.249315068493154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24.778082191780822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15.810958904109588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46.150684931506852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38.62191780821918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34.564383561643837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33.038356164383565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14.832876712328767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20.073972602739726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37.408219178082192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17.542465753424658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25.608219178082191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29.268493150684932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54.591780821917808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22.575342465753426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14.641095890410959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25.427397260273974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24.304109589041097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18.767123287671232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16.87123287671233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24.756164383561643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25.613698630136987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25.613698630136987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28.202739726027396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34.169863013698631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41.520547945205479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34.912328767123284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62.424657534246577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31.158904109589042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56.843835616438355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39.07123287671233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43.468493150684928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35.906849315068492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15.032876712328767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43.246575342465754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16.931506849315067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68.224657534246575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71.301369863013704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28.86849315068493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62.443835616438356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45.57260273972603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20.778082191780822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31.057534246575344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28.830136986301369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14.287671232876713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29.624657534246577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14.123287671232877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44.698630136986303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30.095890410958905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20.495890410958904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22.493150684931507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22.5013698630137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17.134246575342466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25.660273972602738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14.827397260273973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36.712328767123289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13.084931506849315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32.736986301369861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19.463013698630139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9.8630136986301373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34.142465753424659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52.791780821917811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19.632876712328766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39.517808219178079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30.2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71.298630136986304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9.8547945205479444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24.991780821917807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48.56986301369863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18.509589041095889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75.890410958904113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25.216438356164385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23.712328767123289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17.219178082191782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25.454794520547946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29.331506849315069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51.673972602739724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25.572602739726026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57.112328767123287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17.830136986301369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19.293150684931508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29.63013698630137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32.550684931506851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38.161643835616438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20.2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12.394520547945206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11.139726027397261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19.884931506849316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49.424657534246577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14.457534246575342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15.75068493150685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27.057534246575344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23.06027397260274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32.438356164383563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21.608219178082191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46.493150684931507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25.978082191780821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41.789041095890411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24.780821917808218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64.172602739726031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14.479452054794521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19.24931506849315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6.4465753424657537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35.682191780821917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38.153424657534245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19.791780821917808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10.375342465753425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30.328767123287673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33.273972602739725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26.652054794520549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38.594520547945208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15.66027397260274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20.117808219178084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13.830136986301369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44.838356164383562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28.747945205479454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30.80821917808219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36.556164383561644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50.438356164383563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16.413698630136988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21.290410958904111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44.4986301369863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29.427397260273974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31.67945205479452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28.668493150684931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21.419178082191781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59.405479452054792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63.726027397260275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15.268493150684931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14.739726027397261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32.873972602739727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13.605479452054794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44.69041095890411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31.572602739726026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41.356164383561641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19.731506849315068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27.813698630136987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25.17808219178082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18.931506849315067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38.786301369863011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15.898630136986302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50.438356164383563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62.586301369863016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68.632876712328766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75.298630136986304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19.298630136986301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15.682191780821919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92.336986301369862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25.964383561643835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29.783561643835615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14.846575342465753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58.128767123287673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39.838356164383562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5.279452054794521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36.367123287671234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12.257534246575343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47.635616438356166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16.019178082191782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13.912328767123288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40.926027397260277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13.641095890410959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6.7506849315068491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15.693150684931506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14.868493150684932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34.542465753424658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26.747945205479454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36.487671232876714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37.06849315068493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50.632876712328766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14.564383561643835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39.832876712328769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54.279452054794518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62.547945205479451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51.128767123287673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19.912328767123288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15.186301369863013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20.695890410958903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28.958904109589042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41.802739726027397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6.7369863013698632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20.282191780821918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21.460273972602739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17.019178082191782</v>
      </c>
      <c r="E1314" s="14" t="str">
        <f t="shared" ca="1" si="40"/>
        <v>ADULTO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16.282191780821918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30.4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55.597260273972601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33.43013698630137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29.983561643835618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48.720547945205482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42.221917808219175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22.613698630136987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11.780821917808218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24.852054794520548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22.726027397260275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30.167123287671235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44.249315068493154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22.150684931506849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21.290410958904111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29.780821917808218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75.701369863013696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49.367123287671234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49.682191780821917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60.57260273972603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7.4027397260273968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27.547945205479451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25.643835616438356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26.890410958904109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19.386301369863013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48.926027397260277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25.413698630136988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7.2356164383561641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40.523287671232879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18.342465753424658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50.586301369863016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25.610958904109587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55.369863013698627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15.512328767123288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17.747945205479454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24.350684931506848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25.898630136986302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51.438356164383563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14.432876712328767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22.854794520547944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16.057534246575344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32.69315068493151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19.44109589041096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19.523287671232875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67.31232876712329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16.693150684931506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15.243835616438357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10.232876712328768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20.304109589041097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23.994520547945207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16.978082191780821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11.052054794520547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52.624657534246573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36.364383561643834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18.786301369863015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33.460273972602742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20.098630136986301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17.69041095890411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20.397260273972602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34.035616438356165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34.035616438356165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17.739726027397261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16.55890410958904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17.435616438356163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44.463013698630135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14.95890410958904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30.284931506849315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10.805479452054794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35.884931506849313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30.208219178082192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15.610958904109589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31.616438356164384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27.027397260273972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26.772602739726029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17.539726027397261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7.5452054794520551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19.769863013698629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31.613698630136987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15.268493150684931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31.873972602739727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16.339726027397262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49.161643835616438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18.830136986301369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21.753424657534246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18.035616438356165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14.175342465753424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32.624657534246573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10.112328767123287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40.969863013698628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14.109589041095891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16.682191780821917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14.531506849315068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41.824657534246576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12.353424657534246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31.556164383561644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16.213698630136985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44.279452054794518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18.293150684931508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5.4273972602739722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13.641095890410959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35.605479452054794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9.2821917808219183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18.197260273972603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42.805479452054797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29.906849315068492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23.046575342465754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27.610958904109587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68.142465753424659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8.830136986301369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34.909589041095892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54.268493150684932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31.268493150684932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24.161643835616438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15.386301369863014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29.906849315068492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36.164383561643838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48.613698630136987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22.936986301369863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32.873972602739727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17.608219178082191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9.536986301369863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10.723287671232876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12.756164383561643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25.610958904109587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23.150684931506849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17.843835616438355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25.794520547945204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31.975342465753425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12.64931506849315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27.123287671232877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49.523287671232879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30.830136986301369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12.156164383561643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11.046575342465754</v>
      </c>
      <c r="E1448" s="14" t="str">
        <f t="shared" ca="1" si="44"/>
        <v>ADOLECENTE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26.186301369863013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9.4054794520547951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79.356164383561648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54.684931506849317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22.032876712328768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13.128767123287671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24.432876712328767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23.279452054794522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26.698630136986303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16.342465753424658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49.052054794520551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55.298630136986304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15.383561643835616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13.098630136986301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31.391780821917809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60.684931506849317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21.904109589041095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51.4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33.646575342465752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26.876712328767123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13.849315068493151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17.846575342465755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19.150684931506849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35.92876712328767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20.101369863013698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17.652054794520549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14.473972602739726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15.602739726027398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24.82191780821918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21.364383561643837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36.328767123287669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19.041095890410958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10.989041095890411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14.487671232876712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33.61917808219178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23.361643835616437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34.791780821917811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26.175342465753424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33.701369863013696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18.676712328767124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18.186301369863013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16.405479452054795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21.323287671232876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21.87123287671233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59.408219178082192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15.704109589041096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65.446575342465749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45.62191780821918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17.205479452054796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19.86849315068493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15.498630136986302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13.989041095890411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16.438356164383563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21.265753424657536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7.9890410958904106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58.57260273972603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13.816438356164383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18.67945205479452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37.926027397260277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37.81095890410959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26.049315068493151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15.632876712328768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15.312328767123288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8.706849315068494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21.084931506849315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73.164383561643831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41.210958904109589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58.104109589041094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46.761643835616439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7.4383561643835616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14.917808219178083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41.046575342465751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12.986301369863014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14.257534246575343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47.731506849315068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18.912328767123288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61.561643835616437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10.416438356164383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14.021917808219179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14.021917808219179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15.468493150684932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22.575342465753426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43.284931506849318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12.808219178082192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37.57260273972603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12.454794520547946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16.353424657534248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13.378082191780821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30.479452054794521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17.224657534246575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6.2410958904109588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29.304109589041097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18.849315068493151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15.550684931506849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14.232876712328768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26.824657534246576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34.046575342465751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20.778082191780822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35.42739726027397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78.120547945205473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37.271232876712325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56.890410958904113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51.794520547945204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54.547945205479451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15.473972602739726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58.657534246575345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12.931506849315069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13.624657534246575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29.594520547945205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38.824657534246576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13.753424657534246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12.819178082191781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32.654794520547945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26.123287671232877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62.112328767123287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46.073972602739723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13.621917808219179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15.487671232876712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26.479452054794521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19.150684931506849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43.213698630136989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24.471232876712328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14.906849315068493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35.575342465753423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15.172602739726027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40.597260273972601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33.493150684931507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14.12054794520548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31.854794520547944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15.235616438356164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15.134246575342466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16.265753424657536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16.397260273972602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17.504109589041096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10.96986301369863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68.120547945205473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31.906849315068492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22.457534246575342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31.361643835616437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14.808219178082192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60.361643835616441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14.92876712328767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31.446575342465753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26.186301369863013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45.684931506849317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29.597260273972601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17.723287671232878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33.660273972602738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80.405479452054792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16.687671232876713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20.813698630136987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17.761643835616439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29.106849315068494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17.126027397260273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53.504109589041093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52.276712328767125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52.61643835616438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18.30958904109589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26.528767123287672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26.731506849315068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36.397260273972606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13.772602739726027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45.06849315068493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12.980821917808219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16.454794520547946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17.06027397260274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24.383561643835616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16.465753424657535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14.575342465753424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14.734246575342466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6.1123287671232873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28.6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13.583561643835617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69.136986301369859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29.336986301369862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27.676712328767124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6.6356164383561644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15.673972602739726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46.408219178082192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14.64931506849315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14.693150684931506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16.978082191780821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17.767123287671232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13.495890410958904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15.257534246575343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4.0027397260273974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10.926027397260274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49.460273972602742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17.208219178082192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23.780821917808218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18.605479452054794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21.852054794520548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17.747945205479454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32.30958904109589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14.378082191780821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35.057534246575344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63.11780821917808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0.78904109589041094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19.953424657534246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17.82191780821918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14.693150684931506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27.684931506849313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26.849315068493151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42.060273972602737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22.493150684931507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28.432876712328767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17.556164383561644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21.698630136986303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15.786301369863013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19.942465753424656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6.6383561643835618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18.227397260273971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7.9424657534246572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17.271232876712329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19.005479452054793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25.80821917808219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15.778082191780822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31.101369863013698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19.465753424657535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32.917808219178085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14.178082191780822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31.460273972602739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24.991780821917807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68.178082191780817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19.186301369863013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19.726027397260275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15.668493150684931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41.19178082191781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25.934246575342467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23.213698630136985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24.742465753424657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7.558904109589041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14.295890410958904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35.783561643835618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15.712328767123287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43.61917808219178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37.698630136986303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26.926027397260274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12.66027397260274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13.980821917808219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47.597260273972601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30.484931506849314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15.421917808219177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53.863013698630134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25.81095890410959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25.654794520547945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25.654794520547945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19.583561643835615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36.712328767123289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4.1315068493150688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16.846575342465755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25.345205479452055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28.304109589041097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47.315068493150683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14.287671232876713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13.515068493150684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15.865753424657534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13.936986301369863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11.038356164383561</v>
      </c>
      <c r="E1707" s="14" t="str">
        <f t="shared" ca="1" si="54"/>
        <v>ADOLECENTE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51.4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24.860273972602741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44.917808219178085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38.087671232876716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26.567123287671233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35.19178082191781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37.301369863013697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20.783561643835615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34.079452054794523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19.61917808219178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47.224657534246575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30.312328767123287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22.82191780821918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24.213698630136985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30.312328767123287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38.6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22.167123287671235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30.284931506849315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31.101369863013698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80.561643835616437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34.38082191780822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21.194520547945206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16.323287671232876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11.427397260273972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44.632876712328766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32.917808219178085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15.079452054794521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13.391780821917807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13.526027397260274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31.410958904109588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25.975342465753425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34.717808219178082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16.405479452054795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19.386301369863013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18.638356164383563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19.852054794520548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43.128767123287673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66.649315068493152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14.728767123287671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15.945205479452055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46.794520547945204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6.1506849315068495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12.391780821917807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32.723287671232875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13.972602739726028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24.846575342465755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15.257534246575343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28.671232876712327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32.397260273972606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30.087671232876712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7.0136986301369859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26.112328767123287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42.073972602739723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31.953424657534246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26.449315068493149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13.093150684931507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30.421917808219177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15.583561643835617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25.197260273972603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19.646575342465752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50.073972602739723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10.893150684931507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22.616438356164384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26.427397260273974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30.578082191780823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47.471232876712328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12.846575342465753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18.605479452054794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29.416438356164385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63.715068493150682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63.715068493150682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21.717808219178082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21.515068493150686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28.394520547945206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54.832876712328769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23.797260273972604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26.449315068493149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27.150684931506849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26.158904109589042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26.632876712328766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30.531506849315068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12.610958904109589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30.44109589041096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58.81095890410959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29.632876712328766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47.276712328767125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32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32.789041095890411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19.156164383561645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24.383561643835616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28.328767123287673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49.624657534246573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28.701369863013699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17.542465753424658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32.786301369863011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16.980821917808218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22.608219178082191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27.468493150684932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25.736986301369864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63.490410958904107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16.780821917808218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19.709589041095889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22.583561643835615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51.761643835616439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15.904109589041095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12.621917808219179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13.326027397260274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28.438356164383563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7.065753424657534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25.095890410958905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40.526027397260272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43.134246575342466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53.747945205479454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41.813698630136983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33.347945205479455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32.31232876712329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15.104109589041096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26.145205479452056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22.169863013698631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14.6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32.786301369863011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14.723287671232876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12.654794520547945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19.383561643835616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25.86849315068493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13.04109589041096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47.213698630136989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14.898630136986302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15.375342465753425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24.553424657534247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40.443835616438356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27.945205479452056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13.542465753424658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20.726027397260275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32.906849315068492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19.695890410958903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31.835616438356166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18.5013698630137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17.613698630136987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58.660273972602738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13.561643835616438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29.397260273972602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53.150684931506852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85.241095890410961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16.591780821917808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25.813698630136987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25.454794520547946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27.457534246575342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17.945205479452056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9.087671232876712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27.586301369863012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7.5232876712328771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27.115068493150684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35.169863013698631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26.783561643835615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23.947945205479453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15.490410958904109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25.654794520547945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55.887671232876713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32.479452054794521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9.9095890410958898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55.043835616438358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7.5917808219178085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24.602739726027398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22.123287671232877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30.63013698630137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30.704109589041096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25.613698630136987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37.531506849315072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58.643835616438359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35.868493150684934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14.498630136986302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14.147945205479452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66.991780821917814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15.687671232876712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68.079452054794515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68.079452054794515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20.473972602739725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7.6821917808219178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37.553424657534244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34.452054794520549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28.778082191780822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42.161643835616438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15.134246575342466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54.473972602739728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23.86849315068493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39.230136986301368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23.652054794520549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46.545205479452058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15.545205479452054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27.775342465753425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11.383561643835616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28.4986301369863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14.361643835616439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16.073972602739726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16.24931506849315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25.109589041095891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24.4986301369863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35.073972602739723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32.079452054794523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25.142465753424659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21.805479452054794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21.460273972602739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15.520547945205479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25.8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14.917808219178083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59.372602739726027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41.87945205479452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15.383561643835616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18.583561643835615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21.372602739726027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20.720547945205478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35.684931506849317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10.657534246575343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31.67945205479452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73.945205479452056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23.526027397260275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73.945205479452056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31.383561643835616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28.019178082191782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57.632876712328766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38.465753424657535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53.232876712328768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44.832876712328769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68.087671232876716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34.816438356164383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64.128767123287673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7.1917808219178081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15.372602739726027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41.386301369863013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66.123287671232873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14.123287671232877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13.67945205479452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13.791780821917808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30.75068493150685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21.389041095890413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16.520547945205479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62.063013698630137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25.794520547945204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17.663013698630138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68.087671232876716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18.383561643835616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40.726027397260275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13.901369863013699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26.172602739726027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17.454794520547946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17.69041095890411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20.284931506849315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43.265753424657532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32.42739726027397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38.701369863013696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7.7972602739726025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16.758904109589039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17.824657534246576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59.413698630136984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35.624657534246573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39.865753424657534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50.219178082191782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24.561643835616437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52.68767123287671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44.849315068493148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33.81095890410959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17.693150684931506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37.260273972602739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13.608219178082193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60.868493150684934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19.717808219178082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3.5972602739726027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49.627397260273973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16.12876712328767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14.397260273972602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12.843835616438357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48.030136986301372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6.8191780821917805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15.43013698630137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13.550684931506849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46.408219178082192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16.520547945205479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19.772602739726029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6.8712328767123285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16.961643835616439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20.509589041095889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40.62191780821918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68.413698630136992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38.43287671232877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8.5123287671232877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31.863013698630137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20.805479452054794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22.24931506849315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34.041095890410958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35.956164383561642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44.046575342465751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44.871232876712327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67.750684931506854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22.547945205479451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43.416438356164385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33.449315068493149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12.717808219178082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20.169863013698631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33.994520547945207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23.75068493150685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26.257534246575343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55.720547945205482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52.523287671232879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23.139726027397259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26.167123287671235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55.186301369863017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23.673972602739727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31.432876712328767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25.18082191780822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31.18904109589041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34.235616438356168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24.273972602739725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63.624657534246573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6.4246575342465757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16.065753424657533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12.04109589041096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14.605479452054794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12.421917808219177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48.07123287671233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5.2931506849315069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63.939726027397263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17.298630136986301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22.975342465753425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10.994520547945205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33.093150684931508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26.12876712328767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34.578082191780823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25.134246575342466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29.528767123287672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13.687671232876712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39.024657534246572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10.482191780821918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7.3342465753424655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14.882191780821918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14.358904109589041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31.783561643835615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27.882191780821916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21.663013698630138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53.389041095890413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39.084931506849315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13.09041095890411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7.4602739726027396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18.221917808219178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9.0904109589041102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63.717808219178082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69.369863013698634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57.260273972602739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40.838356164383562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31.835616438356166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29.657534246575342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13.087671232876712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21.87123287671233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30.55890410958904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17.542465753424658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14.512328767123288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14.383561643835616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33.531506849315072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18.687671232876713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18.56986301369863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25.476712328767125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30.284931506849315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12.586301369863014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35.706849315068496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41.375342465753427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37.345205479452055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6.6712328767123283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16.435616438356163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30.616438356164384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22.435616438356163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16.649315068493152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14.857534246575343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14.397260273972602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21.273972602739725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47.627397260273973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8.9369863013698634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15.901369863013699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54.923287671232877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16.147945205479452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13.854794520547944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36.868493150684934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51.082191780821915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21.523287671232875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40.375342465753427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33.550684931506851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21.391780821917809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22.408219178082192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39.493150684931507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19.600000000000001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40.104109589041094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14.498630136986302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25.613698630136987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29.279452054794522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38.287671232876711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26.298630136986301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26.564383561643837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40.243835616438353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16.164383561643834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9.3616438356164391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14.58904109589041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29.408219178082192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18.893150684931506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17.556164383561644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21.786301369863015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15.41095890410959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13.386301369863014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42.326027397260276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36.821917808219176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25.175342465753424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31.101369863013698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5.5123287671232877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19.030136986301368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65.756164383561639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20.427397260273974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13.816438356164383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11.6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13.923287671232877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65.219178082191775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20.884931506849316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27.942465753424656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53.630136986301373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10.93972602739726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14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9.5150684931506841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36.298630136986304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22.824657534246576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24.610958904109587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53.747945205479454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28.005479452054793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29.534246575342465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17.67945205479452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22.4986301369863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30.706849315068492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46.824657534246576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8.5232876712328771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32.917808219178085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31.161643835616438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32.361643835616441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17.221917808219178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12.517808219178082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24.556164383561644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18.69041095890411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29.101369863013698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36.364383561643834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23.284931506849315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17.824657534246576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21.282191780821918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19.167123287671235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79.835616438356169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54.476712328767121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48.709589041095889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6.2657534246575342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19.032876712328768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27.4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24.197260273972603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36.172602739726024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11.772602739726027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8.1095890410958908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17.44109589041096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15.75068493150685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24.279452054794522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33.531506849315072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17.61917808219178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18.169863013698631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25.076712328767123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11.602739726027398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31.101369863013698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49.542465753424658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54.528767123287672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13.30958904109589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20.657534246575342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45.443835616438356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19.550684931506851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21.18904109589041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29.704109589041096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31.38082191780822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41.060273972602737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33.827397260273976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27.221917808219178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28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36.745205479452054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16.016438356164382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39.238356164383561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24.419178082191781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43.676712328767124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29.504109589041096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19.523287671232875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54.413698630136984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7.6657534246575345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18.747945205479454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18.298630136986301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14.602739726027398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6.3726027397260276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13.602739726027398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16.616438356164384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14.246575342465754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24.416438356164385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17.115068493150684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19.82191780821918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20.375342465753423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15.917808219178083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35.68767123287671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22.846575342465755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26.846575342465755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22.663013698630138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55.547945205479451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37.065753424657537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14.687671232876712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31.19178082191781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26.564383561643837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18.112328767123287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52.953424657534249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15.4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24.526027397260275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8.117808219178082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22.632876712328766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34.032876712328765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22.827397260273973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34.290410958904111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36.172602739726024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30.983561643835618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30.983561643835618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28.443835616438356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50.027397260273972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32.435616438356163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79.676712328767124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14.282191780821918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31.712328767123289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40.046575342465751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17.698630136986303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49.597260273972601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49.597260273972601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21.756164383561643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26.339726027397262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10.610958904109589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12.323287671232876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14.005479452054795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49.706849315068496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31.832876712328765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9.2328767123287676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22.736986301369864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86.983561643835614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20.317808219178083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20.364383561643837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20.263013698630136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15.452054794520548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42.917808219178085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45.268493150684932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35.5013698630137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18.983561643835618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15.860273972602739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29.126027397260273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44.493150684931507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22.682191780821917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17.410958904109588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17.084931506849315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19.608219178082191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22.230136986301371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20.665753424657535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15.520547945205479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32.350684931506848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14.405479452054795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9.0767123287671225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40.5013698630137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14.923287671232877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18.153424657534245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30.405479452054795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66.536986301369865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46.175342465753424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14.273972602739725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47.098630136986301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67.013698630136986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20.079452054794519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34.008219178082193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22.112328767123287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25.43013698630137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26.789041095890411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15.408219178082192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34.986301369863014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27.358904109589041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53.361643835616441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14.961643835616439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22.586301369863012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44.712328767123289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22.758904109589039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14.769863013698631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68.263013698630132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26.035616438356165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17.013698630136986</v>
      </c>
      <c r="E2296" s="14" t="str">
        <f t="shared" ca="1" si="72"/>
        <v>ADULTO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17.684931506849313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16.18082191780822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15.093150684931507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18.397260273972602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51.824657534246576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34.030136986301372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18.523287671232875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14.6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70.602739726027394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24.698630136986303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12.172602739726027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69.893150684931513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7.4054794520547942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18.019178082191782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41.328767123287669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19.545205479452054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21.394520547945206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26.252054794520546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25.243835616438357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27.134246575342466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17.367123287671234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18.660273972602738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32.243835616438353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25.038356164383561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20.12054794520548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20.12054794520548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23.780821917808218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35.230136986301368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62.150684931506852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47.627397260273973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14.8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16.241095890410961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43.873972602739727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19.147945205479452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42.057534246575344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63.780821917808218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46.706849315068496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46.545205479452058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11.106849315068493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23.287671232876711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24.504109589041096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20.027397260273972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26.816438356164383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51.090410958904108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28.980821917808218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25.838356164383562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31.934246575342467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63.978082191780821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22.282191780821918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25.791780821917808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12.602739726027398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38.830136986301369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54.495890410958907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17.597260273972601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77.098630136986301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20.684931506849313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25.742465753424657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27.117808219178084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48.545205479452058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23.194520547945206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34.641095890410959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18.86849315068493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40.156164383561645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47.934246575342463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13.682191780821919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3.1698630136986301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19.69041095890411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17.635616438356163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17.646575342465752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13.268493150684931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13.09041095890411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34.235616438356168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61.728767123287675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31.12054794520548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68.789041095890411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26.427397260273974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38.205479452054796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17.506849315068493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23.008219178082193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10.334246575342465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25.4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39.893150684931506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23.893150684931506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26.701369863013699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22.909589041095892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14.265753424657534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20.898630136986302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14.506849315068493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16.646575342465752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42.030136986301372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31.304109589041097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17.383561643835616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13.621917808219179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22.147945205479452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10.69041095890411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46.372602739726027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19.290410958904111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22.890410958904109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26.38082191780822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19.545205479452054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19.194520547945206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11.257534246575343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22.717808219178082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22.717808219178082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25.695890410958903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25.235616438356164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20.931506849315067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26.150684931506849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34.561643835616437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19.758904109589039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41.594520547945208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66.567123287671237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48.454794520547942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42.978082191780821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58.591780821917808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51.564383561643837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9.8547945205479444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6.1726027397260275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23.408219178082192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7.6191780821917812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51.443835616438356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40.109589041095887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33.323287671232876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37.969863013698628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25.027397260273972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27.567123287671233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36.049315068493151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22.936986301369863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63.871232876712327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63.871232876712327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30.079452054794519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26.019178082191782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22.44109589041096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10.512328767123288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13.112328767123287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8.0054794520547947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22.736986301369864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63.528767123287672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26.693150684931506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28.898630136986302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19.375342465753423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21.041095890410958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34.597260273972601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14.126027397260273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18.509589041095889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13.43013698630137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20.687671232876713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38.701369863013696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13.323287671232876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18.298630136986301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19.717808219178082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20.276712328767122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31.912328767123288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39.6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58.660273972602738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46.463013698630135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24.827397260273973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68.224657534246575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23.339726027397262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23.210958904109589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41.106849315068494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26.106849315068494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65.556164383561651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25.586301369863012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50.887671232876713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23.295890410958904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7.816438356164384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24.041095890410958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24.701369863013699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30.783561643835615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52.717808219178082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42.898630136986299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34.597260273972601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68.408219178082192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22.361643835616437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23.057534246575344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14.169863013698631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12.112328767123287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60.098630136986301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32.893150684931506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5.8273972602739725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21.364383561643837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44.156164383561645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15.178082191780822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57.279452054794518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70.043835616438358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24.479452054794521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29.780821917808218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19.468493150684932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10.950684931506849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13.646575342465754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12.375342465753425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40.550684931506851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13.07123287671233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3.1342465753424658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7.2054794520547949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33.164383561643838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32.268493150684932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28.509589041095889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27.745205479452054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21.783561643835615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11.863013698630137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25.293150684931508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22.098630136986301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25.838356164383562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42.69041095890411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19.695890410958903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17.649315068493152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60.2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38.717808219178082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17.893150684931506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19.712328767123289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18.81917808219178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19.5013698630137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12.832876712328767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16.345205479452055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23.150684931506849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49.186301369863017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24.397260273972602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19.169863013698631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58.145205479452052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10.991780821917809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32.397260273972606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12.578082191780823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12.791780821917808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48.69315068493151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46.8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9.9397260273972599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76.646575342465752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11.378082191780821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19.561643835616437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33.460273972602742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30.989041095890411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17.246575342465754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30.967123287671232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28.547945205479451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16.306849315068494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17.402739726027399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21.372602739726027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18.567123287671233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12.953424657534246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12.967123287671233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53.304109589041097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40.539726027397258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61.005479452054793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17.789041095890411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19.61917808219178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60.980821917808221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25.257534246575343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15.972602739726028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52.720547945205482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86.438356164383563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44.317808219178083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11.665753424657535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25.876712328767123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31.304109589041097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25.876712328767123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14.169863013698631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35.035616438356165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35.035616438356165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48.172602739726024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20.427397260273974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33.038356164383565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17.684931506849313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39.638356164383559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16.106849315068494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37.843835616438355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36.753424657534246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55.778082191780825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26.528767123287672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23.487671232876714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51.893150684931506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27.791780821917808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20.427397260273974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9.2082191780821923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28.473972602739725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28.230136986301371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15.273972602739725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28.473972602739725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15.915068493150685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31.86849315068493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23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23.30958904109589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25.701369863013699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6.4273972602739722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94.504109589041093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36.287671232876711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41.736986301369861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5.9972602739726026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8.2684931506849306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36.887671232876713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26.44109589041096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41.041095890410958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27.709589041095889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15.805479452054794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16.391780821917809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7.6054794520547944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8.0273972602739718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38.764383561643832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11.654794520547945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42.542465753424658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51.608219178082194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7.3315068493150681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28.473972602739725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18.82191780821918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14.536986301369863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12.635616438356164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11.345205479452055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37.106849315068494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2.8054794520547945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9.7287671232876711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27.531506849315068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19.134246575342466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17.068493150684933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14.643835616438356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28.898630136986302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69.627397260273966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28.641095890410959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24.276712328767122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45.095890410958901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47.342465753424655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34.950684931506849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14.432876712328767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24.063013698630137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25.30958904109589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12.832876712328767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16.627397260273973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25.24931506849315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42.008219178082193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36.049315068493151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14.608219178082193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14.112328767123287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53.410958904109592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49.224657534246575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25.463013698630139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28.846575342465755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28.652054794520549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16.506849315068493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36.060273972602737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33.087671232876716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41.747945205479454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25.816438356164383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17.605479452054794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55.778082191780825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3.6849315068493151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>
        <f t="shared" si="84"/>
        <v>2633</v>
      </c>
      <c r="B2644" t="s">
        <v>1851</v>
      </c>
      <c r="C2644" s="12">
        <v>39760</v>
      </c>
      <c r="D2644" s="13">
        <f ca="1">(TODAY()-PACIENTE[[#This Row],[FECHA. DE NACIMIENTO]])/365</f>
        <v>17.17808219178082</v>
      </c>
      <c r="E2644" s="14" t="str">
        <f t="shared" ca="1" si="83"/>
        <v>ADULTO</v>
      </c>
      <c r="F2644" s="14" t="s">
        <v>14</v>
      </c>
      <c r="G2644" s="2" t="s">
        <v>5202</v>
      </c>
    </row>
    <row r="2645" spans="1:7" x14ac:dyDescent="0.25">
      <c r="A2645" s="84">
        <f t="shared" si="84"/>
        <v>2634</v>
      </c>
      <c r="B2645" t="s">
        <v>5203</v>
      </c>
      <c r="C2645" s="12">
        <v>29169</v>
      </c>
      <c r="D2645" s="13">
        <f ca="1">(TODAY()-PACIENTE[[#This Row],[FECHA. DE NACIMIENTO]])/365</f>
        <v>46.194520547945203</v>
      </c>
      <c r="E2645" s="14" t="str">
        <f t="shared" ca="1" si="83"/>
        <v>ADULTO</v>
      </c>
      <c r="F2645" s="14" t="s">
        <v>15</v>
      </c>
      <c r="G2645" s="2" t="s">
        <v>5202</v>
      </c>
    </row>
    <row r="2646" spans="1:7" x14ac:dyDescent="0.25">
      <c r="A2646" s="84">
        <f t="shared" si="84"/>
        <v>2635</v>
      </c>
      <c r="B2646" t="s">
        <v>5204</v>
      </c>
      <c r="C2646" s="12">
        <v>38351</v>
      </c>
      <c r="D2646" s="13">
        <f ca="1">(TODAY()-PACIENTE[[#This Row],[FECHA. DE NACIMIENTO]])/365</f>
        <v>21.038356164383561</v>
      </c>
      <c r="E2646" s="14" t="str">
        <f t="shared" ca="1" si="83"/>
        <v>ADULTO</v>
      </c>
      <c r="F2646" s="14" t="s">
        <v>15</v>
      </c>
      <c r="G2646" s="2" t="s">
        <v>5205</v>
      </c>
    </row>
    <row r="2647" spans="1:7" x14ac:dyDescent="0.25">
      <c r="A2647" s="84">
        <f t="shared" si="84"/>
        <v>2636</v>
      </c>
      <c r="B2647" t="s">
        <v>5206</v>
      </c>
      <c r="C2647" s="12">
        <v>36550</v>
      </c>
      <c r="D2647" s="13">
        <f ca="1">(TODAY()-PACIENTE[[#This Row],[FECHA. DE NACIMIENTO]])/365</f>
        <v>25.972602739726028</v>
      </c>
      <c r="E2647" s="14" t="str">
        <f t="shared" ca="1" si="83"/>
        <v>ADULTO</v>
      </c>
      <c r="F2647" s="14" t="s">
        <v>15</v>
      </c>
      <c r="G2647" s="2" t="s">
        <v>5207</v>
      </c>
    </row>
    <row r="2648" spans="1:7" x14ac:dyDescent="0.25">
      <c r="A2648" s="84">
        <f t="shared" si="84"/>
        <v>2637</v>
      </c>
      <c r="B2648" t="s">
        <v>5208</v>
      </c>
      <c r="C2648" s="12">
        <v>33673</v>
      </c>
      <c r="D2648" s="13">
        <f ca="1">(TODAY()-PACIENTE[[#This Row],[FECHA. DE NACIMIENTO]])/365</f>
        <v>33.854794520547948</v>
      </c>
      <c r="E2648" s="14" t="str">
        <f t="shared" ca="1" si="83"/>
        <v>ADULTO</v>
      </c>
      <c r="F2648" s="14" t="s">
        <v>15</v>
      </c>
      <c r="G2648" s="2" t="s">
        <v>5209</v>
      </c>
    </row>
    <row r="2649" spans="1:7" x14ac:dyDescent="0.25">
      <c r="A2649" s="84">
        <f t="shared" si="84"/>
        <v>2638</v>
      </c>
      <c r="B2649" t="s">
        <v>5210</v>
      </c>
      <c r="C2649" s="12">
        <v>26190</v>
      </c>
      <c r="D2649" s="13">
        <f ca="1">(TODAY()-PACIENTE[[#This Row],[FECHA. DE NACIMIENTO]])/365</f>
        <v>54.356164383561641</v>
      </c>
      <c r="E2649" s="14" t="str">
        <f t="shared" ca="1" si="83"/>
        <v>ADULTO</v>
      </c>
      <c r="F2649" s="14" t="s">
        <v>14</v>
      </c>
      <c r="G2649" s="2" t="s">
        <v>5201</v>
      </c>
    </row>
    <row r="2650" spans="1:7" x14ac:dyDescent="0.25">
      <c r="A2650" s="84">
        <f t="shared" si="84"/>
        <v>2639</v>
      </c>
      <c r="B2650" t="s">
        <v>5211</v>
      </c>
      <c r="C2650" s="12">
        <v>38488</v>
      </c>
      <c r="D2650" s="13">
        <f ca="1">(TODAY()-PACIENTE[[#This Row],[FECHA. DE NACIMIENTO]])/365</f>
        <v>20.663013698630138</v>
      </c>
      <c r="E2650" s="14" t="str">
        <f t="shared" ca="1" si="83"/>
        <v>ADULTO</v>
      </c>
      <c r="F2650" s="14" t="s">
        <v>14</v>
      </c>
      <c r="G2650" s="2" t="s">
        <v>5212</v>
      </c>
    </row>
    <row r="2651" spans="1:7" x14ac:dyDescent="0.25">
      <c r="A2651" s="84">
        <f t="shared" si="84"/>
        <v>2640</v>
      </c>
      <c r="B2651" t="s">
        <v>5213</v>
      </c>
      <c r="C2651" s="12">
        <v>22025</v>
      </c>
      <c r="D2651" s="13">
        <f ca="1">(TODAY()-PACIENTE[[#This Row],[FECHA. DE NACIMIENTO]])/365</f>
        <v>65.767123287671239</v>
      </c>
      <c r="E2651" s="14" t="str">
        <f t="shared" ca="1" si="83"/>
        <v>TERCERA EDAD</v>
      </c>
      <c r="F2651" s="14" t="s">
        <v>14</v>
      </c>
      <c r="G2651" s="2" t="s">
        <v>5214</v>
      </c>
    </row>
    <row r="2652" spans="1:7" x14ac:dyDescent="0.25">
      <c r="A2652" s="84">
        <f t="shared" si="84"/>
        <v>2641</v>
      </c>
      <c r="B2652" t="s">
        <v>5215</v>
      </c>
      <c r="C2652" s="12">
        <v>34413</v>
      </c>
      <c r="D2652" s="13">
        <f ca="1">(TODAY()-PACIENTE[[#This Row],[FECHA. DE NACIMIENTO]])/365</f>
        <v>31.827397260273973</v>
      </c>
      <c r="E2652" s="14" t="str">
        <f t="shared" ca="1" si="83"/>
        <v>ADULTO</v>
      </c>
      <c r="F2652" s="14" t="s">
        <v>14</v>
      </c>
      <c r="G2652" s="2" t="s">
        <v>5216</v>
      </c>
    </row>
    <row r="2653" spans="1:7" x14ac:dyDescent="0.25">
      <c r="A2653" s="84">
        <f t="shared" si="84"/>
        <v>2642</v>
      </c>
      <c r="B2653" t="s">
        <v>5217</v>
      </c>
      <c r="C2653" s="12">
        <v>39908</v>
      </c>
      <c r="D2653" s="13">
        <f ca="1">(TODAY()-PACIENTE[[#This Row],[FECHA. DE NACIMIENTO]])/365</f>
        <v>16.772602739726029</v>
      </c>
      <c r="E2653" s="14" t="str">
        <f t="shared" ca="1" si="83"/>
        <v>ADOLECENTE</v>
      </c>
      <c r="F2653" s="14" t="s">
        <v>14</v>
      </c>
      <c r="G2653" s="2" t="s">
        <v>5218</v>
      </c>
    </row>
    <row r="2654" spans="1:7" x14ac:dyDescent="0.25">
      <c r="A2654" s="84">
        <f t="shared" si="84"/>
        <v>2643</v>
      </c>
      <c r="B2654" t="s">
        <v>5219</v>
      </c>
      <c r="C2654" s="12">
        <v>40884</v>
      </c>
      <c r="D2654" s="13">
        <f ca="1">(TODAY()-PACIENTE[[#This Row],[FECHA. DE NACIMIENTO]])/365</f>
        <v>14.098630136986301</v>
      </c>
      <c r="E2654" s="14" t="str">
        <f t="shared" ca="1" si="83"/>
        <v>ADOLECENTE</v>
      </c>
      <c r="F2654" s="14" t="s">
        <v>14</v>
      </c>
      <c r="G2654" s="2" t="s">
        <v>5220</v>
      </c>
    </row>
    <row r="2655" spans="1:7" x14ac:dyDescent="0.25">
      <c r="A2655" s="84">
        <f t="shared" si="84"/>
        <v>2644</v>
      </c>
      <c r="B2655" t="s">
        <v>5221</v>
      </c>
      <c r="C2655" s="12">
        <v>38433</v>
      </c>
      <c r="D2655" s="13">
        <f ca="1">(TODAY()-PACIENTE[[#This Row],[FECHA. DE NACIMIENTO]])/365</f>
        <v>20.813698630136987</v>
      </c>
      <c r="E2655" s="14" t="str">
        <f t="shared" ca="1" si="83"/>
        <v>ADULTO</v>
      </c>
      <c r="F2655" s="14" t="s">
        <v>14</v>
      </c>
      <c r="G2655" s="2" t="s">
        <v>5222</v>
      </c>
    </row>
    <row r="2656" spans="1:7" x14ac:dyDescent="0.25">
      <c r="A2656" s="84">
        <f t="shared" si="84"/>
        <v>2645</v>
      </c>
      <c r="B2656" t="s">
        <v>5223</v>
      </c>
      <c r="C2656" s="12">
        <v>30902</v>
      </c>
      <c r="D2656" s="13">
        <f ca="1">(TODAY()-PACIENTE[[#This Row],[FECHA. DE NACIMIENTO]])/365</f>
        <v>41.446575342465756</v>
      </c>
      <c r="E2656" s="14" t="str">
        <f t="shared" ca="1" si="83"/>
        <v>ADULTO</v>
      </c>
      <c r="F2656" s="14" t="s">
        <v>15</v>
      </c>
      <c r="G2656" s="2" t="s">
        <v>5224</v>
      </c>
    </row>
    <row r="2657" spans="1:7" x14ac:dyDescent="0.25">
      <c r="A2657" s="84">
        <f t="shared" si="84"/>
        <v>2646</v>
      </c>
      <c r="B2657" t="s">
        <v>5225</v>
      </c>
      <c r="C2657" s="12">
        <v>39237</v>
      </c>
      <c r="D2657" s="13">
        <f ca="1">(TODAY()-PACIENTE[[#This Row],[FECHA. DE NACIMIENTO]])/365</f>
        <v>18.610958904109587</v>
      </c>
      <c r="E2657" s="14" t="str">
        <f t="shared" ca="1" si="83"/>
        <v>ADULTO</v>
      </c>
      <c r="F2657" s="14" t="s">
        <v>14</v>
      </c>
      <c r="G2657" s="2" t="s">
        <v>5226</v>
      </c>
    </row>
    <row r="2658" spans="1:7" x14ac:dyDescent="0.25">
      <c r="A2658" s="84">
        <f t="shared" si="84"/>
        <v>2647</v>
      </c>
      <c r="B2658" t="s">
        <v>5227</v>
      </c>
      <c r="C2658" s="12">
        <v>43108</v>
      </c>
      <c r="D2658" s="13">
        <f ca="1">(TODAY()-PACIENTE[[#This Row],[FECHA. DE NACIMIENTO]])/365</f>
        <v>8.0054794520547947</v>
      </c>
      <c r="E2658" s="14" t="str">
        <f t="shared" ca="1" si="83"/>
        <v>NIÑO</v>
      </c>
      <c r="F2658" s="14" t="s">
        <v>14</v>
      </c>
      <c r="G2658" s="2" t="s">
        <v>5228</v>
      </c>
    </row>
    <row r="2659" spans="1:7" x14ac:dyDescent="0.25">
      <c r="A2659" s="84">
        <f t="shared" si="84"/>
        <v>2648</v>
      </c>
      <c r="B2659" t="s">
        <v>5229</v>
      </c>
      <c r="C2659" s="12">
        <v>38267</v>
      </c>
      <c r="D2659" s="13">
        <f ca="1">(TODAY()-PACIENTE[[#This Row],[FECHA. DE NACIMIENTO]])/365</f>
        <v>21.268493150684932</v>
      </c>
      <c r="E2659" s="14" t="str">
        <f t="shared" ca="1" si="83"/>
        <v>ADULTO</v>
      </c>
      <c r="F2659" s="14" t="s">
        <v>14</v>
      </c>
      <c r="G2659" s="2" t="s">
        <v>5230</v>
      </c>
    </row>
    <row r="2660" spans="1:7" x14ac:dyDescent="0.25">
      <c r="A2660" s="84">
        <f t="shared" si="84"/>
        <v>2649</v>
      </c>
      <c r="B2660" t="s">
        <v>5231</v>
      </c>
      <c r="C2660" s="12">
        <v>37830</v>
      </c>
      <c r="D2660" s="13">
        <f ca="1">(TODAY()-PACIENTE[[#This Row],[FECHA. DE NACIMIENTO]])/365</f>
        <v>22.465753424657535</v>
      </c>
      <c r="E2660" s="14" t="str">
        <f t="shared" ca="1" si="83"/>
        <v>ADULTO</v>
      </c>
      <c r="F2660" s="14" t="s">
        <v>15</v>
      </c>
      <c r="G2660" s="2" t="s">
        <v>5232</v>
      </c>
    </row>
    <row r="2661" spans="1:7" x14ac:dyDescent="0.25">
      <c r="A2661" s="84">
        <f t="shared" si="84"/>
        <v>2650</v>
      </c>
      <c r="B2661" t="s">
        <v>5233</v>
      </c>
      <c r="C2661" s="12">
        <v>41127</v>
      </c>
      <c r="D2661" s="13">
        <f ca="1">(TODAY()-PACIENTE[[#This Row],[FECHA. DE NACIMIENTO]])/365</f>
        <v>13.432876712328767</v>
      </c>
      <c r="E2661" s="14" t="str">
        <f t="shared" ca="1" si="83"/>
        <v>ADOLECENTE</v>
      </c>
      <c r="F2661" s="14" t="s">
        <v>14</v>
      </c>
      <c r="G2661" s="2" t="s">
        <v>5234</v>
      </c>
    </row>
    <row r="2662" spans="1:7" x14ac:dyDescent="0.25">
      <c r="A2662" s="84">
        <f t="shared" si="84"/>
        <v>2651</v>
      </c>
      <c r="B2662" t="s">
        <v>5235</v>
      </c>
      <c r="C2662" s="12">
        <v>29664</v>
      </c>
      <c r="D2662" s="13">
        <f ca="1">(TODAY()-PACIENTE[[#This Row],[FECHA. DE NACIMIENTO]])/365</f>
        <v>44.838356164383562</v>
      </c>
      <c r="E2662" s="14" t="str">
        <f t="shared" ca="1" si="83"/>
        <v>ADULTO</v>
      </c>
      <c r="F2662" s="14" t="s">
        <v>14</v>
      </c>
      <c r="G2662" s="2" t="s">
        <v>5236</v>
      </c>
    </row>
    <row r="2663" spans="1:7" x14ac:dyDescent="0.25">
      <c r="A2663" s="84">
        <f t="shared" si="84"/>
        <v>2652</v>
      </c>
      <c r="B2663" t="s">
        <v>5237</v>
      </c>
      <c r="C2663" s="12">
        <v>36421</v>
      </c>
      <c r="D2663" s="13">
        <f ca="1">(TODAY()-PACIENTE[[#This Row],[FECHA. DE NACIMIENTO]])/365</f>
        <v>26.326027397260273</v>
      </c>
      <c r="E2663" s="14" t="str">
        <f t="shared" ca="1" si="83"/>
        <v>ADULTO</v>
      </c>
      <c r="F2663" s="14" t="s">
        <v>14</v>
      </c>
      <c r="G2663" s="2" t="s">
        <v>5238</v>
      </c>
    </row>
    <row r="2664" spans="1:7" x14ac:dyDescent="0.25">
      <c r="A2664" s="84">
        <f t="shared" si="84"/>
        <v>2653</v>
      </c>
      <c r="B2664" t="s">
        <v>5239</v>
      </c>
      <c r="C2664" s="12">
        <v>37064</v>
      </c>
      <c r="D2664" s="13">
        <f ca="1">(TODAY()-PACIENTE[[#This Row],[FECHA. DE NACIMIENTO]])/365</f>
        <v>24.564383561643837</v>
      </c>
      <c r="E2664" s="14" t="str">
        <f t="shared" ca="1" si="83"/>
        <v>ADULTO</v>
      </c>
      <c r="F2664" s="14" t="s">
        <v>14</v>
      </c>
      <c r="G2664" s="2" t="s">
        <v>5240</v>
      </c>
    </row>
    <row r="2665" spans="1:7" x14ac:dyDescent="0.25">
      <c r="A2665" s="84">
        <f t="shared" si="84"/>
        <v>2654</v>
      </c>
      <c r="B2665" t="s">
        <v>5241</v>
      </c>
      <c r="C2665" s="12">
        <v>33485</v>
      </c>
      <c r="D2665" s="13">
        <f ca="1">(TODAY()-PACIENTE[[#This Row],[FECHA. DE NACIMIENTO]])/365</f>
        <v>34.369863013698627</v>
      </c>
      <c r="E2665" s="14" t="str">
        <f t="shared" ca="1" si="83"/>
        <v>ADULTO</v>
      </c>
      <c r="F2665" s="14" t="s">
        <v>15</v>
      </c>
      <c r="G2665" s="2" t="s">
        <v>5242</v>
      </c>
    </row>
    <row r="2666" spans="1:7" x14ac:dyDescent="0.25">
      <c r="A2666" s="84">
        <f t="shared" si="84"/>
        <v>2655</v>
      </c>
      <c r="B2666" t="s">
        <v>5243</v>
      </c>
      <c r="C2666" s="12">
        <v>35138</v>
      </c>
      <c r="D2666" s="13">
        <f ca="1">(TODAY()-PACIENTE[[#This Row],[FECHA. DE NACIMIENTO]])/365</f>
        <v>29.841095890410958</v>
      </c>
      <c r="E2666" s="14" t="str">
        <f t="shared" ref="E2666:E2729" ca="1" si="85">IF(D2666&lt;=11,"NIÑO",IF(D2666&lt;=17,"ADOLECENTE",IF(D2666&lt;=65,"ADULTO",IF(D2666&gt;=65,"TERCERA EDAD",0))))</f>
        <v>ADULTO</v>
      </c>
      <c r="F2666" s="14" t="s">
        <v>14</v>
      </c>
      <c r="G2666" s="2" t="s">
        <v>5244</v>
      </c>
    </row>
    <row r="2667" spans="1:7" x14ac:dyDescent="0.25">
      <c r="A2667" s="84">
        <f t="shared" si="84"/>
        <v>2656</v>
      </c>
      <c r="B2667" t="s">
        <v>5245</v>
      </c>
      <c r="C2667" s="12">
        <v>41127</v>
      </c>
      <c r="D2667" s="13">
        <f ca="1">(TODAY()-PACIENTE[[#This Row],[FECHA. DE NACIMIENTO]])/365</f>
        <v>13.432876712328767</v>
      </c>
      <c r="E2667" s="14" t="str">
        <f t="shared" ca="1" si="85"/>
        <v>ADOLECENTE</v>
      </c>
      <c r="F2667" s="14" t="s">
        <v>14</v>
      </c>
      <c r="G2667" s="2" t="s">
        <v>5246</v>
      </c>
    </row>
    <row r="2668" spans="1:7" x14ac:dyDescent="0.25">
      <c r="A2668" s="84">
        <f t="shared" si="84"/>
        <v>2657</v>
      </c>
      <c r="B2668" t="s">
        <v>5247</v>
      </c>
      <c r="C2668" s="12">
        <v>32484</v>
      </c>
      <c r="D2668" s="13">
        <f ca="1">(TODAY()-PACIENTE[[#This Row],[FECHA. DE NACIMIENTO]])/365</f>
        <v>37.112328767123287</v>
      </c>
      <c r="E2668" s="14" t="str">
        <f t="shared" ca="1" si="85"/>
        <v>ADULTO</v>
      </c>
      <c r="F2668" s="14" t="s">
        <v>15</v>
      </c>
      <c r="G2668" s="2" t="s">
        <v>5248</v>
      </c>
    </row>
    <row r="2669" spans="1:7" x14ac:dyDescent="0.25">
      <c r="A2669" s="84">
        <f t="shared" si="84"/>
        <v>2658</v>
      </c>
      <c r="B2669" t="s">
        <v>5249</v>
      </c>
      <c r="C2669" s="12">
        <v>31453</v>
      </c>
      <c r="D2669" s="13">
        <f ca="1">(TODAY()-PACIENTE[[#This Row],[FECHA. DE NACIMIENTO]])/365</f>
        <v>39.936986301369863</v>
      </c>
      <c r="E2669" s="14" t="str">
        <f t="shared" ca="1" si="85"/>
        <v>ADULTO</v>
      </c>
      <c r="F2669" s="14" t="s">
        <v>14</v>
      </c>
      <c r="G2669" s="2" t="s">
        <v>5250</v>
      </c>
    </row>
    <row r="2670" spans="1:7" x14ac:dyDescent="0.25">
      <c r="A2670" s="84">
        <f t="shared" si="84"/>
        <v>2659</v>
      </c>
      <c r="B2670" t="s">
        <v>5251</v>
      </c>
      <c r="C2670" s="12">
        <v>36885</v>
      </c>
      <c r="D2670" s="13">
        <f ca="1">(TODAY()-PACIENTE[[#This Row],[FECHA. DE NACIMIENTO]])/365</f>
        <v>25.054794520547944</v>
      </c>
      <c r="E2670" s="14" t="str">
        <f t="shared" ca="1" si="85"/>
        <v>ADULTO</v>
      </c>
      <c r="F2670" s="14" t="s">
        <v>15</v>
      </c>
      <c r="G2670" s="2" t="s">
        <v>5252</v>
      </c>
    </row>
    <row r="2671" spans="1:7" x14ac:dyDescent="0.25">
      <c r="A2671" s="84">
        <f t="shared" ref="A2671:A2734" si="86">IF(B2671&lt;&gt;"",$A2670+1,"")</f>
        <v>2660</v>
      </c>
      <c r="B2671" t="s">
        <v>5253</v>
      </c>
      <c r="C2671" s="12">
        <v>31948</v>
      </c>
      <c r="D2671" s="13">
        <f ca="1">(TODAY()-PACIENTE[[#This Row],[FECHA. DE NACIMIENTO]])/365</f>
        <v>38.580821917808223</v>
      </c>
      <c r="E2671" s="14" t="str">
        <f t="shared" ca="1" si="85"/>
        <v>ADULTO</v>
      </c>
      <c r="F2671" s="14" t="s">
        <v>14</v>
      </c>
      <c r="G2671" s="2" t="s">
        <v>5254</v>
      </c>
    </row>
    <row r="2672" spans="1:7" x14ac:dyDescent="0.25">
      <c r="A2672" s="84">
        <f t="shared" si="86"/>
        <v>2661</v>
      </c>
      <c r="B2672" t="s">
        <v>5255</v>
      </c>
      <c r="C2672" s="12">
        <v>34677</v>
      </c>
      <c r="D2672" s="13">
        <f ca="1">(TODAY()-PACIENTE[[#This Row],[FECHA. DE NACIMIENTO]])/365</f>
        <v>31.104109589041094</v>
      </c>
      <c r="E2672" s="14" t="str">
        <f t="shared" ca="1" si="85"/>
        <v>ADULTO</v>
      </c>
      <c r="F2672" s="14" t="s">
        <v>14</v>
      </c>
      <c r="G2672" s="2" t="s">
        <v>5256</v>
      </c>
    </row>
    <row r="2673" spans="1:7" x14ac:dyDescent="0.25">
      <c r="A2673" s="84">
        <f t="shared" si="86"/>
        <v>2662</v>
      </c>
      <c r="B2673" t="s">
        <v>5257</v>
      </c>
      <c r="C2673" s="12">
        <v>41065</v>
      </c>
      <c r="D2673" s="13">
        <f ca="1">(TODAY()-PACIENTE[[#This Row],[FECHA. DE NACIMIENTO]])/365</f>
        <v>13.602739726027398</v>
      </c>
      <c r="E2673" s="14" t="str">
        <f t="shared" ca="1" si="85"/>
        <v>ADOLECENTE</v>
      </c>
      <c r="F2673" s="14" t="s">
        <v>14</v>
      </c>
      <c r="G2673" s="2" t="s">
        <v>5258</v>
      </c>
    </row>
    <row r="2674" spans="1:7" x14ac:dyDescent="0.25">
      <c r="A2674" s="84">
        <f t="shared" si="86"/>
        <v>2663</v>
      </c>
      <c r="B2674" t="s">
        <v>5259</v>
      </c>
      <c r="C2674" s="12">
        <v>34469</v>
      </c>
      <c r="D2674" s="13">
        <f ca="1">(TODAY()-PACIENTE[[#This Row],[FECHA. DE NACIMIENTO]])/365</f>
        <v>31.673972602739727</v>
      </c>
      <c r="E2674" s="14" t="str">
        <f t="shared" ca="1" si="85"/>
        <v>ADULTO</v>
      </c>
      <c r="F2674" s="14" t="s">
        <v>14</v>
      </c>
      <c r="G2674" s="2" t="s">
        <v>5260</v>
      </c>
    </row>
    <row r="2675" spans="1:7" x14ac:dyDescent="0.25">
      <c r="A2675" s="84">
        <f t="shared" si="86"/>
        <v>2664</v>
      </c>
      <c r="B2675" t="s">
        <v>5261</v>
      </c>
      <c r="C2675" s="12">
        <v>39293</v>
      </c>
      <c r="D2675" s="13">
        <f ca="1">(TODAY()-PACIENTE[[#This Row],[FECHA. DE NACIMIENTO]])/365</f>
        <v>18.457534246575342</v>
      </c>
      <c r="E2675" s="14" t="str">
        <f t="shared" ca="1" si="85"/>
        <v>ADULTO</v>
      </c>
      <c r="F2675" s="14" t="s">
        <v>15</v>
      </c>
      <c r="G2675" s="2" t="s">
        <v>5262</v>
      </c>
    </row>
    <row r="2676" spans="1:7" x14ac:dyDescent="0.25">
      <c r="A2676" s="84">
        <f t="shared" si="86"/>
        <v>2665</v>
      </c>
      <c r="B2676" t="s">
        <v>5263</v>
      </c>
      <c r="C2676" s="12">
        <v>32595</v>
      </c>
      <c r="D2676" s="13">
        <f ca="1">(TODAY()-PACIENTE[[#This Row],[FECHA. DE NACIMIENTO]])/365</f>
        <v>36.80821917808219</v>
      </c>
      <c r="E2676" s="14" t="str">
        <f t="shared" ca="1" si="85"/>
        <v>ADULTO</v>
      </c>
      <c r="F2676" s="14" t="s">
        <v>15</v>
      </c>
      <c r="G2676" s="2" t="s">
        <v>5264</v>
      </c>
    </row>
    <row r="2677" spans="1:7" x14ac:dyDescent="0.25">
      <c r="A2677" s="84">
        <f t="shared" si="86"/>
        <v>2666</v>
      </c>
      <c r="B2677" t="s">
        <v>5265</v>
      </c>
      <c r="C2677" s="12">
        <v>36426</v>
      </c>
      <c r="D2677" s="13">
        <f ca="1">(TODAY()-PACIENTE[[#This Row],[FECHA. DE NACIMIENTO]])/365</f>
        <v>26.312328767123287</v>
      </c>
      <c r="E2677" s="14" t="str">
        <f t="shared" ca="1" si="85"/>
        <v>ADULTO</v>
      </c>
      <c r="F2677" s="14" t="s">
        <v>14</v>
      </c>
      <c r="G2677" s="2" t="s">
        <v>5266</v>
      </c>
    </row>
    <row r="2678" spans="1:7" x14ac:dyDescent="0.25">
      <c r="A2678" s="84">
        <f t="shared" si="86"/>
        <v>2667</v>
      </c>
      <c r="B2678" t="s">
        <v>5267</v>
      </c>
      <c r="C2678" s="12">
        <v>43967</v>
      </c>
      <c r="D2678" s="13">
        <f ca="1">(TODAY()-PACIENTE[[#This Row],[FECHA. DE NACIMIENTO]])/365</f>
        <v>5.6520547945205477</v>
      </c>
      <c r="E2678" s="14" t="str">
        <f t="shared" ca="1" si="85"/>
        <v>NIÑO</v>
      </c>
      <c r="F2678" s="14" t="s">
        <v>14</v>
      </c>
      <c r="G2678" s="2" t="s">
        <v>5268</v>
      </c>
    </row>
    <row r="2679" spans="1:7" x14ac:dyDescent="0.25">
      <c r="A2679" s="84">
        <f t="shared" si="86"/>
        <v>2668</v>
      </c>
      <c r="B2679" t="s">
        <v>5269</v>
      </c>
      <c r="C2679" s="12">
        <v>33142</v>
      </c>
      <c r="D2679" s="13">
        <f ca="1">(TODAY()-PACIENTE[[#This Row],[FECHA. DE NACIMIENTO]])/365</f>
        <v>35.30958904109589</v>
      </c>
      <c r="E2679" s="14" t="str">
        <f t="shared" ca="1" si="85"/>
        <v>ADULTO</v>
      </c>
      <c r="F2679" s="14" t="s">
        <v>15</v>
      </c>
      <c r="G2679" s="2" t="s">
        <v>792</v>
      </c>
    </row>
    <row r="2680" spans="1:7" x14ac:dyDescent="0.25">
      <c r="A2680" s="84">
        <f t="shared" si="86"/>
        <v>2669</v>
      </c>
      <c r="B2680" t="s">
        <v>5270</v>
      </c>
      <c r="C2680" s="12">
        <v>27348</v>
      </c>
      <c r="D2680" s="13">
        <f ca="1">(TODAY()-PACIENTE[[#This Row],[FECHA. DE NACIMIENTO]])/365</f>
        <v>51.183561643835617</v>
      </c>
      <c r="E2680" s="14" t="str">
        <f t="shared" ca="1" si="85"/>
        <v>ADULTO</v>
      </c>
      <c r="F2680" s="14" t="s">
        <v>15</v>
      </c>
      <c r="G2680" s="2" t="s">
        <v>5271</v>
      </c>
    </row>
    <row r="2681" spans="1:7" x14ac:dyDescent="0.25">
      <c r="A2681" s="84">
        <f t="shared" si="86"/>
        <v>2670</v>
      </c>
      <c r="B2681" t="s">
        <v>5272</v>
      </c>
      <c r="C2681" s="12">
        <v>42312</v>
      </c>
      <c r="D2681" s="13">
        <f ca="1">(TODAY()-PACIENTE[[#This Row],[FECHA. DE NACIMIENTO]])/365</f>
        <v>10.186301369863013</v>
      </c>
      <c r="E2681" s="14" t="str">
        <f t="shared" ca="1" si="85"/>
        <v>NIÑO</v>
      </c>
      <c r="F2681" s="14" t="s">
        <v>14</v>
      </c>
      <c r="G2681" s="2" t="s">
        <v>5273</v>
      </c>
    </row>
    <row r="2682" spans="1:7" x14ac:dyDescent="0.25">
      <c r="A2682" s="84">
        <f t="shared" si="86"/>
        <v>2671</v>
      </c>
      <c r="B2682" t="s">
        <v>5274</v>
      </c>
      <c r="C2682" s="12">
        <v>40086</v>
      </c>
      <c r="D2682" s="13">
        <f ca="1">(TODAY()-PACIENTE[[#This Row],[FECHA. DE NACIMIENTO]])/365</f>
        <v>16.284931506849315</v>
      </c>
      <c r="E2682" s="14" t="str">
        <f t="shared" ca="1" si="85"/>
        <v>ADOLECENTE</v>
      </c>
      <c r="F2682" s="14" t="s">
        <v>15</v>
      </c>
      <c r="G2682" s="2" t="s">
        <v>3514</v>
      </c>
    </row>
    <row r="2683" spans="1:7" x14ac:dyDescent="0.25">
      <c r="A2683" s="84">
        <f t="shared" si="86"/>
        <v>2672</v>
      </c>
      <c r="B2683" t="s">
        <v>5275</v>
      </c>
      <c r="C2683" s="12">
        <v>22908</v>
      </c>
      <c r="D2683" s="13">
        <f ca="1">(TODAY()-PACIENTE[[#This Row],[FECHA. DE NACIMIENTO]])/365</f>
        <v>63.347945205479455</v>
      </c>
      <c r="E2683" s="14" t="str">
        <f t="shared" ca="1" si="85"/>
        <v>ADULTO</v>
      </c>
      <c r="F2683" s="14" t="s">
        <v>14</v>
      </c>
      <c r="G2683" s="2" t="s">
        <v>5276</v>
      </c>
    </row>
    <row r="2684" spans="1:7" x14ac:dyDescent="0.25">
      <c r="A2684" s="84">
        <f t="shared" si="86"/>
        <v>2673</v>
      </c>
      <c r="B2684" t="s">
        <v>5277</v>
      </c>
      <c r="C2684" s="12">
        <v>25443</v>
      </c>
      <c r="D2684" s="13">
        <f ca="1">(TODAY()-PACIENTE[[#This Row],[FECHA. DE NACIMIENTO]])/365</f>
        <v>56.402739726027399</v>
      </c>
      <c r="E2684" s="14" t="str">
        <f t="shared" ca="1" si="85"/>
        <v>ADULTO</v>
      </c>
      <c r="F2684" s="14" t="s">
        <v>14</v>
      </c>
      <c r="G2684" s="2" t="s">
        <v>5278</v>
      </c>
    </row>
    <row r="2685" spans="1:7" x14ac:dyDescent="0.25">
      <c r="A2685" s="84">
        <f t="shared" si="86"/>
        <v>2674</v>
      </c>
      <c r="B2685" t="s">
        <v>5279</v>
      </c>
      <c r="C2685" s="12">
        <v>43887</v>
      </c>
      <c r="D2685" s="13">
        <f ca="1">(TODAY()-PACIENTE[[#This Row],[FECHA. DE NACIMIENTO]])/365</f>
        <v>5.8712328767123285</v>
      </c>
      <c r="E2685" s="14" t="str">
        <f t="shared" ca="1" si="85"/>
        <v>NIÑO</v>
      </c>
      <c r="F2685" s="14" t="s">
        <v>14</v>
      </c>
      <c r="G2685" s="2" t="s">
        <v>5280</v>
      </c>
    </row>
    <row r="2686" spans="1:7" x14ac:dyDescent="0.25">
      <c r="A2686" s="84">
        <f t="shared" si="86"/>
        <v>2675</v>
      </c>
      <c r="B2686" t="s">
        <v>5281</v>
      </c>
      <c r="C2686" s="12">
        <v>22349</v>
      </c>
      <c r="D2686" s="13">
        <f ca="1">(TODAY()-PACIENTE[[#This Row],[FECHA. DE NACIMIENTO]])/365</f>
        <v>64.879452054794527</v>
      </c>
      <c r="E2686" s="14" t="str">
        <f t="shared" ca="1" si="85"/>
        <v>ADULTO</v>
      </c>
      <c r="F2686" s="14" t="s">
        <v>14</v>
      </c>
      <c r="G2686" s="2" t="s">
        <v>5282</v>
      </c>
    </row>
    <row r="2687" spans="1:7" x14ac:dyDescent="0.25">
      <c r="A2687" s="84">
        <f t="shared" si="86"/>
        <v>2676</v>
      </c>
      <c r="B2687" t="s">
        <v>5283</v>
      </c>
      <c r="C2687" s="12">
        <v>38090</v>
      </c>
      <c r="D2687" s="13">
        <f ca="1">(TODAY()-PACIENTE[[#This Row],[FECHA. DE NACIMIENTO]])/365</f>
        <v>21.753424657534246</v>
      </c>
      <c r="E2687" s="14" t="str">
        <f t="shared" ca="1" si="85"/>
        <v>ADULTO</v>
      </c>
      <c r="F2687" s="14" t="s">
        <v>15</v>
      </c>
      <c r="G2687" s="2" t="s">
        <v>5284</v>
      </c>
    </row>
    <row r="2688" spans="1:7" x14ac:dyDescent="0.25">
      <c r="A2688" s="84">
        <f t="shared" si="86"/>
        <v>2677</v>
      </c>
      <c r="B2688" t="s">
        <v>5286</v>
      </c>
      <c r="C2688" s="12">
        <v>41756</v>
      </c>
      <c r="D2688" s="13">
        <f ca="1">(TODAY()-PACIENTE[[#This Row],[FECHA. DE NACIMIENTO]])/365</f>
        <v>11.70958904109589</v>
      </c>
      <c r="E2688" s="14" t="str">
        <f t="shared" ca="1" si="85"/>
        <v>ADOLECENTE</v>
      </c>
      <c r="F2688" s="14" t="s">
        <v>15</v>
      </c>
      <c r="G2688" s="2" t="s">
        <v>5285</v>
      </c>
    </row>
    <row r="2689" spans="1:7" x14ac:dyDescent="0.25">
      <c r="A2689" s="84">
        <f t="shared" si="86"/>
        <v>2678</v>
      </c>
      <c r="B2689" t="s">
        <v>5287</v>
      </c>
      <c r="C2689" s="12">
        <v>37713</v>
      </c>
      <c r="D2689" s="13">
        <f ca="1">(TODAY()-PACIENTE[[#This Row],[FECHA. DE NACIMIENTO]])/365</f>
        <v>22.786301369863015</v>
      </c>
      <c r="E2689" s="14" t="str">
        <f t="shared" ca="1" si="85"/>
        <v>ADULTO</v>
      </c>
      <c r="F2689" s="14" t="s">
        <v>15</v>
      </c>
      <c r="G2689" s="2" t="s">
        <v>628</v>
      </c>
    </row>
    <row r="2690" spans="1:7" x14ac:dyDescent="0.25">
      <c r="A2690" s="84">
        <f t="shared" si="86"/>
        <v>2679</v>
      </c>
      <c r="B2690" t="s">
        <v>5288</v>
      </c>
      <c r="C2690" s="12">
        <v>44547</v>
      </c>
      <c r="D2690" s="13">
        <f ca="1">(TODAY()-PACIENTE[[#This Row],[FECHA. DE NACIMIENTO]])/365</f>
        <v>4.0630136986301366</v>
      </c>
      <c r="E2690" s="14" t="str">
        <f t="shared" ca="1" si="85"/>
        <v>NIÑO</v>
      </c>
      <c r="F2690" s="14" t="s">
        <v>14</v>
      </c>
    </row>
    <row r="2691" spans="1:7" x14ac:dyDescent="0.25">
      <c r="A2691" s="84">
        <f t="shared" si="86"/>
        <v>2680</v>
      </c>
      <c r="B2691" t="s">
        <v>5289</v>
      </c>
      <c r="C2691" s="12">
        <v>39634</v>
      </c>
      <c r="D2691" s="13">
        <f ca="1">(TODAY()-PACIENTE[[#This Row],[FECHA. DE NACIMIENTO]])/365</f>
        <v>17.523287671232875</v>
      </c>
      <c r="E2691" s="14" t="str">
        <f t="shared" ca="1" si="85"/>
        <v>ADULTO</v>
      </c>
      <c r="F2691" s="14" t="s">
        <v>15</v>
      </c>
      <c r="G2691" s="2" t="s">
        <v>5290</v>
      </c>
    </row>
    <row r="2692" spans="1:7" x14ac:dyDescent="0.25">
      <c r="A2692" s="84">
        <f t="shared" si="86"/>
        <v>2681</v>
      </c>
      <c r="B2692" t="s">
        <v>5291</v>
      </c>
      <c r="C2692" s="12">
        <v>34410</v>
      </c>
      <c r="D2692" s="13">
        <f ca="1">(TODAY()-PACIENTE[[#This Row],[FECHA. DE NACIMIENTO]])/365</f>
        <v>31.835616438356166</v>
      </c>
      <c r="E2692" s="14" t="str">
        <f t="shared" ca="1" si="85"/>
        <v>ADULTO</v>
      </c>
      <c r="F2692" s="14" t="s">
        <v>15</v>
      </c>
      <c r="G2692" s="2" t="s">
        <v>807</v>
      </c>
    </row>
    <row r="2693" spans="1:7" x14ac:dyDescent="0.25">
      <c r="A2693" s="84">
        <f t="shared" si="86"/>
        <v>2682</v>
      </c>
      <c r="B2693" t="s">
        <v>5292</v>
      </c>
      <c r="C2693" s="12">
        <v>37133</v>
      </c>
      <c r="D2693" s="13">
        <f ca="1">(TODAY()-PACIENTE[[#This Row],[FECHA. DE NACIMIENTO]])/365</f>
        <v>24.375342465753423</v>
      </c>
      <c r="E2693" s="14" t="str">
        <f t="shared" ca="1" si="85"/>
        <v>ADULTO</v>
      </c>
      <c r="F2693" s="14" t="s">
        <v>15</v>
      </c>
      <c r="G2693" s="2" t="s">
        <v>5293</v>
      </c>
    </row>
    <row r="2694" spans="1:7" x14ac:dyDescent="0.25">
      <c r="A2694" s="84">
        <f t="shared" si="86"/>
        <v>2683</v>
      </c>
      <c r="B2694" t="s">
        <v>2418</v>
      </c>
      <c r="C2694" s="12">
        <v>24739</v>
      </c>
      <c r="D2694" s="13">
        <f ca="1">(TODAY()-PACIENTE[[#This Row],[FECHA. DE NACIMIENTO]])/365</f>
        <v>58.331506849315069</v>
      </c>
      <c r="E2694" s="14" t="str">
        <f t="shared" ca="1" si="85"/>
        <v>ADULTO</v>
      </c>
      <c r="F2694" s="14" t="s">
        <v>15</v>
      </c>
      <c r="G2694" s="2" t="s">
        <v>5294</v>
      </c>
    </row>
    <row r="2695" spans="1:7" x14ac:dyDescent="0.25">
      <c r="A2695" s="84">
        <f t="shared" si="86"/>
        <v>2684</v>
      </c>
      <c r="B2695" t="s">
        <v>5295</v>
      </c>
      <c r="C2695" s="12">
        <v>25432</v>
      </c>
      <c r="D2695" s="13">
        <f ca="1">(TODAY()-PACIENTE[[#This Row],[FECHA. DE NACIMIENTO]])/365</f>
        <v>56.43287671232877</v>
      </c>
      <c r="E2695" s="14" t="str">
        <f t="shared" ca="1" si="85"/>
        <v>ADULTO</v>
      </c>
      <c r="F2695" s="14" t="s">
        <v>15</v>
      </c>
      <c r="G2695" s="2" t="s">
        <v>5296</v>
      </c>
    </row>
    <row r="2696" spans="1:7" x14ac:dyDescent="0.25">
      <c r="A2696" s="84">
        <f t="shared" si="86"/>
        <v>2685</v>
      </c>
      <c r="B2696" t="s">
        <v>5297</v>
      </c>
      <c r="C2696" s="12">
        <v>44270</v>
      </c>
      <c r="D2696" s="13">
        <f ca="1">(TODAY()-PACIENTE[[#This Row],[FECHA. DE NACIMIENTO]])/365</f>
        <v>4.8219178082191778</v>
      </c>
      <c r="E2696" s="14" t="str">
        <f t="shared" ca="1" si="85"/>
        <v>NIÑO</v>
      </c>
      <c r="F2696" s="14" t="s">
        <v>14</v>
      </c>
      <c r="G2696" s="2" t="s">
        <v>5298</v>
      </c>
    </row>
    <row r="2697" spans="1:7" x14ac:dyDescent="0.25">
      <c r="A2697" s="84">
        <f t="shared" si="86"/>
        <v>2686</v>
      </c>
      <c r="B2697" t="s">
        <v>5299</v>
      </c>
      <c r="C2697" s="12">
        <v>39288</v>
      </c>
      <c r="D2697" s="13">
        <f ca="1">(TODAY()-PACIENTE[[#This Row],[FECHA. DE NACIMIENTO]])/365</f>
        <v>18.471232876712328</v>
      </c>
      <c r="E2697" s="14" t="str">
        <f t="shared" ca="1" si="85"/>
        <v>ADULTO</v>
      </c>
      <c r="F2697" s="14" t="s">
        <v>15</v>
      </c>
      <c r="G2697" s="2" t="s">
        <v>5300</v>
      </c>
    </row>
    <row r="2698" spans="1:7" x14ac:dyDescent="0.25">
      <c r="A2698" s="84">
        <f t="shared" si="86"/>
        <v>2687</v>
      </c>
      <c r="B2698" t="s">
        <v>5301</v>
      </c>
      <c r="C2698" s="12">
        <v>28487</v>
      </c>
      <c r="D2698" s="13">
        <f ca="1">(TODAY()-PACIENTE[[#This Row],[FECHA. DE NACIMIENTO]])/365</f>
        <v>48.063013698630137</v>
      </c>
      <c r="E2698" s="14" t="str">
        <f t="shared" ca="1" si="85"/>
        <v>ADULTO</v>
      </c>
      <c r="F2698" s="14" t="s">
        <v>14</v>
      </c>
      <c r="G2698" s="2" t="s">
        <v>5302</v>
      </c>
    </row>
    <row r="2699" spans="1:7" x14ac:dyDescent="0.25">
      <c r="A2699" s="84">
        <f t="shared" si="86"/>
        <v>2688</v>
      </c>
      <c r="B2699" t="s">
        <v>5303</v>
      </c>
      <c r="C2699" s="12">
        <v>28373</v>
      </c>
      <c r="D2699" s="13">
        <f ca="1">(TODAY()-PACIENTE[[#This Row],[FECHA. DE NACIMIENTO]])/365</f>
        <v>48.375342465753427</v>
      </c>
      <c r="E2699" s="14" t="str">
        <f t="shared" ca="1" si="85"/>
        <v>ADULTO</v>
      </c>
      <c r="F2699" s="14" t="s">
        <v>15</v>
      </c>
      <c r="G2699" s="2" t="s">
        <v>5304</v>
      </c>
    </row>
    <row r="2700" spans="1:7" x14ac:dyDescent="0.25">
      <c r="A2700" s="84">
        <f t="shared" si="86"/>
        <v>2689</v>
      </c>
      <c r="B2700" t="s">
        <v>5305</v>
      </c>
      <c r="C2700" s="12">
        <v>28832</v>
      </c>
      <c r="D2700" s="13">
        <f ca="1">(TODAY()-PACIENTE[[#This Row],[FECHA. DE NACIMIENTO]])/365</f>
        <v>47.11780821917808</v>
      </c>
      <c r="E2700" s="14" t="str">
        <f t="shared" ca="1" si="85"/>
        <v>ADULTO</v>
      </c>
      <c r="F2700" s="14" t="s">
        <v>15</v>
      </c>
      <c r="G2700" s="2" t="s">
        <v>5306</v>
      </c>
    </row>
    <row r="2701" spans="1:7" x14ac:dyDescent="0.25">
      <c r="A2701" s="84">
        <f t="shared" si="86"/>
        <v>2690</v>
      </c>
      <c r="B2701" t="s">
        <v>5307</v>
      </c>
      <c r="C2701" s="12">
        <v>38237</v>
      </c>
      <c r="D2701" s="13">
        <f ca="1">(TODAY()-PACIENTE[[#This Row],[FECHA. DE NACIMIENTO]])/365</f>
        <v>21.350684931506848</v>
      </c>
      <c r="E2701" s="14" t="str">
        <f t="shared" ca="1" si="85"/>
        <v>ADULTO</v>
      </c>
      <c r="F2701" s="14" t="s">
        <v>14</v>
      </c>
      <c r="G2701" s="2" t="s">
        <v>5308</v>
      </c>
    </row>
    <row r="2702" spans="1:7" x14ac:dyDescent="0.25">
      <c r="A2702" s="84">
        <f t="shared" si="86"/>
        <v>2691</v>
      </c>
      <c r="B2702" t="s">
        <v>5309</v>
      </c>
      <c r="C2702" s="12">
        <v>27947</v>
      </c>
      <c r="D2702" s="13">
        <f ca="1">(TODAY()-PACIENTE[[#This Row],[FECHA. DE NACIMIENTO]])/365</f>
        <v>49.542465753424658</v>
      </c>
      <c r="E2702" s="14" t="str">
        <f t="shared" ca="1" si="85"/>
        <v>ADULTO</v>
      </c>
      <c r="F2702" s="14" t="s">
        <v>14</v>
      </c>
      <c r="G2702" s="2" t="s">
        <v>5310</v>
      </c>
    </row>
    <row r="2703" spans="1:7" x14ac:dyDescent="0.25">
      <c r="A2703" s="84">
        <f t="shared" si="86"/>
        <v>2692</v>
      </c>
      <c r="B2703" t="s">
        <v>5311</v>
      </c>
      <c r="C2703" s="12">
        <v>27680</v>
      </c>
      <c r="D2703" s="13">
        <f ca="1">(TODAY()-PACIENTE[[#This Row],[FECHA. DE NACIMIENTO]])/365</f>
        <v>50.273972602739725</v>
      </c>
      <c r="E2703" s="14" t="str">
        <f t="shared" ca="1" si="85"/>
        <v>ADULTO</v>
      </c>
      <c r="F2703" s="14" t="s">
        <v>15</v>
      </c>
      <c r="G2703" s="2" t="s">
        <v>5312</v>
      </c>
    </row>
    <row r="2704" spans="1:7" x14ac:dyDescent="0.25">
      <c r="A2704" s="84">
        <f t="shared" si="86"/>
        <v>2693</v>
      </c>
      <c r="B2704" t="s">
        <v>5313</v>
      </c>
      <c r="C2704" s="12">
        <v>34156</v>
      </c>
      <c r="D2704" s="13">
        <f ca="1">(TODAY()-PACIENTE[[#This Row],[FECHA. DE NACIMIENTO]])/365</f>
        <v>32.531506849315072</v>
      </c>
      <c r="E2704" s="14" t="str">
        <f t="shared" ca="1" si="85"/>
        <v>ADULTO</v>
      </c>
      <c r="F2704" s="14" t="s">
        <v>15</v>
      </c>
      <c r="G2704" s="2" t="s">
        <v>2203</v>
      </c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126.10958904109589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126.10958904109589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126.10958904109589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126.10958904109589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126.10958904109589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126.10958904109589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126.10958904109589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126.10958904109589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126.10958904109589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126.10958904109589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126.10958904109589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126.10958904109589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126.10958904109589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126.10958904109589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126.10958904109589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126.10958904109589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126.10958904109589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126.10958904109589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126.10958904109589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126.10958904109589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126.10958904109589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126.10958904109589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126.10958904109589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126.10958904109589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126.10958904109589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126.10958904109589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126.10958904109589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126.10958904109589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126.10958904109589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126.10958904109589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126.10958904109589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126.10958904109589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126.10958904109589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126.10958904109589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126.10958904109589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126.10958904109589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126.10958904109589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126.10958904109589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126.10958904109589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126.10958904109589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126.10958904109589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126.10958904109589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126.10958904109589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126.10958904109589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126.10958904109589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126.10958904109589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126.10958904109589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126.10958904109589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126.10958904109589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126.10958904109589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126.10958904109589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126.10958904109589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126.10958904109589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126.10958904109589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126.10958904109589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126.10958904109589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126.10958904109589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126.10958904109589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126.10958904109589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126.10958904109589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126.10958904109589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126.10958904109589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126.10958904109589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126.10958904109589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126.10958904109589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126.10958904109589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126.10958904109589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126.10958904109589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126.10958904109589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126.10958904109589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126.10958904109589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126.10958904109589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126.10958904109589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126.10958904109589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126.10958904109589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126.10958904109589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126.10958904109589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126.10958904109589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126.10958904109589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126.10958904109589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126.10958904109589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126.10958904109589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126.10958904109589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126.10958904109589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126.10958904109589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126.10958904109589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126.10958904109589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126.10958904109589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126.10958904109589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126.10958904109589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126.10958904109589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126.10958904109589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126.10958904109589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126.10958904109589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126.10958904109589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126.10958904109589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126.10958904109589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126.10958904109589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126.10958904109589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126.10958904109589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126.10958904109589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126.10958904109589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126.10958904109589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126.10958904109589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126.10958904109589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126.10958904109589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126.10958904109589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126.10958904109589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126.10958904109589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126.10958904109589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126.10958904109589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126.10958904109589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126.10958904109589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126.10958904109589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126.10958904109589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126.10958904109589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126.10958904109589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126.10958904109589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126.10958904109589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126.10958904109589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126.10958904109589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126.10958904109589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126.10958904109589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126.10958904109589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126.10958904109589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126.10958904109589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126.10958904109589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126.10958904109589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126.10958904109589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126.10958904109589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126.10958904109589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126.10958904109589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126.10958904109589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126.10958904109589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126.10958904109589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126.10958904109589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126.10958904109589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126.10958904109589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126.10958904109589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126.10958904109589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126.10958904109589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126.10958904109589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126.10958904109589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126.10958904109589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126.10958904109589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126.10958904109589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126.10958904109589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126.10958904109589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126.10958904109589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126.10958904109589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126.10958904109589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126.10958904109589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126.10958904109589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126.10958904109589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126.10958904109589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126.10958904109589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126.10958904109589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126.10958904109589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126.10958904109589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126.10958904109589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126.10958904109589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126.10958904109589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126.10958904109589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126.10958904109589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126.10958904109589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126.10958904109589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126.10958904109589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126.10958904109589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126.10958904109589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126.10958904109589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126.10958904109589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126.10958904109589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126.10958904109589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126.10958904109589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126.10958904109589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126.10958904109589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126.10958904109589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126.10958904109589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126.10958904109589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126.10958904109589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126.10958904109589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126.10958904109589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126.10958904109589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126.10958904109589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126.10958904109589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126.10958904109589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126.10958904109589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126.10958904109589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126.10958904109589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126.10958904109589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126.10958904109589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126.10958904109589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126.10958904109589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126.10958904109589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126.10958904109589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126.10958904109589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126.10958904109589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126.10958904109589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126.10958904109589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126.10958904109589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126.10958904109589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126.10958904109589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126.10958904109589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126.10958904109589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126.10958904109589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126.10958904109589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126.10958904109589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126.10958904109589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126.10958904109589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126.10958904109589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126.10958904109589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126.10958904109589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126.10958904109589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126.10958904109589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126.10958904109589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126.10958904109589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126.10958904109589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126.10958904109589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126.10958904109589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126.10958904109589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126.10958904109589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126.10958904109589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126.10958904109589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126.10958904109589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126.10958904109589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126.10958904109589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126.10958904109589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126.10958904109589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126.10958904109589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126.10958904109589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126.10958904109589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126.10958904109589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126.10958904109589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126.10958904109589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126.10958904109589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126.10958904109589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126.10958904109589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126.10958904109589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126.10958904109589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126.10958904109589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126.10958904109589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126.10958904109589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126.10958904109589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126.10958904109589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126.10958904109589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126.10958904109589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126.10958904109589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126.10958904109589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126.10958904109589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126.10958904109589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126.10958904109589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126.10958904109589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126.10958904109589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126.10958904109589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126.10958904109589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126.10958904109589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126.10958904109589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126.10958904109589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126.10958904109589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126.10958904109589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126.10958904109589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126.10958904109589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126.10958904109589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126.10958904109589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126.10958904109589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126.10958904109589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126.10958904109589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126.10958904109589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126.10958904109589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126.10958904109589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126.10958904109589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126.10958904109589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126.10958904109589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126.10958904109589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126.10958904109589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126.10958904109589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126.10958904109589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126.10958904109589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126.10958904109589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126.10958904109589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126.10958904109589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126.10958904109589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126.10958904109589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126.10958904109589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126.10958904109589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126.10958904109589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126.10958904109589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126.10958904109589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126.10958904109589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126.10958904109589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126.10958904109589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126.10958904109589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126.10958904109589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126.10958904109589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126.10958904109589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126.10958904109589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126.10958904109589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126.10958904109589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126.10958904109589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126.10958904109589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126.10958904109589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126.10958904109589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126.10958904109589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126.10958904109589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126.10958904109589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126.10958904109589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126.10958904109589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126.10958904109589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126.10958904109589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126.10958904109589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126.10958904109589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126.10958904109589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126.10958904109589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126.10958904109589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126.10958904109589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126.10958904109589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126.10958904109589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126.10958904109589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126.10958904109589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126.10958904109589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126.10958904109589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126.10958904109589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126.10958904109589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126.10958904109589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126.10958904109589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126.10958904109589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126.10958904109589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126.10958904109589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126.10958904109589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126.10958904109589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126.10958904109589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126.10958904109589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126.10958904109589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126.10958904109589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126.10958904109589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126.10958904109589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126.10958904109589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126.10958904109589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126.10958904109589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126.10958904109589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126.10958904109589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126.10958904109589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126.10958904109589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126.10958904109589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126.10958904109589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126.10958904109589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126.10958904109589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126.10958904109589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126.10958904109589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126.10958904109589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126.10958904109589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126.10958904109589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126.10958904109589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126.10958904109589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126.10958904109589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126.10958904109589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126.10958904109589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126.10958904109589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126.10958904109589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126.10958904109589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126.10958904109589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126.10958904109589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126.10958904109589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126.10958904109589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126.10958904109589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126.10958904109589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126.10958904109589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126.10958904109589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126.10958904109589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126.10958904109589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126.10958904109589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126.10958904109589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126.10958904109589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126.10958904109589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126.10958904109589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126.10958904109589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126.10958904109589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126.10958904109589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126.10958904109589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126.10958904109589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126.10958904109589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126.10958904109589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126.10958904109589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126.10958904109589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126.10958904109589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126.10958904109589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126.10958904109589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126.10958904109589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126.10958904109589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126.10958904109589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126.10958904109589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126.10958904109589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126.10958904109589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126.10958904109589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126.10958904109589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126.10958904109589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126.10958904109589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126.10958904109589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126.10958904109589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126.10958904109589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126.10958904109589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126.10958904109589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126.10958904109589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126.10958904109589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126.10958904109589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126.10958904109589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126.10958904109589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126.10958904109589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126.10958904109589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126.10958904109589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126.10958904109589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126.10958904109589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126.10958904109589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126.10958904109589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126.10958904109589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126.10958904109589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126.10958904109589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126.10958904109589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126.10958904109589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126.10958904109589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126.10958904109589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126.10958904109589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126.10958904109589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126.10958904109589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126.10958904109589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126.10958904109589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126.10958904109589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126.10958904109589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126.10958904109589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126.10958904109589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126.10958904109589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126.10958904109589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126.10958904109589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126.10958904109589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126.10958904109589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126.10958904109589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126.10958904109589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126.10958904109589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126.10958904109589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126.10958904109589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126.10958904109589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126.10958904109589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126.10958904109589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126.10958904109589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126.10958904109589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126.10958904109589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126.10958904109589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126.10958904109589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126.10958904109589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126.10958904109589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126.10958904109589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126.10958904109589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126.10958904109589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126.10958904109589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126.10958904109589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126.10958904109589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126.10958904109589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126.10958904109589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126.10958904109589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126.10958904109589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126.10958904109589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126.10958904109589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126.10958904109589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126.10958904109589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126.10958904109589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126.10958904109589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126.10958904109589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126.10958904109589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126.10958904109589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126.10958904109589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126.10958904109589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126.10958904109589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126.10958904109589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126.10958904109589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126.10958904109589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126.10958904109589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126.10958904109589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126.10958904109589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126.10958904109589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126.10958904109589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126.10958904109589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126.10958904109589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126.10958904109589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126.10958904109589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126.10958904109589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126.10958904109589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126.10958904109589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126.10958904109589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126.10958904109589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126.10958904109589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126.10958904109589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126.10958904109589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126.10958904109589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126.10958904109589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126.10958904109589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126.10958904109589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126.10958904109589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126.10958904109589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126.10958904109589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126.10958904109589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126.10958904109589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126.10958904109589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126.10958904109589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126.10958904109589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126.10958904109589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126.10958904109589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126.10958904109589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126.10958904109589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126.10958904109589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126.10958904109589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126.10958904109589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126.10958904109589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126.10958904109589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126.10958904109589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126.10958904109589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126.10958904109589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126.10958904109589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126.10958904109589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126.10958904109589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126.10958904109589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126.10958904109589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126.10958904109589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126.10958904109589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126.10958904109589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126.10958904109589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126.10958904109589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126.10958904109589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126.10958904109589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126.10958904109589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126.10958904109589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126.10958904109589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126.10958904109589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126.10958904109589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126.10958904109589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126.10958904109589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126.10958904109589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126.10958904109589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126.10958904109589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126.10958904109589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126.10958904109589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126.10958904109589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126.10958904109589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126.10958904109589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126.10958904109589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126.10958904109589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126.10958904109589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126.10958904109589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126.10958904109589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126.10958904109589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126.10958904109589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126.10958904109589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126.10958904109589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126.10958904109589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126.10958904109589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126.10958904109589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126.10958904109589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126.10958904109589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126.10958904109589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126.10958904109589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126.10958904109589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126.10958904109589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126.10958904109589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126.10958904109589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126.10958904109589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126.10958904109589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126.10958904109589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126.10958904109589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126.10958904109589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126.10958904109589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126.10958904109589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126.10958904109589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126.10958904109589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126.10958904109589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126.10958904109589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126.10958904109589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126.10958904109589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126.10958904109589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126.10958904109589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126.10958904109589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126.10958904109589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126.10958904109589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126.10958904109589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126.10958904109589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126.10958904109589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126.10958904109589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126.10958904109589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126.10958904109589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126.10958904109589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126.10958904109589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126.10958904109589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126.10958904109589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126.10958904109589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126.10958904109589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126.10958904109589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126.10958904109589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126.10958904109589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126.10958904109589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126.10958904109589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126.10958904109589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126.10958904109589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126.10958904109589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126.10958904109589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126.10958904109589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126.10958904109589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126.10958904109589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126.10958904109589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126.10958904109589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126.10958904109589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126.10958904109589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126.10958904109589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126.10958904109589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126.10958904109589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126.10958904109589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126.10958904109589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126.10958904109589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126.10958904109589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126.10958904109589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126.10958904109589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126.10958904109589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126.10958904109589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126.10958904109589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126.10958904109589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126.10958904109589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126.10958904109589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126.10958904109589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126.10958904109589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126.10958904109589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126.10958904109589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126.10958904109589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126.10958904109589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126.10958904109589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126.10958904109589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126.10958904109589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126.10958904109589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126.10958904109589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126.10958904109589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126.10958904109589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126.10958904109589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126.10958904109589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126.10958904109589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126.10958904109589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126.10958904109589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126.10958904109589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126.10958904109589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126.10958904109589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126.10958904109589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126.10958904109589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126.10958904109589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126.10958904109589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126.10958904109589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126.10958904109589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126.10958904109589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126.10958904109589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126.10958904109589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126.10958904109589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126.10958904109589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126.10958904109589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126.10958904109589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126.10958904109589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126.10958904109589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126.10958904109589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126.10958904109589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126.10958904109589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126.10958904109589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126.10958904109589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126.10958904109589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126.10958904109589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126.10958904109589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126.10958904109589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126.10958904109589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126.10958904109589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126.10958904109589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126.10958904109589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126.10958904109589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126.10958904109589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126.10958904109589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126.10958904109589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126.10958904109589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126.10958904109589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126.10958904109589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126.10958904109589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126.10958904109589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126.10958904109589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126.10958904109589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126.10958904109589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126.10958904109589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126.10958904109589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126.10958904109589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126.10958904109589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126.10958904109589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126.10958904109589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126.10958904109589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126.10958904109589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126.10958904109589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126.10958904109589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126.10958904109589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126.10958904109589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126.10958904109589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126.10958904109589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126.10958904109589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126.10958904109589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126.10958904109589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126.10958904109589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126.10958904109589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126.10958904109589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126.10958904109589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126.10958904109589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126.10958904109589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126.10958904109589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126.10958904109589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126.10958904109589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126.10958904109589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126.10958904109589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126.10958904109589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126.10958904109589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126.10958904109589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126.10958904109589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126.10958904109589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126.10958904109589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126.10958904109589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126.10958904109589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126.10958904109589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126.10958904109589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126.10958904109589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126.10958904109589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126.10958904109589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126.10958904109589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126.10958904109589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126.10958904109589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126.10958904109589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126.10958904109589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126.10958904109589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126.10958904109589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126.10958904109589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126.10958904109589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126.10958904109589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126.10958904109589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126.10958904109589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126.10958904109589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126.10958904109589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126.10958904109589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126.10958904109589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126.10958904109589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126.10958904109589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126.10958904109589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126.10958904109589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126.10958904109589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126.10958904109589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126.10958904109589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126.10958904109589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126.10958904109589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126.10958904109589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126.10958904109589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126.10958904109589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126.10958904109589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126.10958904109589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126.10958904109589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126.10958904109589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126.10958904109589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126.10958904109589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126.10958904109589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126.10958904109589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126.10958904109589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126.10958904109589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126.10958904109589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126.10958904109589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126.10958904109589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126.10958904109589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126.10958904109589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126.10958904109589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126.10958904109589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126.10958904109589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126.10958904109589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126.10958904109589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126.10958904109589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126.10958904109589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126.10958904109589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126.10958904109589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126.10958904109589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126.10958904109589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126.10958904109589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126.10958904109589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126.10958904109589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126.10958904109589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126.10958904109589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126.10958904109589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126.10958904109589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126.10958904109589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126.10958904109589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126.10958904109589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126.10958904109589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126.10958904109589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126.10958904109589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126.10958904109589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126.10958904109589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126.10958904109589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126.10958904109589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126.10958904109589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126.10958904109589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126.10958904109589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126.10958904109589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126.10958904109589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126.10958904109589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126.10958904109589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126.10958904109589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126.10958904109589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126.10958904109589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126.10958904109589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126.10958904109589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126.10958904109589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126.10958904109589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126.10958904109589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126.10958904109589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126.10958904109589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126.10958904109589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126.10958904109589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126.10958904109589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126.10958904109589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126.10958904109589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126.10958904109589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126.10958904109589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126.10958904109589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126.10958904109589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126.10958904109589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126.10958904109589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126.10958904109589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126.10958904109589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126.10958904109589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126.10958904109589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126.10958904109589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126.10958904109589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126.10958904109589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126.10958904109589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126.10958904109589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126.10958904109589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126.10958904109589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126.10958904109589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126.10958904109589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126.10958904109589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126.10958904109589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126.10958904109589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126.10958904109589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126.10958904109589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126.10958904109589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126.10958904109589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126.10958904109589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126.10958904109589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126.10958904109589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126.10958904109589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126.10958904109589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126.10958904109589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126.10958904109589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126.10958904109589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126.10958904109589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126.10958904109589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126.10958904109589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126.10958904109589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126.10958904109589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126.10958904109589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126.10958904109589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126.10958904109589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126.10958904109589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126.10958904109589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126.10958904109589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126.10958904109589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126.10958904109589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126.10958904109589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126.10958904109589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126.10958904109589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126.10958904109589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126.10958904109589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126.10958904109589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126.10958904109589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126.10958904109589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126.10958904109589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126.10958904109589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126.10958904109589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126.10958904109589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126.10958904109589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126.10958904109589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126.10958904109589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126.10958904109589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126.10958904109589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126.10958904109589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126.10958904109589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126.10958904109589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126.10958904109589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126.10958904109589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126.10958904109589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126.10958904109589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126.10958904109589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126.10958904109589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126.10958904109589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126.10958904109589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126.10958904109589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126.10958904109589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126.10958904109589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126.10958904109589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126.10958904109589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126.10958904109589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126.10958904109589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126.10958904109589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126.10958904109589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126.10958904109589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126.10958904109589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126.10958904109589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126.10958904109589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126.10958904109589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126.10958904109589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126.10958904109589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126.10958904109589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126.10958904109589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126.10958904109589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126.10958904109589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126.10958904109589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126.10958904109589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126.10958904109589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126.10958904109589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126.10958904109589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126.10958904109589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126.10958904109589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126.10958904109589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126.10958904109589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126.10958904109589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126.10958904109589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126.10958904109589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126.10958904109589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126.10958904109589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126.10958904109589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126.10958904109589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126.10958904109589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126.10958904109589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126.10958904109589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126.10958904109589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126.10958904109589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126.10958904109589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126.10958904109589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126.10958904109589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126.10958904109589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126.10958904109589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126.10958904109589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126.10958904109589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126.10958904109589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126.10958904109589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126.10958904109589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126.10958904109589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126.10958904109589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126.10958904109589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126.10958904109589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126.10958904109589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126.10958904109589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126.10958904109589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126.10958904109589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126.10958904109589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126.10958904109589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126.10958904109589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126.10958904109589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126.10958904109589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126.10958904109589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126.10958904109589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126.10958904109589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126.10958904109589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126.10958904109589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126.10958904109589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126.10958904109589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126.10958904109589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126.10958904109589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126.10958904109589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126.10958904109589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126.10958904109589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126.10958904109589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126.10958904109589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126.10958904109589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126.10958904109589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126.10958904109589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126.10958904109589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126.10958904109589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126.10958904109589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126.10958904109589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126.10958904109589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126.10958904109589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126.10958904109589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126.10958904109589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126.10958904109589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126.10958904109589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126.10958904109589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126.10958904109589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126.10958904109589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126.10958904109589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126.10958904109589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126.10958904109589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126.10958904109589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126.10958904109589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126.10958904109589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126.10958904109589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126.10958904109589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126.10958904109589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126.10958904109589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126.10958904109589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126.10958904109589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126.10958904109589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126.10958904109589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126.10958904109589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126.10958904109589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126.10958904109589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126.10958904109589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126.10958904109589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126.10958904109589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126.10958904109589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126.10958904109589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126.10958904109589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126.10958904109589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126.10958904109589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126.10958904109589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126.10958904109589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126.10958904109589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126.10958904109589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126.10958904109589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126.10958904109589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126.10958904109589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126.10958904109589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126.10958904109589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126.10958904109589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126.10958904109589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126.10958904109589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126.10958904109589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126.10958904109589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126.10958904109589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126.10958904109589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126.10958904109589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126.10958904109589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126.10958904109589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126.10958904109589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126.10958904109589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126.10958904109589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126.10958904109589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126.10958904109589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126.10958904109589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126.10958904109589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126.10958904109589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126.10958904109589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126.10958904109589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126.10958904109589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126.10958904109589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126.10958904109589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126.10958904109589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126.10958904109589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126.10958904109589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126.10958904109589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126.10958904109589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126.10958904109589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126.10958904109589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126.10958904109589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126.10958904109589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126.10958904109589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126.10958904109589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126.10958904109589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126.10958904109589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126.10958904109589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126.10958904109589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126.10958904109589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126.10958904109589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126.10958904109589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126.10958904109589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126.10958904109589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126.10958904109589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126.10958904109589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126.10958904109589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126.10958904109589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126.10958904109589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126.10958904109589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126.10958904109589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126.10958904109589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126.10958904109589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126.10958904109589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126.10958904109589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126.10958904109589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126.10958904109589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126.10958904109589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126.10958904109589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126.10958904109589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126.10958904109589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126.10958904109589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126.10958904109589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126.10958904109589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126.10958904109589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126.10958904109589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126.10958904109589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126.10958904109589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126.10958904109589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126.10958904109589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126.10958904109589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126.10958904109589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126.10958904109589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126.10958904109589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126.10958904109589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126.10958904109589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126.10958904109589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126.10958904109589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126.10958904109589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126.10958904109589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126.10958904109589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126.10958904109589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126.10958904109589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126.10958904109589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126.10958904109589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126.10958904109589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126.10958904109589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126.10958904109589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126.10958904109589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126.10958904109589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126.10958904109589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126.10958904109589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126.10958904109589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126.10958904109589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126.10958904109589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126.10958904109589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126.10958904109589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126.10958904109589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126.10958904109589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126.10958904109589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126.10958904109589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126.10958904109589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126.10958904109589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126.10958904109589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126.10958904109589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126.10958904109589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126.10958904109589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126.10958904109589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126.10958904109589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126.10958904109589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126.10958904109589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126.10958904109589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126.10958904109589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126.10958904109589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126.10958904109589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126.10958904109589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126.10958904109589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126.10958904109589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126.10958904109589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126.10958904109589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126.10958904109589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126.10958904109589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126.10958904109589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126.10958904109589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126.10958904109589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126.10958904109589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126.10958904109589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126.10958904109589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126.10958904109589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126.10958904109589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126.10958904109589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126.10958904109589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126.10958904109589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126.10958904109589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126.10958904109589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126.10958904109589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126.10958904109589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126.10958904109589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126.10958904109589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126.10958904109589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126.10958904109589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126.10958904109589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126.10958904109589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126.10958904109589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126.10958904109589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126.10958904109589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126.10958904109589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126.10958904109589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126.10958904109589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126.10958904109589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126.10958904109589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126.10958904109589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126.10958904109589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126.10958904109589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126.10958904109589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126.10958904109589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126.10958904109589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126.10958904109589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126.10958904109589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126.10958904109589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126.10958904109589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126.10958904109589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126.10958904109589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126.10958904109589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126.10958904109589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126.10958904109589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126.10958904109589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126.10958904109589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126.10958904109589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126.10958904109589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126.10958904109589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126.10958904109589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126.10958904109589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126.10958904109589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126.10958904109589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126.10958904109589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126.10958904109589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126.10958904109589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126.10958904109589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126.10958904109589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126.10958904109589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126.10958904109589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126.10958904109589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126.10958904109589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126.10958904109589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126.10958904109589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126.10958904109589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126.10958904109589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126.10958904109589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126.10958904109589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126.10958904109589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126.10958904109589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126.10958904109589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126.10958904109589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126.10958904109589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126.10958904109589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126.10958904109589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126.10958904109589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126.10958904109589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126.10958904109589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126.10958904109589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126.10958904109589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126.10958904109589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126.10958904109589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126.10958904109589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126.10958904109589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126.10958904109589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126.10958904109589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126.10958904109589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126.10958904109589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126.10958904109589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126.10958904109589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126.10958904109589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126.10958904109589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126.10958904109589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126.10958904109589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126.10958904109589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126.10958904109589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126.10958904109589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126.10958904109589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126.10958904109589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126.10958904109589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126.10958904109589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126.10958904109589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126.10958904109589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126.10958904109589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126.10958904109589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126.10958904109589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126.10958904109589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126.10958904109589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126.10958904109589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126.10958904109589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126.10958904109589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126.10958904109589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126.10958904109589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126.10958904109589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126.10958904109589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126.10958904109589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126.10958904109589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126.10958904109589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126.10958904109589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126.10958904109589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126.10958904109589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126.10958904109589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126.10958904109589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126.10958904109589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126.10958904109589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126.10958904109589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126.10958904109589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126.10958904109589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126.10958904109589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126.10958904109589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126.10958904109589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126.10958904109589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126.10958904109589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126.10958904109589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126.10958904109589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126.10958904109589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126.10958904109589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126.10958904109589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126.10958904109589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126.10958904109589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126.10958904109589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126.10958904109589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126.10958904109589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126.10958904109589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126.10958904109589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126.10958904109589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126.10958904109589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126.10958904109589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126.10958904109589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126.10958904109589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126.10958904109589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126.10958904109589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126.10958904109589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126.10958904109589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126.10958904109589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126.10958904109589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126.10958904109589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126.10958904109589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126.10958904109589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126.10958904109589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126.10958904109589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126.10958904109589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126.10958904109589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126.10958904109589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126.10958904109589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126.10958904109589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126.10958904109589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126.10958904109589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126.10958904109589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126.10958904109589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126.10958904109589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126.10958904109589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126.10958904109589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126.10958904109589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126.10958904109589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126.10958904109589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126.10958904109589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126.10958904109589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126.10958904109589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126.10958904109589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126.10958904109589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126.10958904109589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126.10958904109589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126.10958904109589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126.10958904109589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126.10958904109589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126.10958904109589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126.10958904109589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126.10958904109589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126.10958904109589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126.10958904109589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126.10958904109589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126.10958904109589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126.10958904109589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126.10958904109589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126.10958904109589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126.10958904109589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126.10958904109589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126.10958904109589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126.10958904109589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126.10958904109589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126.10958904109589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126.10958904109589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126.10958904109589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126.10958904109589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126.10958904109589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126.10958904109589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126.10958904109589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126.10958904109589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126.10958904109589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126.10958904109589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126.10958904109589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126.10958904109589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126.10958904109589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126.10958904109589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126.10958904109589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126.10958904109589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126.10958904109589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126.10958904109589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126.10958904109589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126.10958904109589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126.10958904109589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126.10958904109589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126.10958904109589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126.10958904109589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126.10958904109589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126.10958904109589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126.10958904109589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126.10958904109589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126.10958904109589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126.10958904109589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126.10958904109589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126.10958904109589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126.10958904109589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126.10958904109589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126.10958904109589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126.10958904109589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126.10958904109589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126.10958904109589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126.10958904109589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126.10958904109589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126.10958904109589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126.10958904109589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126.10958904109589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126.10958904109589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126.10958904109589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126.10958904109589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126.10958904109589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126.10958904109589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126.10958904109589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126.10958904109589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126.10958904109589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126.10958904109589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126.10958904109589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126.10958904109589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126.10958904109589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126.10958904109589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126.10958904109589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126.10958904109589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126.10958904109589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126.10958904109589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126.10958904109589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126.10958904109589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126.10958904109589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126.10958904109589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126.10958904109589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126.10958904109589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126.10958904109589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126.10958904109589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126.10958904109589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126.10958904109589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126.10958904109589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126.10958904109589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126.10958904109589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126.10958904109589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126.10958904109589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126.10958904109589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126.10958904109589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126.10958904109589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126.10958904109589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126.10958904109589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126.10958904109589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126.10958904109589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126.10958904109589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126.10958904109589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126.10958904109589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126.10958904109589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126.10958904109589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126.10958904109589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126.10958904109589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126.10958904109589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126.10958904109589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126.10958904109589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126.10958904109589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126.10958904109589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126.10958904109589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126.10958904109589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126.10958904109589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126.10958904109589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126.10958904109589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126.10958904109589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126.10958904109589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126.10958904109589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126.10958904109589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126.10958904109589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126.10958904109589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126.10958904109589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126.10958904109589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126.10958904109589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126.10958904109589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126.10958904109589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126.10958904109589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126.10958904109589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126.10958904109589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126.10958904109589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126.10958904109589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126.10958904109589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126.10958904109589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126.10958904109589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126.10958904109589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126.10958904109589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126.10958904109589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126.10958904109589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126.10958904109589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126.10958904109589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126.10958904109589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126.10958904109589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126.10958904109589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126.10958904109589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126.10958904109589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126.10958904109589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126.10958904109589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126.10958904109589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126.10958904109589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126.10958904109589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126.10958904109589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126.10958904109589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126.10958904109589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126.10958904109589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126.10958904109589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126.10958904109589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126.10958904109589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126.10958904109589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126.10958904109589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126.10958904109589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126.10958904109589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126.10958904109589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126.10958904109589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126.10958904109589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126.10958904109589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126.10958904109589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126.10958904109589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126.10958904109589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126.10958904109589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126.10958904109589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126.10958904109589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126.10958904109589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126.10958904109589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126.10958904109589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126.10958904109589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126.10958904109589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126.10958904109589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126.10958904109589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126.10958904109589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126.10958904109589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126.10958904109589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126.10958904109589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126.10958904109589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126.10958904109589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126.10958904109589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126.10958904109589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126.10958904109589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126.10958904109589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126.10958904109589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126.10958904109589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126.10958904109589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126.10958904109589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126.10958904109589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126.10958904109589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126.10958904109589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126.10958904109589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126.10958904109589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126.10958904109589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126.10958904109589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126.10958904109589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126.10958904109589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126.10958904109589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126.10958904109589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126.10958904109589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126.10958904109589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126.10958904109589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126.10958904109589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126.10958904109589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126.10958904109589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126.10958904109589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126.10958904109589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126.10958904109589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126.10958904109589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126.10958904109589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126.10958904109589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126.10958904109589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126.10958904109589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126.10958904109589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126.10958904109589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126.10958904109589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126.10958904109589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126.10958904109589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126.10958904109589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126.10958904109589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126.10958904109589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126.10958904109589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126.10958904109589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126.10958904109589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126.10958904109589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126.10958904109589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126.10958904109589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126.10958904109589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126.10958904109589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126.10958904109589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126.10958904109589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126.10958904109589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126.10958904109589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126.10958904109589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126.10958904109589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126.10958904109589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126.10958904109589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126.10958904109589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126.10958904109589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126.10958904109589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126.10958904109589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126.10958904109589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126.10958904109589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126.10958904109589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126.10958904109589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126.10958904109589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126.10958904109589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126.10958904109589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126.10958904109589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126.10958904109589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126.10958904109589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126.10958904109589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126.10958904109589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126.10958904109589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126.10958904109589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126.10958904109589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126.10958904109589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126.10958904109589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126.10958904109589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126.10958904109589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126.10958904109589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126.10958904109589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126.10958904109589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126.10958904109589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126.10958904109589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126.10958904109589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126.10958904109589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126.10958904109589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126.10958904109589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126.10958904109589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126.10958904109589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126.10958904109589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126.10958904109589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126.10958904109589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126.10958904109589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126.10958904109589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126.10958904109589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126.10958904109589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126.10958904109589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126.10958904109589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126.10958904109589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126.10958904109589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126.10958904109589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126.10958904109589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126.10958904109589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126.10958904109589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126.10958904109589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126.10958904109589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126.10958904109589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126.10958904109589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126.10958904109589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126.10958904109589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126.10958904109589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126.10958904109589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126.10958904109589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126.10958904109589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126.10958904109589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126.10958904109589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126.10958904109589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126.10958904109589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126.10958904109589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126.10958904109589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126.10958904109589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126.10958904109589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126.10958904109589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126.10958904109589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126.10958904109589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126.10958904109589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126.10958904109589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126.10958904109589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126.10958904109589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126.10958904109589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126.10958904109589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126.10958904109589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126.10958904109589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126.10958904109589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126.10958904109589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126.10958904109589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126.10958904109589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126.10958904109589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126.10958904109589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126.10958904109589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126.10958904109589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126.10958904109589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126.10958904109589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126.10958904109589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126.10958904109589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126.10958904109589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126.10958904109589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126.10958904109589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126.10958904109589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126.10958904109589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126.10958904109589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126.10958904109589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126.10958904109589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126.10958904109589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126.10958904109589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126.10958904109589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126.10958904109589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126.10958904109589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126.10958904109589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126.10958904109589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126.10958904109589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126.10958904109589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126.10958904109589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126.10958904109589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126.10958904109589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126.10958904109589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126.10958904109589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126.10958904109589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126.10958904109589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126.10958904109589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126.10958904109589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126.10958904109589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126.10958904109589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126.10958904109589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126.10958904109589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126.10958904109589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126.10958904109589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126.10958904109589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126.10958904109589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126.10958904109589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126.10958904109589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126.10958904109589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126.10958904109589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126.10958904109589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126.10958904109589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126.10958904109589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126.10958904109589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126.10958904109589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126.10958904109589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126.10958904109589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126.10958904109589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126.10958904109589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126.10958904109589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126.10958904109589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126.10958904109589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126.10958904109589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126.10958904109589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126.10958904109589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126.10958904109589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126.10958904109589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126.10958904109589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126.10958904109589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126.10958904109589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126.10958904109589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126.10958904109589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126.10958904109589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126.10958904109589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126.10958904109589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126.10958904109589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126.10958904109589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126.10958904109589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126.10958904109589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126.10958904109589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126.10958904109589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126.10958904109589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126.10958904109589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126.10958904109589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126.10958904109589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126.10958904109589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126.10958904109589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126.10958904109589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126.10958904109589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126.10958904109589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126.10958904109589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126.10958904109589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126.10958904109589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126.10958904109589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126.10958904109589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126.10958904109589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126.10958904109589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126.10958904109589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126.10958904109589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126.10958904109589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126.10958904109589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126.10958904109589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126.10958904109589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126.10958904109589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126.10958904109589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126.10958904109589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126.10958904109589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126.10958904109589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126.10958904109589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126.10958904109589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126.10958904109589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126.10958904109589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126.10958904109589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126.10958904109589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126.10958904109589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126.10958904109589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126.10958904109589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126.10958904109589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126.10958904109589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126.10958904109589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126.10958904109589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126.10958904109589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126.10958904109589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126.10958904109589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126.10958904109589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126.10958904109589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126.10958904109589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126.10958904109589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126.10958904109589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126.10958904109589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126.10958904109589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126.10958904109589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126.10958904109589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126.10958904109589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126.10958904109589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126.10958904109589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126.10958904109589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126.10958904109589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126.10958904109589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126.10958904109589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126.10958904109589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126.10958904109589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126.10958904109589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126.10958904109589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126.10958904109589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126.10958904109589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126.10958904109589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126.10958904109589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126.10958904109589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126.10958904109589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126.10958904109589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126.10958904109589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126.10958904109589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126.10958904109589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126.10958904109589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126.10958904109589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126.10958904109589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126.10958904109589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126.10958904109589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126.10958904109589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126.10958904109589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126.10958904109589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126.10958904109589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126.10958904109589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126.10958904109589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126.10958904109589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126.10958904109589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126.10958904109589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126.10958904109589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126.10958904109589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126.10958904109589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126.10958904109589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126.10958904109589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126.10958904109589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126.10958904109589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126.10958904109589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126.10958904109589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126.10958904109589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126.10958904109589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126.10958904109589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126.10958904109589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126.10958904109589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126.10958904109589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126.10958904109589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126.10958904109589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126.10958904109589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126.10958904109589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126.10958904109589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126.10958904109589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126.10958904109589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126.10958904109589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126.10958904109589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126.10958904109589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126.10958904109589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126.10958904109589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126.10958904109589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126.10958904109589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126.10958904109589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126.10958904109589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126.10958904109589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126.10958904109589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126.10958904109589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126.10958904109589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126.10958904109589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126.10958904109589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126.10958904109589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126.10958904109589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126.10958904109589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126.10958904109589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126.10958904109589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126.10958904109589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126.10958904109589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126.10958904109589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126.10958904109589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126.10958904109589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126.10958904109589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126.10958904109589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126.10958904109589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126.10958904109589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126.10958904109589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126.10958904109589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126.10958904109589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126.10958904109589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126.10958904109589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126.10958904109589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126.10958904109589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126.10958904109589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126.10958904109589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126.10958904109589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126.10958904109589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126.10958904109589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126.10958904109589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126.10958904109589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126.10958904109589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126.10958904109589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126.10958904109589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126.10958904109589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126.10958904109589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126.10958904109589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126.10958904109589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126.10958904109589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126.10958904109589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126.10958904109589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126.10958904109589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126.10958904109589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126.10958904109589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126.10958904109589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126.10958904109589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126.10958904109589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126.10958904109589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126.10958904109589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126.10958904109589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126.10958904109589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126.10958904109589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126.10958904109589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126.10958904109589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126.10958904109589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126.10958904109589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126.10958904109589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126.10958904109589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126.10958904109589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126.10958904109589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126.10958904109589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126.10958904109589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126.10958904109589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126.10958904109589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126.10958904109589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126.10958904109589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126.10958904109589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126.10958904109589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126.10958904109589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126.10958904109589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126.10958904109589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126.10958904109589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126.10958904109589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126.10958904109589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126.10958904109589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126.10958904109589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126.10958904109589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126.10958904109589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126.10958904109589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126.10958904109589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126.10958904109589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126.10958904109589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126.10958904109589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126.10958904109589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126.10958904109589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126.10958904109589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126.10958904109589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126.10958904109589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126.10958904109589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126.10958904109589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126.10958904109589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126.10958904109589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126.10958904109589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126.10958904109589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126.10958904109589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126.10958904109589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126.10958904109589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126.10958904109589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126.10958904109589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126.10958904109589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126.10958904109589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126.10958904109589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126.10958904109589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126.10958904109589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126.10958904109589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126.10958904109589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126.10958904109589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126.10958904109589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126.10958904109589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126.10958904109589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126.10958904109589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126.10958904109589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126.10958904109589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126.10958904109589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126.10958904109589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126.10958904109589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126.10958904109589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126.10958904109589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126.10958904109589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126.10958904109589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126.10958904109589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126.10958904109589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126.10958904109589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126.10958904109589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126.10958904109589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126.10958904109589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126.10958904109589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126.10958904109589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126.10958904109589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126.10958904109589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126.10958904109589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126.10958904109589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126.10958904109589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126.10958904109589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126.10958904109589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126.10958904109589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126.10958904109589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126.10958904109589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126.10958904109589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126.10958904109589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126.10958904109589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126.10958904109589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126.10958904109589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126.10958904109589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126.10958904109589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126.10958904109589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126.10958904109589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126.10958904109589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126.10958904109589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126.10958904109589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126.10958904109589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126.10958904109589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126.10958904109589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126.10958904109589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126.10958904109589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126.10958904109589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126.10958904109589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126.10958904109589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126.10958904109589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126.10958904109589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126.10958904109589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126.10958904109589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126.10958904109589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126.10958904109589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126.10958904109589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126.10958904109589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126.10958904109589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126.10958904109589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126.10958904109589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126.10958904109589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126.10958904109589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126.10958904109589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126.10958904109589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126.10958904109589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126.10958904109589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126.10958904109589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126.10958904109589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126.10958904109589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126.10958904109589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126.10958904109589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126.10958904109589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126.10958904109589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126.10958904109589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126.10958904109589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126.10958904109589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126.10958904109589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126.10958904109589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126.10958904109589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126.10958904109589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126.10958904109589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126.10958904109589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126.10958904109589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126.10958904109589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126.10958904109589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126.10958904109589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126.10958904109589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126.10958904109589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126.10958904109589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126.10958904109589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126.10958904109589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126.10958904109589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126.10958904109589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126.10958904109589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126.10958904109589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126.10958904109589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126.10958904109589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126.10958904109589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126.10958904109589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126.10958904109589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126.10958904109589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126.10958904109589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126.10958904109589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126.10958904109589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126.10958904109589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126.10958904109589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126.10958904109589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126.10958904109589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126.10958904109589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126.10958904109589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126.10958904109589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126.10958904109589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126.10958904109589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126.10958904109589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126.10958904109589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126.10958904109589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126.10958904109589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126.10958904109589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126.10958904109589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126.10958904109589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126.10958904109589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126.10958904109589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126.10958904109589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126.10958904109589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126.10958904109589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126.10958904109589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126.10958904109589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126.10958904109589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126.10958904109589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126.10958904109589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126.10958904109589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126.10958904109589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126.10958904109589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126.10958904109589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126.10958904109589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126.10958904109589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126.10958904109589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126.10958904109589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126.10958904109589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126.10958904109589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126.10958904109589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126.10958904109589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126.10958904109589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126.10958904109589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126.10958904109589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126.10958904109589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126.10958904109589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126.10958904109589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126.10958904109589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126.10958904109589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126.10958904109589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126.10958904109589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126.10958904109589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126.10958904109589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126.10958904109589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126.10958904109589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126.10958904109589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126.10958904109589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126.10958904109589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126.10958904109589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126.10958904109589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126.10958904109589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126.10958904109589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126.10958904109589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126.10958904109589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126.10958904109589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126.10958904109589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126.10958904109589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126.10958904109589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126.10958904109589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126.10958904109589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126.10958904109589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126.10958904109589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126.10958904109589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126.10958904109589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126.10958904109589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126.10958904109589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126.10958904109589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126.10958904109589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126.10958904109589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126.10958904109589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126.10958904109589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126.10958904109589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126.10958904109589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126.10958904109589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126.10958904109589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126.10958904109589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126.10958904109589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126.10958904109589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126.10958904109589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126.10958904109589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126.10958904109589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126.10958904109589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126.10958904109589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126.10958904109589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126.10958904109589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126.10958904109589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126.10958904109589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126.10958904109589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126.10958904109589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126.10958904109589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126.10958904109589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126.10958904109589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126.10958904109589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126.10958904109589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126.10958904109589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126.10958904109589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126.10958904109589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126.10958904109589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126.10958904109589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126.10958904109589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126.10958904109589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126.10958904109589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126.10958904109589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126.10958904109589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126.10958904109589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126.10958904109589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126.10958904109589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126.10958904109589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126.10958904109589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126.10958904109589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126.10958904109589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126.10958904109589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126.10958904109589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126.10958904109589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126.10958904109589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126.10958904109589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126.10958904109589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126.10958904109589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126.10958904109589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126.10958904109589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126.10958904109589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126.10958904109589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126.10958904109589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126.10958904109589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126.10958904109589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126.10958904109589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126.10958904109589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126.10958904109589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126.10958904109589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126.10958904109589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126.10958904109589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126.10958904109589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126.10958904109589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126.10958904109589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126.10958904109589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126.10958904109589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126.10958904109589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126.10958904109589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126.10958904109589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126.10958904109589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126.10958904109589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126.10958904109589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126.10958904109589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126.10958904109589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126.10958904109589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126.10958904109589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126.10958904109589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126.10958904109589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126.10958904109589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126.10958904109589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126.10958904109589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126.10958904109589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126.10958904109589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126.10958904109589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126.10958904109589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126.10958904109589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126.10958904109589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126.10958904109589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126.10958904109589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126.10958904109589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126.10958904109589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126.10958904109589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126.10958904109589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126.10958904109589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126.10958904109589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126.10958904109589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126.10958904109589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126.10958904109589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126.10958904109589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126.10958904109589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126.10958904109589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126.10958904109589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126.10958904109589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126.10958904109589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126.10958904109589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126.10958904109589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126.10958904109589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126.10958904109589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126.10958904109589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126.10958904109589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126.10958904109589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126.10958904109589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126.10958904109589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126.10958904109589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126.10958904109589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126.10958904109589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126.10958904109589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126.10958904109589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126.10958904109589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126.10958904109589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126.10958904109589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126.10958904109589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126.10958904109589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126.10958904109589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126.10958904109589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126.10958904109589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126.10958904109589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126.10958904109589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126.10958904109589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126.10958904109589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126.10958904109589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126.10958904109589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126.10958904109589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126.10958904109589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126.10958904109589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126.10958904109589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126.10958904109589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126.10958904109589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126.10958904109589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126.10958904109589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126.10958904109589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126.10958904109589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126.10958904109589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126.10958904109589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126.10958904109589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126.10958904109589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126.10958904109589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126.10958904109589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126.10958904109589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126.10958904109589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126.10958904109589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126.10958904109589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126.10958904109589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126.10958904109589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126.10958904109589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126.10958904109589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126.10958904109589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126.10958904109589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126.10958904109589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126.10958904109589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126.10958904109589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126.10958904109589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126.10958904109589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126.10958904109589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126.10958904109589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126.10958904109589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126.10958904109589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126.10958904109589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126.10958904109589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126.10958904109589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126.10958904109589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126.10958904109589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126.10958904109589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126.10958904109589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126.10958904109589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126.10958904109589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126.10958904109589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126.10958904109589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126.10958904109589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126.10958904109589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126.10958904109589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126.10958904109589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126.10958904109589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126.10958904109589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126.10958904109589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126.10958904109589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126.10958904109589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126.10958904109589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126.10958904109589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126.10958904109589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126.10958904109589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126.10958904109589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126.10958904109589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126.10958904109589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126.10958904109589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126.10958904109589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126.10958904109589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126.10958904109589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126.10958904109589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126.10958904109589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126.10958904109589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126.10958904109589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126.10958904109589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126.10958904109589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126.10958904109589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126.10958904109589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126.10958904109589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126.10958904109589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126.10958904109589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126.10958904109589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126.10958904109589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126.10958904109589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126.10958904109589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126.10958904109589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126.10958904109589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126.10958904109589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126.10958904109589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126.10958904109589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126.10958904109589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126.10958904109589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126.10958904109589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126.10958904109589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126.10958904109589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126.10958904109589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126.10958904109589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126.10958904109589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126.10958904109589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126.10958904109589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126.10958904109589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126.10958904109589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126.10958904109589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126.10958904109589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126.10958904109589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126.10958904109589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126.10958904109589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126.10958904109589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126.10958904109589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126.10958904109589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126.10958904109589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126.10958904109589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126.10958904109589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126.10958904109589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126.10958904109589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126.10958904109589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126.10958904109589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126.10958904109589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126.10958904109589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126.10958904109589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126.10958904109589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126.10958904109589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126.10958904109589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126.10958904109589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126.10958904109589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126.10958904109589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126.10958904109589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126.10958904109589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126.10958904109589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126.10958904109589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126.10958904109589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126.10958904109589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126.10958904109589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126.10958904109589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126.10958904109589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126.10958904109589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126.10958904109589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126.10958904109589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126.10958904109589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126.10958904109589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126.10958904109589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126.10958904109589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126.10958904109589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126.10958904109589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126.10958904109589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126.10958904109589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126.10958904109589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126.10958904109589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126.10958904109589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126.10958904109589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126.10958904109589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126.10958904109589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126.10958904109589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126.10958904109589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126.10958904109589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126.10958904109589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126.10958904109589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126.10958904109589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126.10958904109589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126.10958904109589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126.10958904109589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126.10958904109589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126.10958904109589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126.10958904109589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126.10958904109589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126.10958904109589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126.10958904109589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126.10958904109589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126.10958904109589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126.10958904109589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126.10958904109589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126.10958904109589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126.10958904109589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126.10958904109589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126.10958904109589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126.10958904109589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126.10958904109589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126.10958904109589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126.10958904109589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126.10958904109589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126.10958904109589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126.10958904109589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126.10958904109589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126.10958904109589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126.10958904109589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126.10958904109589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126.10958904109589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126.10958904109589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126.10958904109589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126.10958904109589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126.10958904109589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126.10958904109589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126.10958904109589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126.10958904109589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126.10958904109589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126.10958904109589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126.10958904109589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126.10958904109589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126.10958904109589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126.10958904109589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126.10958904109589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126.10958904109589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126.10958904109589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126.10958904109589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126.10958904109589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126.10958904109589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126.10958904109589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126.10958904109589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126.10958904109589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126.10958904109589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126.10958904109589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126.10958904109589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126.10958904109589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126.10958904109589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126.10958904109589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126.10958904109589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126.10958904109589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126.10958904109589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126.10958904109589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126.10958904109589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126.10958904109589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126.10958904109589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126.10958904109589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126.10958904109589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126.10958904109589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126.10958904109589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126.10958904109589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126.10958904109589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126.10958904109589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126.10958904109589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126.10958904109589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126.10958904109589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126.10958904109589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126.10958904109589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126.10958904109589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126.10958904109589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126.10958904109589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126.10958904109589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126.10958904109589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126.10958904109589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126.10958904109589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126.10958904109589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126.10958904109589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126.10958904109589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126.10958904109589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126.10958904109589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126.10958904109589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126.10958904109589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126.10958904109589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126.10958904109589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126.10958904109589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126.10958904109589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126.10958904109589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126.10958904109589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126.10958904109589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126.10958904109589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126.10958904109589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126.10958904109589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126.10958904109589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126.10958904109589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126.10958904109589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126.10958904109589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126.10958904109589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126.10958904109589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126.10958904109589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126.10958904109589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126.10958904109589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126.10958904109589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126.10958904109589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126.10958904109589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126.10958904109589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126.10958904109589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126.10958904109589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126.10958904109589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126.10958904109589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126.10958904109589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126.10958904109589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126.10958904109589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126.10958904109589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126.10958904109589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126.10958904109589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126.10958904109589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126.10958904109589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126.10958904109589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126.10958904109589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126.10958904109589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126.10958904109589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126.10958904109589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126.10958904109589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126.10958904109589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126.10958904109589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126.10958904109589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126.10958904109589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126.10958904109589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126.10958904109589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126.10958904109589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126.10958904109589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126.10958904109589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126.10958904109589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126.10958904109589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126.10958904109589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126.10958904109589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126.10958904109589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126.10958904109589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126.10958904109589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126.10958904109589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126.10958904109589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126.10958904109589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126.10958904109589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126.10958904109589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126.10958904109589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126.10958904109589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126.10958904109589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126.10958904109589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126.10958904109589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126.10958904109589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126.10958904109589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126.10958904109589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126.10958904109589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126.10958904109589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126.10958904109589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126.10958904109589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126.10958904109589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126.10958904109589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126.10958904109589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126.10958904109589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126.10958904109589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126.10958904109589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126.10958904109589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126.10958904109589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126.10958904109589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126.10958904109589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126.10958904109589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126.10958904109589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126.10958904109589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126.10958904109589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126.10958904109589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126.10958904109589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126.10958904109589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126.10958904109589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126.10958904109589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126.10958904109589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126.10958904109589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126.10958904109589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126.10958904109589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126.10958904109589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126.10958904109589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126.10958904109589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126.10958904109589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126.10958904109589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126.10958904109589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126.10958904109589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126.10958904109589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126.10958904109589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126.10958904109589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126.10958904109589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126.10958904109589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126.10958904109589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126.10958904109589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126.10958904109589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126.10958904109589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126.10958904109589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126.10958904109589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126.10958904109589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126.10958904109589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126.10958904109589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126.10958904109589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126.10958904109589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126.10958904109589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126.10958904109589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126.10958904109589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126.10958904109589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126.10958904109589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126.10958904109589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126.10958904109589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126.10958904109589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126.10958904109589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126.10958904109589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126.10958904109589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126.10958904109589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126.10958904109589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126.10958904109589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126.10958904109589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126.10958904109589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126.10958904109589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126.10958904109589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126.10958904109589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126.10958904109589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126.10958904109589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126.10958904109589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126.10958904109589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126.10958904109589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126.10958904109589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126.10958904109589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126.10958904109589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126.10958904109589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126.10958904109589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126.10958904109589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126.10958904109589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126.10958904109589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126.10958904109589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126.10958904109589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126.10958904109589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126.10958904109589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126.10958904109589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126.10958904109589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126.10958904109589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126.10958904109589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126.10958904109589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126.10958904109589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126.10958904109589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126.10958904109589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126.10958904109589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126.10958904109589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126.10958904109589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126.10958904109589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126.10958904109589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126.10958904109589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126.10958904109589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126.10958904109589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126.10958904109589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126.10958904109589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126.10958904109589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126.10958904109589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126.10958904109589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126.10958904109589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126.10958904109589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126.10958904109589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126.10958904109589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126.10958904109589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126.10958904109589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126.10958904109589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126.10958904109589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126.10958904109589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126.10958904109589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126.10958904109589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126.10958904109589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126.10958904109589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126.10958904109589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126.10958904109589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126.10958904109589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126.10958904109589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126.10958904109589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126.10958904109589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126.10958904109589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126.10958904109589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126.10958904109589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126.10958904109589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126.10958904109589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126.10958904109589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126.10958904109589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126.10958904109589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126.10958904109589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126.10958904109589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126.10958904109589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126.10958904109589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126.10958904109589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126.10958904109589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126.10958904109589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126.10958904109589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126.10958904109589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126.10958904109589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126.10958904109589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126.10958904109589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126.10958904109589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126.10958904109589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126.10958904109589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126.10958904109589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126.10958904109589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126.10958904109589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126.10958904109589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126.10958904109589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126.10958904109589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126.10958904109589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126.10958904109589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126.10958904109589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126.10958904109589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126.10958904109589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126.10958904109589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126.10958904109589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126.10958904109589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126.10958904109589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126.10958904109589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126.10958904109589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126.10958904109589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126.10958904109589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126.10958904109589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126.10958904109589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126.10958904109589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126.10958904109589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126.10958904109589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126.10958904109589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126.10958904109589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126.10958904109589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126.10958904109589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126.10958904109589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126.10958904109589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126.10958904109589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126.10958904109589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126.10958904109589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126.10958904109589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126.10958904109589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126.10958904109589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126.10958904109589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126.10958904109589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126.10958904109589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126.10958904109589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126.10958904109589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126.10958904109589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126.10958904109589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126.10958904109589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126.10958904109589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126.10958904109589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126.10958904109589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126.10958904109589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126.10958904109589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126.10958904109589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126.10958904109589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126.10958904109589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126.10958904109589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126.10958904109589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126.10958904109589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126.10958904109589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126.10958904109589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126.10958904109589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126.10958904109589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126.10958904109589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126.10958904109589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126.10958904109589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126.10958904109589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126.10958904109589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126.10958904109589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126.10958904109589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126.10958904109589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126.10958904109589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126.10958904109589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126.10958904109589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126.10958904109589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126.10958904109589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126.10958904109589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126.10958904109589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126.10958904109589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126.10958904109589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126.10958904109589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126.10958904109589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126.10958904109589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126.10958904109589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126.10958904109589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126.10958904109589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126.10958904109589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126.10958904109589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126.10958904109589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126.10958904109589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126.10958904109589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126.10958904109589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126.10958904109589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126.10958904109589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126.10958904109589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126.10958904109589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126.10958904109589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126.10958904109589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126.10958904109589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126.10958904109589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126.10958904109589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126.10958904109589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126.10958904109589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126.10958904109589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126.10958904109589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126.10958904109589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126.10958904109589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126.10958904109589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126.10958904109589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126.10958904109589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126.10958904109589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126.10958904109589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126.10958904109589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126.10958904109589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126.10958904109589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126.10958904109589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126.10958904109589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126.10958904109589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126.10958904109589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126.10958904109589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126.10958904109589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126.10958904109589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126.10958904109589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126.10958904109589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126.10958904109589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126.10958904109589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126.10958904109589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126.10958904109589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126.10958904109589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126.10958904109589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126.10958904109589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126.10958904109589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126.10958904109589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126.10958904109589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126.10958904109589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126.10958904109589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126.10958904109589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126.10958904109589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126.10958904109589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126.10958904109589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126.10958904109589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126.10958904109589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126.10958904109589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126.10958904109589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126.10958904109589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126.10958904109589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126.10958904109589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126.10958904109589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126.10958904109589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126.10958904109589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126.10958904109589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126.10958904109589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126.10958904109589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126.10958904109589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126.10958904109589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126.10958904109589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126.10958904109589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126.10958904109589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126.10958904109589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126.10958904109589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126.10958904109589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126.10958904109589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126.10958904109589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126.10958904109589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126.10958904109589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126.10958904109589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126.10958904109589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126.10958904109589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126.10958904109589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126.10958904109589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126.10958904109589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126.10958904109589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126.10958904109589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126.10958904109589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126.10958904109589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126.10958904109589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126.10958904109589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126.10958904109589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126.10958904109589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126.10958904109589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126.10958904109589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126.10958904109589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126.10958904109589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126.10958904109589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126.10958904109589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126.10958904109589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126.10958904109589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126.10958904109589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126.10958904109589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126.10958904109589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126.10958904109589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126.10958904109589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126.10958904109589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126.10958904109589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126.10958904109589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126.10958904109589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126.10958904109589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126.10958904109589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126.10958904109589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126.10958904109589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126.10958904109589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126.10958904109589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126.10958904109589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126.10958904109589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126.10958904109589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126.10958904109589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126.10958904109589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126.10958904109589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126.10958904109589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126.10958904109589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126.10958904109589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126.10958904109589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126.10958904109589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126.10958904109589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126.10958904109589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126.10958904109589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126.10958904109589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126.10958904109589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126.10958904109589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126.10958904109589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126.10958904109589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126.10958904109589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126.10958904109589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126.10958904109589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126.10958904109589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126.10958904109589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126.10958904109589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126.10958904109589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126.10958904109589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126.10958904109589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126.10958904109589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126.10958904109589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126.10958904109589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126.10958904109589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126.10958904109589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126.10958904109589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126.10958904109589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126.10958904109589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126.10958904109589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126.10958904109589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126.10958904109589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126.10958904109589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126.10958904109589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126.10958904109589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126.10958904109589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126.10958904109589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126.10958904109589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126.10958904109589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126.10958904109589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126.10958904109589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126.10958904109589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126.10958904109589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126.10958904109589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126.10958904109589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126.10958904109589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126.10958904109589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126.10958904109589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126.10958904109589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126.10958904109589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126.10958904109589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126.10958904109589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126.10958904109589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126.10958904109589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126.10958904109589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126.10958904109589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126.10958904109589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126.10958904109589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126.10958904109589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126.10958904109589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126.10958904109589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126.10958904109589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126.10958904109589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126.10958904109589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126.10958904109589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126.10958904109589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126.10958904109589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126.10958904109589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126.10958904109589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126.10958904109589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126.10958904109589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126.10958904109589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126.10958904109589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126.10958904109589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126.10958904109589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126.10958904109589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126.10958904109589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126.10958904109589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126.10958904109589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126.10958904109589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126.10958904109589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126.10958904109589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126.10958904109589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126.10958904109589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126.10958904109589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126.10958904109589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126.10958904109589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126.10958904109589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126.10958904109589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126.10958904109589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126.10958904109589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126.10958904109589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126.10958904109589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126.10958904109589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126.10958904109589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126.10958904109589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126.10958904109589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126.10958904109589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126.10958904109589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126.10958904109589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126.10958904109589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126.10958904109589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126.10958904109589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126.10958904109589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126.10958904109589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126.10958904109589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126.10958904109589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126.10958904109589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126.10958904109589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126.10958904109589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126.10958904109589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126.10958904109589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126.10958904109589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126.10958904109589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126.10958904109589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126.10958904109589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126.10958904109589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126.10958904109589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126.10958904109589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126.10958904109589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126.10958904109589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126.10958904109589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126.10958904109589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126.10958904109589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126.10958904109589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126.10958904109589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126.10958904109589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126.10958904109589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126.10958904109589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126.10958904109589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126.10958904109589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126.10958904109589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126.10958904109589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126.10958904109589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126.10958904109589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126.10958904109589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126.10958904109589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126.10958904109589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126.10958904109589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126.10958904109589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126.10958904109589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126.10958904109589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126.10958904109589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126.10958904109589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126.10958904109589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126.10958904109589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126.10958904109589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126.10958904109589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126.10958904109589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126.10958904109589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126.10958904109589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126.10958904109589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126.10958904109589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126.10958904109589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126.10958904109589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126.10958904109589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126.10958904109589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126.10958904109589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126.10958904109589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126.10958904109589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126.10958904109589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126.10958904109589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126.10958904109589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126.10958904109589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126.10958904109589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126.10958904109589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126.10958904109589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126.10958904109589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126.10958904109589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126.10958904109589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126.10958904109589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126.10958904109589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126.10958904109589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126.10958904109589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126.10958904109589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126.10958904109589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126.10958904109589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126.10958904109589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126.10958904109589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126.10958904109589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126.10958904109589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126.10958904109589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126.10958904109589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126.10958904109589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126.10958904109589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126.10958904109589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126.10958904109589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126.10958904109589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126.10958904109589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126.10958904109589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126.10958904109589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126.10958904109589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126.10958904109589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126.10958904109589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126.10958904109589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126.10958904109589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126.10958904109589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126.10958904109589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126.10958904109589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126.10958904109589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126.10958904109589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126.10958904109589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126.10958904109589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126.10958904109589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126.10958904109589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126.10958904109589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126.10958904109589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126.10958904109589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126.10958904109589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126.10958904109589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126.10958904109589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126.10958904109589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126.10958904109589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126.10958904109589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126.10958904109589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126.10958904109589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126.10958904109589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126.10958904109589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126.10958904109589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126.10958904109589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126.10958904109589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126.10958904109589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126.10958904109589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126.10958904109589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126.10958904109589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126.10958904109589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126.10958904109589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126.10958904109589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126.10958904109589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126.10958904109589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126.10958904109589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126.10958904109589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126.10958904109589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126.10958904109589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126.10958904109589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126.10958904109589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126.10958904109589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126.10958904109589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126.10958904109589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126.10958904109589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126.10958904109589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126.10958904109589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126.10958904109589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126.10958904109589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126.10958904109589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126.10958904109589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126.10958904109589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126.10958904109589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126.10958904109589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126.10958904109589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126.10958904109589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126.10958904109589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126.10958904109589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126.10958904109589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126.10958904109589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126.10958904109589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126.10958904109589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126.10958904109589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126.10958904109589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126.10958904109589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126.10958904109589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126.10958904109589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126.10958904109589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126.10958904109589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126.10958904109589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126.10958904109589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126.10958904109589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126.10958904109589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126.10958904109589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126.10958904109589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126.10958904109589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126.10958904109589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126.10958904109589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126.10958904109589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126.10958904109589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126.10958904109589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126.10958904109589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126.10958904109589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126.10958904109589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126.10958904109589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126.10958904109589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126.10958904109589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126.10958904109589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126.10958904109589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126.10958904109589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126.10958904109589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126.10958904109589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126.10958904109589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126.10958904109589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126.10958904109589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126.10958904109589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126.10958904109589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126.10958904109589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126.10958904109589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126.10958904109589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126.10958904109589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126.10958904109589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126.10958904109589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126.10958904109589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126.10958904109589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126.10958904109589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126.10958904109589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126.10958904109589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126.10958904109589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126.10958904109589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126.10958904109589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126.10958904109589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126.10958904109589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126.10958904109589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126.10958904109589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126.10958904109589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126.10958904109589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126.10958904109589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126.10958904109589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126.10958904109589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126.10958904109589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126.10958904109589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126.10958904109589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126.10958904109589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126.10958904109589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126.10958904109589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126.10958904109589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126.10958904109589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126.10958904109589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126.10958904109589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126.10958904109589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126.10958904109589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126.10958904109589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126.10958904109589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126.10958904109589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126.10958904109589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126.10958904109589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126.10958904109589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126.10958904109589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126.10958904109589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126.10958904109589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126.10958904109589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126.10958904109589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126.10958904109589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126.10958904109589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126.10958904109589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126.10958904109589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126.10958904109589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126.10958904109589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126.10958904109589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126.10958904109589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126.10958904109589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126.10958904109589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126.10958904109589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126.10958904109589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126.10958904109589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126.10958904109589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126.10958904109589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126.10958904109589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126.10958904109589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126.10958904109589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126.10958904109589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126.10958904109589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126.10958904109589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126.10958904109589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126.10958904109589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126.10958904109589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126.10958904109589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126.10958904109589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126.10958904109589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126.10958904109589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126.10958904109589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126.10958904109589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126.10958904109589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126.10958904109589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126.10958904109589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126.10958904109589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126.10958904109589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126.10958904109589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126.10958904109589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126.10958904109589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126.10958904109589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126.10958904109589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126.10958904109589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126.10958904109589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126.10958904109589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126.10958904109589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126.10958904109589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126.10958904109589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126.10958904109589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126.10958904109589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126.10958904109589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126.10958904109589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126.10958904109589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126.10958904109589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126.10958904109589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126.10958904109589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126.10958904109589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126.10958904109589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126.10958904109589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126.10958904109589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126.10958904109589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126.10958904109589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126.10958904109589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126.10958904109589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126.10958904109589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126.10958904109589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126.10958904109589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126.10958904109589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126.10958904109589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126.10958904109589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126.10958904109589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126.10958904109589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126.10958904109589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126.10958904109589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126.10958904109589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126.10958904109589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126.10958904109589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126.10958904109589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126.10958904109589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126.10958904109589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126.10958904109589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126.10958904109589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126.10958904109589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126.10958904109589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126.10958904109589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126.10958904109589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126.10958904109589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126.10958904109589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126.10958904109589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126.10958904109589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126.10958904109589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126.10958904109589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126.10958904109589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126.10958904109589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126.10958904109589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126.10958904109589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126.10958904109589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126.10958904109589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126.10958904109589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126.10958904109589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126.10958904109589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126.10958904109589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126.10958904109589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126.10958904109589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126.10958904109589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126.10958904109589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126.10958904109589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126.10958904109589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126.10958904109589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126.10958904109589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126.10958904109589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126.10958904109589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126.10958904109589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126.10958904109589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126.10958904109589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126.10958904109589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126.10958904109589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126.10958904109589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126.10958904109589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126.10958904109589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126.10958904109589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126.10958904109589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126.10958904109589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126.10958904109589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126.10958904109589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126.10958904109589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126.10958904109589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126.10958904109589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126.10958904109589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126.10958904109589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126.10958904109589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126.10958904109589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126.10958904109589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126.10958904109589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126.10958904109589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126.10958904109589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126.10958904109589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126.10958904109589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126.10958904109589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126.10958904109589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126.10958904109589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126.10958904109589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126.10958904109589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126.10958904109589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126.10958904109589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126.10958904109589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126.10958904109589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126.10958904109589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126.10958904109589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126.10958904109589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126.10958904109589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126.10958904109589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126.10958904109589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126.10958904109589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126.10958904109589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126.10958904109589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126.10958904109589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126.10958904109589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126.10958904109589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126.10958904109589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126.10958904109589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126.10958904109589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126.10958904109589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126.10958904109589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126.10958904109589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126.10958904109589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126.10958904109589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126.10958904109589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126.10958904109589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126.10958904109589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126.10958904109589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126.10958904109589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126.10958904109589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126.10958904109589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126.10958904109589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126.10958904109589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126.10958904109589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126.10958904109589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126.10958904109589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126.10958904109589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126.10958904109589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126.10958904109589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126.10958904109589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126.10958904109589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126.10958904109589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126.10958904109589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126.10958904109589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126.10958904109589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126.10958904109589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126.10958904109589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126.10958904109589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126.10958904109589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126.10958904109589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126.10958904109589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126.10958904109589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126.10958904109589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126.10958904109589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126.10958904109589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126.10958904109589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126.10958904109589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126.10958904109589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126.10958904109589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126.10958904109589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126.10958904109589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126.10958904109589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126.10958904109589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126.10958904109589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126.10958904109589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126.10958904109589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126.10958904109589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126.10958904109589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126.10958904109589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126.10958904109589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126.10958904109589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126.10958904109589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126.10958904109589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126.10958904109589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126.10958904109589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126.10958904109589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126.10958904109589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126.10958904109589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126.10958904109589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126.10958904109589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126.10958904109589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126.10958904109589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126.10958904109589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126.10958904109589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126.10958904109589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126.10958904109589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126.10958904109589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126.10958904109589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126.10958904109589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126.10958904109589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126.10958904109589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126.10958904109589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126.10958904109589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126.10958904109589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126.10958904109589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126.10958904109589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126.10958904109589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126.10958904109589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126.10958904109589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126.10958904109589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126.10958904109589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126.10958904109589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126.10958904109589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126.10958904109589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126.10958904109589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126.10958904109589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126.10958904109589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126.10958904109589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126.10958904109589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126.10958904109589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126.10958904109589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126.10958904109589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126.10958904109589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126.10958904109589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126.10958904109589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126.10958904109589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126.10958904109589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126.10958904109589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126.10958904109589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126.10958904109589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126.10958904109589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126.10958904109589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126.10958904109589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126.10958904109589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126.10958904109589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126.10958904109589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126.10958904109589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126.10958904109589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126.10958904109589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126.10958904109589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126.10958904109589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126.10958904109589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126.10958904109589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126.10958904109589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126.10958904109589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126.10958904109589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126.10958904109589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126.10958904109589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126.10958904109589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126.10958904109589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126.10958904109589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126.10958904109589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126.10958904109589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126.10958904109589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126.10958904109589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126.10958904109589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126.10958904109589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126.10958904109589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126.10958904109589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126.10958904109589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126.10958904109589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126.10958904109589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126.10958904109589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126.10958904109589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126.10958904109589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126.10958904109589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126.10958904109589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126.10958904109589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126.10958904109589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126.10958904109589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126.10958904109589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126.10958904109589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126.10958904109589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126.10958904109589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126.10958904109589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126.10958904109589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126.10958904109589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126.10958904109589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126.10958904109589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126.10958904109589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126.10958904109589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126.10958904109589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126.10958904109589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126.10958904109589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126.10958904109589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126.10958904109589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126.10958904109589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126.10958904109589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126.10958904109589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126.10958904109589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126.10958904109589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126.10958904109589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126.10958904109589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126.10958904109589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126.10958904109589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126.10958904109589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126.10958904109589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126.10958904109589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126.10958904109589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126.10958904109589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126.10958904109589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126.10958904109589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126.10958904109589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126.10958904109589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126.10958904109589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126.10958904109589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126.10958904109589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126.10958904109589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126.10958904109589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126.10958904109589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126.10958904109589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126.10958904109589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126.10958904109589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126.10958904109589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126.10958904109589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126.10958904109589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126.10958904109589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126.10958904109589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126.10958904109589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126.10958904109589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126.10958904109589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126.10958904109589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126.10958904109589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126.10958904109589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126.10958904109589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126.10958904109589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126.10958904109589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126.10958904109589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126.10958904109589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126.10958904109589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126.10958904109589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126.10958904109589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126.10958904109589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126.10958904109589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126.10958904109589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126.10958904109589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126.10958904109589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126.10958904109589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126.10958904109589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126.10958904109589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126.10958904109589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126.10958904109589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126.10958904109589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126.10958904109589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126.10958904109589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126.10958904109589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126.10958904109589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126.10958904109589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126.10958904109589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126.10958904109589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126.10958904109589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126.10958904109589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126.10958904109589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126.10958904109589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126.10958904109589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126.10958904109589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126.10958904109589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126.10958904109589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126.10958904109589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126.10958904109589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126.10958904109589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126.10958904109589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126.10958904109589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126.10958904109589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126.10958904109589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126.10958904109589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126.10958904109589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126.10958904109589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126.10958904109589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126.10958904109589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126.10958904109589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126.10958904109589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126.10958904109589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126.10958904109589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126.10958904109589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126.10958904109589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126.10958904109589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126.10958904109589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126.10958904109589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126.10958904109589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126.10958904109589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126.10958904109589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126.10958904109589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126.10958904109589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126.10958904109589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126.10958904109589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126.10958904109589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126.10958904109589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126.10958904109589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126.10958904109589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126.10958904109589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126.10958904109589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126.10958904109589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126.10958904109589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126.10958904109589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126.10958904109589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126.10958904109589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126.10958904109589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126.10958904109589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126.10958904109589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126.10958904109589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126.10958904109589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126.10958904109589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126.10958904109589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126.10958904109589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126.10958904109589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126.10958904109589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126.10958904109589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126.10958904109589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126.10958904109589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126.10958904109589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126.10958904109589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126.10958904109589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126.10958904109589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126.10958904109589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126.10958904109589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126.10958904109589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126.10958904109589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126.10958904109589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126.10958904109589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126.10958904109589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126.10958904109589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126.10958904109589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126.10958904109589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126.10958904109589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126.10958904109589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126.10958904109589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126.10958904109589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126.10958904109589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126.10958904109589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126.10958904109589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126.10958904109589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126.10958904109589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126.10958904109589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126.10958904109589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126.10958904109589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126.10958904109589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126.10958904109589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126.10958904109589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126.10958904109589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126.10958904109589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126.10958904109589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126.10958904109589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126.10958904109589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126.10958904109589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126.10958904109589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126.10958904109589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126.10958904109589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126.10958904109589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126.10958904109589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126.10958904109589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126.10958904109589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126.10958904109589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126.10958904109589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126.10958904109589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126.10958904109589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126.10958904109589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126.10958904109589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126.10958904109589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126.10958904109589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126.10958904109589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126.10958904109589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126.10958904109589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126.10958904109589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126.10958904109589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126.10958904109589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126.10958904109589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126.10958904109589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126.10958904109589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126.10958904109589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126.10958904109589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126.10958904109589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126.10958904109589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126.10958904109589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126.10958904109589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126.10958904109589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126.10958904109589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126.10958904109589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126.10958904109589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126.10958904109589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126.10958904109589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126.10958904109589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126.10958904109589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126.10958904109589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126.10958904109589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126.10958904109589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126.10958904109589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126.10958904109589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126.10958904109589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126.10958904109589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126.10958904109589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126.10958904109589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126.10958904109589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126.10958904109589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126.10958904109589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126.10958904109589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126.10958904109589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126.10958904109589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126.10958904109589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126.10958904109589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126.10958904109589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126.10958904109589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126.10958904109589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126.10958904109589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126.10958904109589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126.10958904109589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126.10958904109589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126.10958904109589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126.10958904109589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126.10958904109589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126.10958904109589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126.10958904109589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126.10958904109589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126.10958904109589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126.10958904109589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126.10958904109589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126.10958904109589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126.10958904109589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126.10958904109589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126.10958904109589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126.10958904109589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126.10958904109589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126.10958904109589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126.10958904109589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126.10958904109589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126.10958904109589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126.10958904109589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126.10958904109589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126.10958904109589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126.10958904109589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126.10958904109589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126.10958904109589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126.10958904109589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126.10958904109589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126.10958904109589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126.10958904109589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126.10958904109589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126.10958904109589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126.10958904109589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126.10958904109589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126.10958904109589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126.10958904109589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126.10958904109589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126.10958904109589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126.10958904109589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126.10958904109589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126.10958904109589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126.10958904109589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126.10958904109589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126.10958904109589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126.10958904109589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126.10958904109589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126.10958904109589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126.10958904109589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126.10958904109589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126.10958904109589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126.10958904109589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126.10958904109589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126.10958904109589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126.10958904109589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126.10958904109589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126.10958904109589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126.10958904109589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126.10958904109589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126.10958904109589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126.10958904109589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126.10958904109589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126.10958904109589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126.10958904109589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126.10958904109589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126.10958904109589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126.10958904109589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126.10958904109589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126.10958904109589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126.10958904109589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126.10958904109589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126.10958904109589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126.10958904109589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126.10958904109589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126.10958904109589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126.10958904109589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126.10958904109589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126.10958904109589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126.10958904109589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126.10958904109589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126.10958904109589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126.10958904109589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126.10958904109589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126.10958904109589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126.10958904109589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126.10958904109589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126.10958904109589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126.10958904109589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126.10958904109589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126.10958904109589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126.10958904109589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126.10958904109589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126.10958904109589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126.10958904109589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126.10958904109589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126.10958904109589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126.10958904109589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126.10958904109589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126.10958904109589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126.10958904109589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126.10958904109589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126.10958904109589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126.10958904109589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126.10958904109589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126.10958904109589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126.10958904109589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126.10958904109589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126.10958904109589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126.10958904109589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126.10958904109589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126.10958904109589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126.10958904109589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126.10958904109589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126.10958904109589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126.10958904109589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126.10958904109589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126.10958904109589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126.10958904109589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126.10958904109589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126.10958904109589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126.10958904109589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126.10958904109589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126.10958904109589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126.10958904109589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126.10958904109589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126.10958904109589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126.10958904109589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126.10958904109589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126.10958904109589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126.10958904109589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126.10958904109589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126.10958904109589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126.10958904109589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126.10958904109589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126.10958904109589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126.10958904109589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126.10958904109589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126.10958904109589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126.10958904109589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126.10958904109589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126.10958904109589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126.10958904109589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126.10958904109589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126.10958904109589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126.10958904109589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126.10958904109589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126.10958904109589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126.10958904109589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126.10958904109589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126.10958904109589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126.10958904109589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126.10958904109589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126.10958904109589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126.10958904109589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126.10958904109589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126.10958904109589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126.10958904109589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126.10958904109589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126.10958904109589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126.10958904109589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126.10958904109589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126.10958904109589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126.10958904109589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126.10958904109589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126.10958904109589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126.10958904109589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126.10958904109589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126.10958904109589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126.10958904109589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126.10958904109589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126.10958904109589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126.10958904109589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126.10958904109589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126.10958904109589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126.10958904109589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126.10958904109589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126.10958904109589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126.10958904109589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126.10958904109589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126.10958904109589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126.10958904109589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126.10958904109589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126.10958904109589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126.10958904109589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126.10958904109589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126.10958904109589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126.10958904109589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126.10958904109589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126.10958904109589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126.10958904109589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126.10958904109589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126.10958904109589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126.10958904109589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126.10958904109589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126.10958904109589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126.10958904109589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126.10958904109589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126.10958904109589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126.10958904109589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126.10958904109589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126.10958904109589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126.10958904109589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126.10958904109589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126.10958904109589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126.10958904109589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126.10958904109589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126.10958904109589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126.10958904109589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126.10958904109589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126.10958904109589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126.10958904109589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126.10958904109589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126.10958904109589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126.10958904109589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126.10958904109589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126.10958904109589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126.10958904109589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126.10958904109589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126.10958904109589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126.10958904109589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126.10958904109589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126.10958904109589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126.10958904109589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126.10958904109589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126.10958904109589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126.10958904109589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126.10958904109589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126.10958904109589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126.10958904109589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126.10958904109589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126.10958904109589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126.10958904109589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126.10958904109589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126.10958904109589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126.10958904109589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126.10958904109589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126.10958904109589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126.10958904109589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126.10958904109589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126.10958904109589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126.10958904109589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126.10958904109589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126.10958904109589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126.10958904109589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126.10958904109589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126.10958904109589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126.10958904109589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126.10958904109589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126.10958904109589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126.10958904109589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126.10958904109589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126.10958904109589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126.10958904109589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126.10958904109589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126.10958904109589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126.10958904109589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126.10958904109589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126.10958904109589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126.10958904109589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126.10958904109589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126.10958904109589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126.10958904109589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126.10958904109589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126.10958904109589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126.10958904109589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126.10958904109589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126.10958904109589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126.10958904109589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126.10958904109589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126.10958904109589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126.10958904109589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126.10958904109589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126.10958904109589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126.10958904109589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126.10958904109589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126.10958904109589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126.10958904109589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126.10958904109589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126.10958904109589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126.10958904109589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126.10958904109589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126.10958904109589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126.10958904109589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126.10958904109589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126.10958904109589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126.10958904109589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126.10958904109589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126.10958904109589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126.10958904109589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126.10958904109589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126.10958904109589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126.10958904109589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126.10958904109589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126.10958904109589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126.10958904109589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126.10958904109589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126.10958904109589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126.10958904109589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126.10958904109589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126.10958904109589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126.10958904109589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126.10958904109589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126.10958904109589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126.10958904109589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126.10958904109589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126.10958904109589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126.10958904109589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126.10958904109589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126.10958904109589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126.10958904109589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126.10958904109589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126.10958904109589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126.10958904109589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126.10958904109589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126.10958904109589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126.10958904109589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126.10958904109589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126.10958904109589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126.10958904109589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126.10958904109589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126.10958904109589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126.10958904109589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126.10958904109589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126.10958904109589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126.10958904109589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126.10958904109589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126.10958904109589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126.10958904109589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126.10958904109589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126.10958904109589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126.10958904109589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126.10958904109589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126.10958904109589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126.10958904109589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126.10958904109589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126.10958904109589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126.10958904109589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126.10958904109589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126.10958904109589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126.10958904109589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126.10958904109589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126.10958904109589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126.10958904109589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126.10958904109589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126.10958904109589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126.10958904109589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126.10958904109589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126.10958904109589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126.10958904109589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126.10958904109589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126.10958904109589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126.10958904109589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126.10958904109589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126.10958904109589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126.10958904109589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126.10958904109589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126.10958904109589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126.10958904109589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126.10958904109589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126.10958904109589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126.10958904109589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126.10958904109589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126.10958904109589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126.10958904109589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126.10958904109589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126.10958904109589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126.10958904109589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126.10958904109589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126.10958904109589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126.10958904109589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126.10958904109589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126.10958904109589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126.10958904109589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126.10958904109589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126.10958904109589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126.10958904109589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126.10958904109589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126.10958904109589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126.10958904109589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126.10958904109589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126.10958904109589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126.10958904109589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126.10958904109589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126.10958904109589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126.10958904109589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126.10958904109589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126.10958904109589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126.10958904109589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126.10958904109589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126.10958904109589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126.10958904109589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126.10958904109589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126.10958904109589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126.10958904109589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126.10958904109589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126.10958904109589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126.10958904109589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126.10958904109589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126.10958904109589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126.10958904109589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126.10958904109589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126.10958904109589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126.10958904109589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126.10958904109589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126.10958904109589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126.10958904109589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126.10958904109589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126.10958904109589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126.10958904109589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126.10958904109589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126.10958904109589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126.10958904109589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126.10958904109589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126.10958904109589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126.10958904109589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126.10958904109589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126.10958904109589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126.10958904109589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126.10958904109589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126.10958904109589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126.10958904109589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126.10958904109589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126.10958904109589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126.10958904109589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126.10958904109589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126.10958904109589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126.10958904109589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126.10958904109589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126.10958904109589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126.10958904109589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126.10958904109589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126.10958904109589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126.10958904109589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126.10958904109589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126.10958904109589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126.10958904109589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126.10958904109589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126.10958904109589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126.10958904109589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126.10958904109589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126.10958904109589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126.10958904109589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126.10958904109589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126.10958904109589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126.10958904109589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126.10958904109589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126.10958904109589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126.10958904109589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126.10958904109589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126.10958904109589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126.10958904109589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126.10958904109589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126.10958904109589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126.10958904109589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126.10958904109589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126.10958904109589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126.10958904109589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126.10958904109589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126.10958904109589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126.10958904109589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126.10958904109589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126.10958904109589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126.10958904109589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126.10958904109589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126.10958904109589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126.10958904109589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126.10958904109589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126.10958904109589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126.10958904109589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126.10958904109589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126.10958904109589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126.10958904109589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126.10958904109589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126.10958904109589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126.10958904109589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126.10958904109589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126.10958904109589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126.10958904109589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126.10958904109589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126.10958904109589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126.10958904109589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126.10958904109589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126.10958904109589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126.10958904109589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126.10958904109589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126.10958904109589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126.10958904109589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126.10958904109589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126.10958904109589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126.10958904109589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126.10958904109589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126.10958904109589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126.10958904109589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126.10958904109589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126.10958904109589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126.10958904109589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126.10958904109589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126.10958904109589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126.10958904109589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126.10958904109589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126.10958904109589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126.10958904109589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126.10958904109589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126.10958904109589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126.10958904109589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126.10958904109589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126.10958904109589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126.10958904109589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126.10958904109589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126.10958904109589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126.10958904109589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126.10958904109589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126.10958904109589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126.10958904109589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126.10958904109589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126.10958904109589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126.10958904109589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126.10958904109589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126.10958904109589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126.10958904109589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126.10958904109589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126.10958904109589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126.10958904109589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126.10958904109589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126.10958904109589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126.10958904109589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126.10958904109589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126.10958904109589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126.10958904109589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126.10958904109589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126.10958904109589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126.10958904109589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126.10958904109589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126.10958904109589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126.10958904109589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126.10958904109589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126.10958904109589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126.10958904109589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126.10958904109589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126.10958904109589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126.10958904109589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126.10958904109589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126.10958904109589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126.10958904109589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126.10958904109589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126.10958904109589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126.10958904109589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126.10958904109589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126.10958904109589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126.10958904109589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126.10958904109589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126.10958904109589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126.10958904109589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126.10958904109589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126.10958904109589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126.10958904109589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126.10958904109589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126.10958904109589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126.10958904109589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126.10958904109589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126.10958904109589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126.10958904109589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126.10958904109589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126.10958904109589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126.10958904109589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126.10958904109589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126.10958904109589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126.10958904109589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126.10958904109589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126.10958904109589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126.10958904109589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126.10958904109589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126.10958904109589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126.10958904109589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126.10958904109589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126.10958904109589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126.10958904109589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126.10958904109589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126.10958904109589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126.10958904109589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126.10958904109589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126.10958904109589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126.10958904109589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126.10958904109589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126.10958904109589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126.10958904109589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126.10958904109589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126.10958904109589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126.10958904109589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126.10958904109589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126.10958904109589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126.10958904109589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126.10958904109589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126.10958904109589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126.10958904109589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126.10958904109589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126.10958904109589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126.10958904109589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126.10958904109589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126.10958904109589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126.10958904109589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126.10958904109589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126.10958904109589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126.10958904109589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126.10958904109589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126.10958904109589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126.10958904109589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126.10958904109589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126.10958904109589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126.10958904109589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126.10958904109589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126.10958904109589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126.10958904109589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126.10958904109589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126.10958904109589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126.10958904109589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126.10958904109589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126.10958904109589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126.10958904109589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126.10958904109589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126.10958904109589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126.10958904109589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126.10958904109589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126.10958904109589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126.10958904109589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126.10958904109589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126.10958904109589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126.10958904109589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126.10958904109589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126.10958904109589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126.10958904109589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126.10958904109589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126.10958904109589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126.10958904109589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126.10958904109589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126.10958904109589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126.10958904109589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126.10958904109589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126.10958904109589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126.10958904109589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126.10958904109589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126.10958904109589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126.10958904109589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126.10958904109589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126.10958904109589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126.10958904109589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126.10958904109589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126.10958904109589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126.10958904109589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126.10958904109589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126.10958904109589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126.10958904109589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126.10958904109589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126.10958904109589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126.10958904109589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126.10958904109589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126.10958904109589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126.10958904109589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126.10958904109589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126.10958904109589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126.10958904109589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126.10958904109589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126.10958904109589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126.10958904109589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126.10958904109589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126.10958904109589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126.10958904109589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126.10958904109589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126.10958904109589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126.10958904109589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126.10958904109589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126.10958904109589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126.10958904109589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126.10958904109589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126.10958904109589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126.10958904109589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126.10958904109589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126.10958904109589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126.10958904109589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126.10958904109589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126.10958904109589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126.10958904109589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126.10958904109589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126.10958904109589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126.10958904109589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126.10958904109589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126.10958904109589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126.10958904109589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126.10958904109589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126.10958904109589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126.10958904109589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126.10958904109589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126.10958904109589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126.10958904109589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126.10958904109589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126.10958904109589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126.10958904109589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126.10958904109589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126.10958904109589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126.10958904109589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126.10958904109589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126.10958904109589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126.10958904109589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126.10958904109589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126.10958904109589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126.10958904109589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126.10958904109589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126.10958904109589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126.10958904109589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126.10958904109589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126.10958904109589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126.10958904109589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126.10958904109589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126.10958904109589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126.10958904109589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126.10958904109589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126.10958904109589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126.10958904109589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126.10958904109589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126.10958904109589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126.10958904109589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126.10958904109589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126.10958904109589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126.10958904109589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126.10958904109589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126.10958904109589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126.10958904109589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126.10958904109589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126.10958904109589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126.10958904109589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126.10958904109589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126.10958904109589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126.10958904109589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126.10958904109589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126.10958904109589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126.10958904109589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126.10958904109589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126.10958904109589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126.10958904109589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126.10958904109589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126.10958904109589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126.10958904109589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126.10958904109589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126.10958904109589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126.10958904109589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126.10958904109589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126.10958904109589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126.10958904109589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126.10958904109589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126.10958904109589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126.10958904109589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126.10958904109589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126.10958904109589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126.10958904109589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126.10958904109589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126.10958904109589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126.10958904109589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126.10958904109589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126.10958904109589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126.10958904109589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126.10958904109589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126.10958904109589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126.10958904109589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126.10958904109589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126.10958904109589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126.10958904109589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126.10958904109589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126.10958904109589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126.10958904109589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126.10958904109589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126.10958904109589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126.10958904109589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126.10958904109589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126.10958904109589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126.10958904109589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126.10958904109589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126.10958904109589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126.10958904109589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126.10958904109589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126.10958904109589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126.10958904109589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126.10958904109589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126.10958904109589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126.10958904109589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126.10958904109589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126.10958904109589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126.10958904109589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126.10958904109589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126.10958904109589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126.10958904109589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126.10958904109589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126.10958904109589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126.10958904109589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126.10958904109589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126.10958904109589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126.10958904109589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126.10958904109589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126.10958904109589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126.10958904109589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126.10958904109589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126.10958904109589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126.10958904109589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126.10958904109589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126.10958904109589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126.10958904109589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126.10958904109589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126.10958904109589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126.10958904109589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126.10958904109589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126.10958904109589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126.10958904109589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126.10958904109589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126.10958904109589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126.10958904109589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126.10958904109589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126.10958904109589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126.10958904109589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126.10958904109589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126.10958904109589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126.10958904109589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126.10958904109589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126.10958904109589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126.10958904109589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126.10958904109589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126.10958904109589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126.10958904109589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126.10958904109589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126.10958904109589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126.10958904109589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126.10958904109589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126.10958904109589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126.10958904109589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126.10958904109589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126.10958904109589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126.10958904109589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126.10958904109589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126.10958904109589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126.10958904109589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126.10958904109589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126.10958904109589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126.10958904109589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126.10958904109589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126.10958904109589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126.10958904109589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126.10958904109589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126.10958904109589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126.10958904109589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126.10958904109589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126.10958904109589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126.10958904109589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126.10958904109589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126.10958904109589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126.10958904109589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126.10958904109589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126.10958904109589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126.10958904109589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126.10958904109589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126.10958904109589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126.10958904109589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126.10958904109589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126.10958904109589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126.10958904109589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126.10958904109589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126.10958904109589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126.10958904109589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126.10958904109589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126.10958904109589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126.10958904109589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126.10958904109589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126.10958904109589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126.10958904109589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126.10958904109589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126.10958904109589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126.10958904109589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126.10958904109589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126.10958904109589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126.10958904109589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126.10958904109589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126.10958904109589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126.10958904109589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126.10958904109589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126.10958904109589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126.10958904109589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126.10958904109589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126.10958904109589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126.10958904109589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126.10958904109589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126.10958904109589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126.10958904109589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126.10958904109589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126.10958904109589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126.10958904109589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126.10958904109589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126.10958904109589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126.10958904109589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126.10958904109589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126.10958904109589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126.10958904109589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126.10958904109589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126.10958904109589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126.10958904109589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126.10958904109589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126.10958904109589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126.10958904109589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126.10958904109589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126.10958904109589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126.10958904109589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126.10958904109589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126.10958904109589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126.10958904109589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126.10958904109589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126.10958904109589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126.10958904109589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126.10958904109589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126.10958904109589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126.10958904109589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126.10958904109589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126.10958904109589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126.10958904109589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126.10958904109589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126.10958904109589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126.10958904109589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126.10958904109589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126.10958904109589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126.10958904109589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126.10958904109589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126.10958904109589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126.10958904109589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126.10958904109589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126.10958904109589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126.10958904109589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126.10958904109589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126.10958904109589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126.10958904109589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126.10958904109589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126.10958904109589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126.10958904109589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126.10958904109589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126.10958904109589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126.10958904109589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126.10958904109589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126.10958904109589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126.10958904109589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126.10958904109589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126.10958904109589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126.10958904109589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126.10958904109589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126.10958904109589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126.10958904109589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126.10958904109589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126.10958904109589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126.10958904109589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126.10958904109589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126.10958904109589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126.10958904109589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126.10958904109589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126.10958904109589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126.10958904109589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126.10958904109589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126.10958904109589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126.10958904109589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126.10958904109589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126.10958904109589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126.10958904109589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126.10958904109589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126.10958904109589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126.10958904109589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126.10958904109589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126.10958904109589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126.10958904109589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126.10958904109589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126.10958904109589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126.10958904109589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126.10958904109589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126.10958904109589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126.10958904109589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126.10958904109589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126.10958904109589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126.10958904109589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126.10958904109589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126.10958904109589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126.10958904109589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126.10958904109589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126.10958904109589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126.10958904109589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126.10958904109589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126.10958904109589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126.10958904109589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126.10958904109589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126.10958904109589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126.10958904109589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126.10958904109589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126.10958904109589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126.10958904109589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126.10958904109589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126.10958904109589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126.10958904109589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126.10958904109589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126.10958904109589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126.10958904109589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126.10958904109589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126.10958904109589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126.10958904109589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126.10958904109589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126.10958904109589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126.10958904109589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126.10958904109589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126.10958904109589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126.10958904109589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126.10958904109589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126.10958904109589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126.10958904109589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126.10958904109589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126.10958904109589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126.10958904109589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126.10958904109589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126.10958904109589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126.10958904109589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126.10958904109589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126.10958904109589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126.10958904109589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126.10958904109589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126.10958904109589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126.10958904109589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126.10958904109589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126.10958904109589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126.10958904109589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126.10958904109589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126.10958904109589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126.10958904109589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126.10958904109589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126.10958904109589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126.10958904109589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126.10958904109589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126.10958904109589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126.10958904109589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126.10958904109589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126.10958904109589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126.10958904109589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126.10958904109589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126.10958904109589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126.10958904109589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126.10958904109589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126.10958904109589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126.10958904109589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126.10958904109589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126.10958904109589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126.10958904109589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126.10958904109589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126.10958904109589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126.10958904109589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126.10958904109589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126.10958904109589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126.10958904109589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126.10958904109589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126.10958904109589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126.10958904109589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126.10958904109589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126.10958904109589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126.10958904109589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126.10958904109589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126.10958904109589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126.10958904109589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126.10958904109589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126.10958904109589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126.10958904109589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126.10958904109589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126.10958904109589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126.10958904109589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126.10958904109589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126.10958904109589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126.10958904109589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126.10958904109589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126.10958904109589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126.10958904109589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126.10958904109589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126.10958904109589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126.10958904109589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126.10958904109589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126.10958904109589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126.10958904109589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126.10958904109589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126.10958904109589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126.10958904109589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126.10958904109589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126.10958904109589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126.10958904109589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126.10958904109589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126.10958904109589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126.10958904109589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126.10958904109589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126.10958904109589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126.10958904109589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126.10958904109589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126.10958904109589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126.10958904109589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126.10958904109589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126.10958904109589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126.10958904109589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126.10958904109589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126.10958904109589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126.10958904109589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126.10958904109589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126.10958904109589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126.10958904109589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126.10958904109589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126.10958904109589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126.10958904109589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126.10958904109589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126.10958904109589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126.10958904109589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126.10958904109589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126.10958904109589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126.10958904109589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126.10958904109589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126.10958904109589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126.10958904109589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126.10958904109589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126.10958904109589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126.10958904109589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126.10958904109589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126.10958904109589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126.10958904109589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126.10958904109589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126.10958904109589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126.10958904109589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126.10958904109589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126.10958904109589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126.10958904109589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126.10958904109589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126.10958904109589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126.10958904109589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126.10958904109589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126.10958904109589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126.10958904109589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126.10958904109589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126.10958904109589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126.10958904109589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126.10958904109589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126.10958904109589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126.10958904109589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126.10958904109589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126.10958904109589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126.10958904109589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126.10958904109589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126.10958904109589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126.10958904109589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126.10958904109589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126.10958904109589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126.10958904109589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126.10958904109589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126.10958904109589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126.10958904109589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126.10958904109589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126.10958904109589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126.10958904109589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126.10958904109589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126.10958904109589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126.10958904109589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126.10958904109589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126.10958904109589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126.10958904109589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126.10958904109589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126.10958904109589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126.10958904109589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126.10958904109589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126.10958904109589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126.10958904109589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126.10958904109589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126.10958904109589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126.10958904109589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126.10958904109589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126.10958904109589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126.10958904109589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126.10958904109589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126.10958904109589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126.10958904109589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126.10958904109589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126.10958904109589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126.10958904109589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126.10958904109589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126.10958904109589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126.10958904109589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126.10958904109589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126.10958904109589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126.10958904109589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126.10958904109589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126.10958904109589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126.10958904109589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126.10958904109589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126.10958904109589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126.10958904109589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126.10958904109589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126.10958904109589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126.10958904109589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126.10958904109589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126.10958904109589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126.10958904109589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126.10958904109589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126.10958904109589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126.10958904109589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126.10958904109589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126.10958904109589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126.10958904109589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126.10958904109589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126.10958904109589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126.10958904109589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126.10958904109589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126.10958904109589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126.10958904109589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126.10958904109589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126.10958904109589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126.10958904109589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126.10958904109589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126.10958904109589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126.10958904109589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126.10958904109589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126.10958904109589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126.10958904109589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126.10958904109589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126.10958904109589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126.10958904109589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126.10958904109589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126.10958904109589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126.10958904109589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126.10958904109589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126.10958904109589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126.10958904109589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126.10958904109589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126.10958904109589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126.10958904109589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126.10958904109589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126.10958904109589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126.10958904109589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126.10958904109589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126.10958904109589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126.10958904109589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126.10958904109589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126.10958904109589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126.10958904109589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126.10958904109589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126.10958904109589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126.10958904109589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126.10958904109589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126.10958904109589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126.10958904109589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126.10958904109589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126.10958904109589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126.10958904109589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126.10958904109589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126.10958904109589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126.10958904109589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126.10958904109589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126.10958904109589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126.10958904109589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126.10958904109589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126.10958904109589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126.10958904109589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126.10958904109589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126.10958904109589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126.10958904109589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126.10958904109589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126.10958904109589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126.10958904109589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126.10958904109589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126.10958904109589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126.10958904109589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126.10958904109589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126.10958904109589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126.10958904109589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126.10958904109589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126.10958904109589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126.10958904109589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126.10958904109589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126.10958904109589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126.10958904109589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126.10958904109589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126.10958904109589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126.10958904109589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126.10958904109589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126.10958904109589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126.10958904109589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126.10958904109589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126.10958904109589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126.10958904109589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126.10958904109589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126.10958904109589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126.10958904109589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126.10958904109589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126.10958904109589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126.10958904109589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126.10958904109589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126.10958904109589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126.10958904109589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126.10958904109589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126.10958904109589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126.10958904109589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126.10958904109589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126.10958904109589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126.10958904109589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126.10958904109589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126.10958904109589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126.10958904109589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126.10958904109589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126.10958904109589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126.10958904109589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126.10958904109589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126.10958904109589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126.10958904109589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126.10958904109589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126.10958904109589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126.10958904109589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126.10958904109589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126.10958904109589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126.10958904109589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126.10958904109589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126.10958904109589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126.10958904109589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126.10958904109589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126.10958904109589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126.10958904109589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126.10958904109589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126.10958904109589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126.10958904109589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126.10958904109589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126.10958904109589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126.10958904109589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126.10958904109589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126.10958904109589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126.10958904109589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126.10958904109589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126.10958904109589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126.10958904109589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126.10958904109589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126.10958904109589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126.10958904109589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126.10958904109589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126.10958904109589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126.10958904109589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126.10958904109589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126.10958904109589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126.10958904109589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126.10958904109589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126.10958904109589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126.10958904109589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126.10958904109589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126.10958904109589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126.10958904109589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126.10958904109589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126.10958904109589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126.10958904109589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126.10958904109589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126.10958904109589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126.10958904109589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126.10958904109589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126.10958904109589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126.10958904109589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126.10958904109589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126.10958904109589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126.10958904109589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126.10958904109589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126.10958904109589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126.10958904109589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126.10958904109589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126.10958904109589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126.10958904109589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126.10958904109589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126.10958904109589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126.10958904109589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126.10958904109589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126.10958904109589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126.10958904109589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126.10958904109589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126.10958904109589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126.10958904109589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126.10958904109589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126.10958904109589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126.10958904109589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126.10958904109589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126.10958904109589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126.10958904109589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126.10958904109589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126.10958904109589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126.10958904109589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126.10958904109589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126.10958904109589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126.10958904109589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126.10958904109589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126.10958904109589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126.10958904109589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126.10958904109589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126.10958904109589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126.10958904109589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126.10958904109589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126.10958904109589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126.10958904109589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126.10958904109589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126.10958904109589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126.10958904109589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126.10958904109589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126.10958904109589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126.10958904109589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126.10958904109589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126.10958904109589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126.10958904109589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126.10958904109589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126.10958904109589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126.10958904109589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126.10958904109589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126.10958904109589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126.10958904109589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126.10958904109589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126.10958904109589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126.10958904109589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126.10958904109589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126.10958904109589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126.10958904109589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126.10958904109589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126.10958904109589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126.10958904109589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126.10958904109589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126.10958904109589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126.10958904109589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126.10958904109589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126.10958904109589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126.10958904109589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126.10958904109589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126.10958904109589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126.10958904109589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126.10958904109589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126.10958904109589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126.10958904109589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126.10958904109589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126.10958904109589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126.10958904109589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126.10958904109589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126.10958904109589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126.10958904109589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126.10958904109589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126.10958904109589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126.10958904109589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126.10958904109589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126.10958904109589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126.10958904109589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126.10958904109589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126.10958904109589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126.10958904109589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126.10958904109589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126.10958904109589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126.10958904109589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126.10958904109589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126.10958904109589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126.10958904109589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126.10958904109589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126.10958904109589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126.10958904109589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126.10958904109589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126.10958904109589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126.10958904109589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126.10958904109589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126.10958904109589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126.10958904109589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126.10958904109589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126.10958904109589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126.10958904109589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126.10958904109589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126.10958904109589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126.10958904109589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126.10958904109589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126.10958904109589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126.10958904109589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126.10958904109589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126.10958904109589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126.10958904109589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126.10958904109589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126.10958904109589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126.10958904109589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126.10958904109589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126.10958904109589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126.10958904109589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126.10958904109589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126.10958904109589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126.10958904109589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126.10958904109589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126.10958904109589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126.10958904109589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126.10958904109589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126.10958904109589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126.10958904109589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126.10958904109589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126.10958904109589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126.10958904109589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126.10958904109589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126.10958904109589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126.10958904109589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126.10958904109589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126.10958904109589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126.10958904109589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126.10958904109589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126.10958904109589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126.10958904109589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126.10958904109589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126.10958904109589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126.10958904109589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126.10958904109589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126.10958904109589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126.10958904109589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126.10958904109589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126.10958904109589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126.10958904109589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126.10958904109589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126.10958904109589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126.10958904109589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126.10958904109589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126.10958904109589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126.10958904109589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126.10958904109589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126.10958904109589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126.10958904109589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126.10958904109589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126.10958904109589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126.10958904109589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126.10958904109589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126.10958904109589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126.10958904109589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126.10958904109589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126.10958904109589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126.10958904109589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126.10958904109589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126.10958904109589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126.10958904109589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126.10958904109589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126.10958904109589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126.10958904109589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126.10958904109589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126.10958904109589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126.10958904109589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126.10958904109589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126.10958904109589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126.10958904109589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126.10958904109589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126.10958904109589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126.10958904109589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126.10958904109589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126.10958904109589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126.10958904109589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126.10958904109589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126.10958904109589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126.10958904109589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126.10958904109589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126.10958904109589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126.10958904109589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126.10958904109589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126.10958904109589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126.10958904109589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126.10958904109589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126.10958904109589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126.10958904109589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126.10958904109589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126.10958904109589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126.10958904109589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126.10958904109589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126.10958904109589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126.10958904109589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126.10958904109589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126.10958904109589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126.10958904109589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126.10958904109589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126.10958904109589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126.10958904109589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126.10958904109589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126.10958904109589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126.10958904109589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126.10958904109589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126.10958904109589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126.10958904109589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126.10958904109589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126.10958904109589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126.10958904109589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126.10958904109589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126.10958904109589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126.10958904109589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126.10958904109589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126.10958904109589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126.10958904109589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126.10958904109589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126.10958904109589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126.10958904109589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126.10958904109589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126.10958904109589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126.10958904109589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126.10958904109589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126.10958904109589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126.10958904109589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126.10958904109589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126.10958904109589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126.10958904109589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126.10958904109589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126.10958904109589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126.10958904109589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126.10958904109589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126.10958904109589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126.10958904109589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126.10958904109589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126.10958904109589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126.10958904109589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126.10958904109589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126.10958904109589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126.10958904109589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126.10958904109589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126.10958904109589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126.10958904109589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126.10958904109589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126.10958904109589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126.10958904109589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126.10958904109589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126.10958904109589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126.10958904109589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126.10958904109589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126.10958904109589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126.10958904109589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126.10958904109589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126.10958904109589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126.10958904109589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126.10958904109589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126.10958904109589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126.10958904109589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126.10958904109589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126.10958904109589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126.10958904109589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126.10958904109589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126.10958904109589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126.10958904109589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126.10958904109589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126.10958904109589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126.10958904109589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126.10958904109589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126.10958904109589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126.10958904109589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126.10958904109589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126.10958904109589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126.10958904109589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126.10958904109589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126.10958904109589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126.10958904109589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126.10958904109589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126.10958904109589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126.10958904109589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126.10958904109589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126.10958904109589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126.10958904109589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126.10958904109589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126.10958904109589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126.10958904109589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126.10958904109589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126.10958904109589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126.10958904109589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126.10958904109589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126.10958904109589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126.10958904109589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126.10958904109589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126.10958904109589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126.10958904109589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126.10958904109589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126.10958904109589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126.10958904109589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126.10958904109589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126.10958904109589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126.10958904109589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126.10958904109589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126.10958904109589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126.10958904109589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126.10958904109589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126.10958904109589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126.10958904109589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126.10958904109589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126.10958904109589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126.10958904109589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126.10958904109589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126.10958904109589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126.10958904109589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126.10958904109589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126.10958904109589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126.10958904109589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126.10958904109589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126.10958904109589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126.10958904109589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126.10958904109589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126.10958904109589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126.10958904109589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126.10958904109589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126.10958904109589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126.10958904109589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126.10958904109589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126.10958904109589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126.10958904109589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126.10958904109589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126.10958904109589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126.10958904109589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126.10958904109589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126.10958904109589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126.10958904109589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126.10958904109589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126.10958904109589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126.10958904109589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126.10958904109589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126.10958904109589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126.10958904109589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126.10958904109589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126.10958904109589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126.10958904109589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126.10958904109589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126.10958904109589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126.10958904109589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126.10958904109589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126.10958904109589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126.10958904109589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126.10958904109589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126.10958904109589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126.10958904109589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126.10958904109589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126.10958904109589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126.10958904109589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126.10958904109589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126.10958904109589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126.10958904109589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126.10958904109589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126.10958904109589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126.10958904109589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126.10958904109589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126.10958904109589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126.10958904109589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126.10958904109589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126.10958904109589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126.10958904109589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126.10958904109589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126.10958904109589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126.10958904109589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126.10958904109589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126.10958904109589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126.10958904109589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126.10958904109589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126.10958904109589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126.10958904109589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126.10958904109589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126.10958904109589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126.10958904109589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126.10958904109589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126.10958904109589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126.10958904109589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126.10958904109589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126.10958904109589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126.10958904109589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126.10958904109589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126.10958904109589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126.10958904109589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126.10958904109589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126.10958904109589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126.10958904109589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126.10958904109589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126.10958904109589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126.10958904109589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126.10958904109589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126.10958904109589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126.10958904109589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126.10958904109589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126.10958904109589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126.10958904109589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126.10958904109589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126.10958904109589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126.10958904109589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126.10958904109589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126.10958904109589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126.10958904109589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126.10958904109589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126.10958904109589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126.10958904109589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126.10958904109589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126.10958904109589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126.10958904109589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126.10958904109589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126.10958904109589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126.10958904109589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126.10958904109589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126.10958904109589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126.10958904109589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126.10958904109589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126.10958904109589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126.10958904109589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126.10958904109589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126.10958904109589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126.10958904109589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126.10958904109589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126.10958904109589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126.10958904109589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126.10958904109589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126.10958904109589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126.10958904109589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126.10958904109589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126.10958904109589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126.10958904109589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126.10958904109589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126.10958904109589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126.10958904109589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126.10958904109589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126.10958904109589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126.10958904109589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126.10958904109589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126.10958904109589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126.10958904109589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126.10958904109589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126.10958904109589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126.10958904109589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126.10958904109589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126.10958904109589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126.10958904109589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126.10958904109589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126.10958904109589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126.10958904109589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126.10958904109589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126.10958904109589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126.10958904109589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126.10958904109589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126.10958904109589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126.10958904109589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126.10958904109589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126.10958904109589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126.10958904109589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126.10958904109589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126.10958904109589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126.10958904109589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126.10958904109589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126.10958904109589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126.10958904109589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126.10958904109589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126.10958904109589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126.10958904109589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126.10958904109589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126.10958904109589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126.10958904109589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126.10958904109589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126.10958904109589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126.10958904109589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126.10958904109589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126.10958904109589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126.10958904109589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126.10958904109589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126.10958904109589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126.10958904109589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126.10958904109589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126.10958904109589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126.10958904109589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126.10958904109589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126.10958904109589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126.10958904109589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126.10958904109589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126.10958904109589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126.10958904109589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126.10958904109589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126.10958904109589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126.10958904109589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126.10958904109589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126.10958904109589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126.10958904109589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126.10958904109589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126.10958904109589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126.10958904109589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126.10958904109589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126.10958904109589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126.10958904109589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126.10958904109589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126.10958904109589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126.10958904109589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126.10958904109589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126.10958904109589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126.10958904109589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126.10958904109589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126.10958904109589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126.10958904109589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126.10958904109589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126.10958904109589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126.10958904109589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126.10958904109589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126.10958904109589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126.10958904109589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126.10958904109589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126.10958904109589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126.10958904109589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126.10958904109589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126.10958904109589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126.10958904109589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126.10958904109589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126.10958904109589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126.10958904109589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126.10958904109589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126.10958904109589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126.10958904109589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126.10958904109589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126.10958904109589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126.10958904109589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126.10958904109589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126.10958904109589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126.10958904109589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126.10958904109589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126.10958904109589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126.10958904109589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126.10958904109589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126.10958904109589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126.10958904109589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126.10958904109589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126.10958904109589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126.10958904109589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126.10958904109589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126.10958904109589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126.10958904109589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126.10958904109589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126.10958904109589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126.10958904109589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126.10958904109589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126.10958904109589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126.10958904109589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126.10958904109589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126.10958904109589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126.10958904109589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126.10958904109589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126.10958904109589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126.10958904109589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126.10958904109589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126.10958904109589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126.10958904109589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126.10958904109589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126.10958904109589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126.10958904109589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126.10958904109589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126.10958904109589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126.10958904109589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126.10958904109589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126.10958904109589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126.10958904109589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126.10958904109589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126.10958904109589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126.10958904109589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126.10958904109589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126.10958904109589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126.10958904109589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126.10958904109589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126.10958904109589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126.10958904109589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126.10958904109589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126.10958904109589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126.10958904109589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126.10958904109589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126.10958904109589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126.10958904109589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126.10958904109589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126.10958904109589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126.10958904109589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126.10958904109589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126.10958904109589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126.10958904109589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126.10958904109589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126.10958904109589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126.10958904109589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126.10958904109589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126.10958904109589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126.10958904109589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126.10958904109589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126.10958904109589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126.10958904109589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126.10958904109589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126.10958904109589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126.10958904109589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126.10958904109589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126.10958904109589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126.10958904109589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126.10958904109589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126.10958904109589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126.10958904109589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126.10958904109589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126.10958904109589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126.10958904109589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126.10958904109589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126.10958904109589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126.10958904109589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126.10958904109589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126.10958904109589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126.10958904109589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126.10958904109589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126.10958904109589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126.10958904109589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126.10958904109589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126.10958904109589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126.10958904109589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126.10958904109589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126.10958904109589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126.10958904109589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126.10958904109589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126.10958904109589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126.10958904109589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126.10958904109589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126.10958904109589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126.10958904109589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126.10958904109589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126.10958904109589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126.10958904109589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126.10958904109589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126.10958904109589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126.10958904109589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126.10958904109589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126.10958904109589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126.10958904109589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126.10958904109589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126.10958904109589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126.10958904109589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126.10958904109589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126.10958904109589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126.10958904109589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126.10958904109589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126.10958904109589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126.10958904109589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126.10958904109589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126.10958904109589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126.10958904109589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126.10958904109589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126.10958904109589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126.10958904109589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126.10958904109589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126.10958904109589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126.10958904109589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126.10958904109589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126.10958904109589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126.10958904109589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126.10958904109589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126.10958904109589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126.10958904109589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126.10958904109589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126.10958904109589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126.10958904109589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126.10958904109589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126.10958904109589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126.10958904109589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126.10958904109589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126.10958904109589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126.10958904109589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126.10958904109589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126.10958904109589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126.10958904109589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126.10958904109589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126.10958904109589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126.10958904109589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126.10958904109589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126.10958904109589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126.10958904109589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126.10958904109589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126.10958904109589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126.10958904109589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126.10958904109589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126.10958904109589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126.10958904109589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126.10958904109589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126.10958904109589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126.10958904109589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126.10958904109589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126.10958904109589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126.10958904109589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126.10958904109589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126.10958904109589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126.10958904109589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126.10958904109589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126.10958904109589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126.10958904109589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126.10958904109589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126.10958904109589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126.10958904109589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126.10958904109589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126.10958904109589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126.10958904109589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126.10958904109589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126.10958904109589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126.10958904109589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126.10958904109589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126.10958904109589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126.10958904109589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126.10958904109589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126.10958904109589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126.10958904109589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126.10958904109589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126.10958904109589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126.10958904109589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126.10958904109589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126.10958904109589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126.10958904109589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126.10958904109589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126.10958904109589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126.10958904109589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126.10958904109589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126.10958904109589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126.10958904109589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126.10958904109589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126.10958904109589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126.10958904109589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126.10958904109589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126.10958904109589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126.10958904109589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126.10958904109589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126.10958904109589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126.10958904109589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126.10958904109589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126.10958904109589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126.10958904109589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126.10958904109589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126.10958904109589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126.10958904109589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126.10958904109589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126.10958904109589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126.10958904109589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126.10958904109589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126.10958904109589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126.10958904109589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126.10958904109589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126.10958904109589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126.10958904109589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126.10958904109589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126.10958904109589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126.10958904109589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126.10958904109589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126.10958904109589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126.10958904109589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126.10958904109589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126.10958904109589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126.10958904109589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126.10958904109589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126.10958904109589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126.10958904109589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126.10958904109589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126.10958904109589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126.10958904109589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126.10958904109589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126.10958904109589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126.10958904109589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126.10958904109589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126.10958904109589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126.10958904109589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126.10958904109589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126.10958904109589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126.10958904109589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126.10958904109589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126.10958904109589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126.10958904109589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126.10958904109589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126.10958904109589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126.10958904109589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126.10958904109589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126.10958904109589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126.10958904109589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126.10958904109589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126.10958904109589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126.10958904109589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126.10958904109589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126.10958904109589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126.10958904109589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126.10958904109589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126.10958904109589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126.10958904109589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126.10958904109589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126.10958904109589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126.10958904109589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126.10958904109589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126.10958904109589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126.10958904109589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126.10958904109589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126.10958904109589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126.10958904109589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126.10958904109589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126.10958904109589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126.10958904109589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126.10958904109589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126.10958904109589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126.10958904109589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126.10958904109589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126.10958904109589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126.10958904109589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126.10958904109589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126.10958904109589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126.10958904109589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126.10958904109589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126.10958904109589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126.10958904109589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126.10958904109589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126.10958904109589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126.10958904109589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126.10958904109589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126.10958904109589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126.10958904109589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126.10958904109589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126.10958904109589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126.10958904109589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126.10958904109589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126.10958904109589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126.10958904109589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126.10958904109589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126.10958904109589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126.10958904109589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126.10958904109589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126.10958904109589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126.10958904109589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126.10958904109589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126.10958904109589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126.10958904109589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126.10958904109589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126.10958904109589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126.10958904109589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126.10958904109589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126.10958904109589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126.10958904109589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126.10958904109589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126.10958904109589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126.10958904109589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126.10958904109589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126.10958904109589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126.10958904109589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126.10958904109589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126.10958904109589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126.10958904109589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126.10958904109589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126.10958904109589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126.10958904109589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126.10958904109589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126.10958904109589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126.10958904109589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126.10958904109589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126.10958904109589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126.10958904109589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126.10958904109589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126.10958904109589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126.10958904109589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126.10958904109589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126.10958904109589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126.10958904109589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126.10958904109589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126.10958904109589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126.10958904109589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126.10958904109589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126.10958904109589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126.10958904109589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126.10958904109589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126.10958904109589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126.10958904109589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126.10958904109589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126.10958904109589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126.10958904109589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126.10958904109589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126.10958904109589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126.10958904109589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126.10958904109589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126.10958904109589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126.10958904109589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126.10958904109589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126.10958904109589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126.10958904109589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126.10958904109589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126.10958904109589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126.10958904109589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126.10958904109589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126.10958904109589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126.10958904109589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126.10958904109589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126.10958904109589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126.10958904109589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126.10958904109589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126.10958904109589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126.10958904109589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126.10958904109589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126.10958904109589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126.10958904109589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126.10958904109589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126.10958904109589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126.10958904109589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126.10958904109589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126.10958904109589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126.10958904109589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126.10958904109589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126.10958904109589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126.10958904109589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126.10958904109589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126.10958904109589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126.10958904109589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126.10958904109589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126.10958904109589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126.10958904109589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126.10958904109589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126.10958904109589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126.10958904109589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126.10958904109589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126.10958904109589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126.10958904109589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126.10958904109589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126.10958904109589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126.10958904109589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126.10958904109589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126.10958904109589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126.10958904109589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126.10958904109589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126.10958904109589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126.10958904109589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126.10958904109589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126.10958904109589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126.10958904109589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126.10958904109589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126.10958904109589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126.10958904109589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126.10958904109589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126.10958904109589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126.10958904109589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126.10958904109589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126.10958904109589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126.10958904109589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126.10958904109589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126.10958904109589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126.10958904109589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126.10958904109589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126.10958904109589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126.10958904109589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126.10958904109589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126.10958904109589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126.10958904109589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126.10958904109589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126.10958904109589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126.10958904109589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126.10958904109589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126.10958904109589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126.10958904109589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126.10958904109589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126.10958904109589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126.10958904109589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126.10958904109589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126.10958904109589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126.10958904109589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126.10958904109589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126.10958904109589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126.10958904109589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126.10958904109589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126.10958904109589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126.10958904109589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126.10958904109589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126.10958904109589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126.10958904109589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126.10958904109589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126.10958904109589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126.10958904109589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126.10958904109589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126.10958904109589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126.10958904109589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126.10958904109589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126.10958904109589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126.10958904109589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126.10958904109589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126.10958904109589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126.10958904109589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126.10958904109589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126.10958904109589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126.10958904109589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126.10958904109589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126.10958904109589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126.10958904109589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126.10958904109589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126.10958904109589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126.10958904109589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126.10958904109589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126.10958904109589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126.10958904109589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126.10958904109589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126.10958904109589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126.10958904109589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126.10958904109589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126.10958904109589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126.10958904109589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126.10958904109589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126.10958904109589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126.10958904109589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126.10958904109589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126.10958904109589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126.10958904109589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126.10958904109589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126.10958904109589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126.10958904109589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126.10958904109589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126.10958904109589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126.10958904109589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126.10958904109589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126.10958904109589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126.10958904109589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126.10958904109589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126.10958904109589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126.10958904109589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126.10958904109589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126.10958904109589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126.10958904109589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126.10958904109589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126.10958904109589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126.10958904109589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126.10958904109589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126.10958904109589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126.10958904109589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126.10958904109589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126.10958904109589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126.10958904109589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126.10958904109589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126.10958904109589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126.10958904109589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126.10958904109589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126.10958904109589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126.10958904109589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126.10958904109589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126.10958904109589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126.10958904109589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126.10958904109589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126.10958904109589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126.10958904109589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126.10958904109589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126.10958904109589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126.10958904109589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126.10958904109589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126.10958904109589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126.10958904109589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126.10958904109589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126.10958904109589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126.10958904109589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126.10958904109589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126.10958904109589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126.10958904109589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126.10958904109589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126.10958904109589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126.10958904109589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126.10958904109589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126.10958904109589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126.10958904109589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126.10958904109589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126.10958904109589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126.10958904109589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126.10958904109589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126.10958904109589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126.10958904109589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126.10958904109589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126.10958904109589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126.10958904109589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126.10958904109589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126.10958904109589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126.10958904109589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126.10958904109589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126.10958904109589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126.10958904109589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126.10958904109589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126.10958904109589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126.10958904109589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126.10958904109589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126.10958904109589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126.10958904109589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126.10958904109589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126.10958904109589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126.10958904109589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126.10958904109589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126.10958904109589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126.10958904109589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126.10958904109589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126.10958904109589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126.10958904109589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126.10958904109589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126.10958904109589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126.10958904109589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126.10958904109589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126.10958904109589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126.10958904109589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126.10958904109589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126.10958904109589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126.10958904109589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126.10958904109589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126.10958904109589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126.10958904109589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126.10958904109589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126.10958904109589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126.10958904109589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126.10958904109589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126.10958904109589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126.10958904109589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126.10958904109589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126.10958904109589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126.10958904109589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126.10958904109589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126.10958904109589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126.10958904109589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126.10958904109589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126.10958904109589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126.10958904109589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126.10958904109589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126.10958904109589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126.10958904109589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126.10958904109589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126.10958904109589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126.10958904109589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126.10958904109589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126.10958904109589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126.10958904109589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126.10958904109589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126.10958904109589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126.10958904109589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126.10958904109589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126.10958904109589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126.10958904109589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126.10958904109589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126.10958904109589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126.10958904109589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126.10958904109589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126.10958904109589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126.10958904109589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126.10958904109589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126.10958904109589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126.10958904109589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126.10958904109589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126.10958904109589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126.10958904109589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126.10958904109589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126.10958904109589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126.10958904109589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126.10958904109589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126.10958904109589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126.10958904109589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126.10958904109589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126.10958904109589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126.10958904109589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126.10958904109589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126.10958904109589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126.10958904109589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126.10958904109589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126.10958904109589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126.10958904109589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126.10958904109589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126.10958904109589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126.10958904109589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126.10958904109589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126.10958904109589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126.10958904109589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126.10958904109589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126.10958904109589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126.10958904109589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126.10958904109589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126.10958904109589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126.10958904109589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126.10958904109589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126.10958904109589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126.10958904109589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126.10958904109589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126.10958904109589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126.10958904109589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126.10958904109589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126.10958904109589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126.10958904109589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126.10958904109589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126.10958904109589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126.10958904109589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126.10958904109589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126.10958904109589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126.10958904109589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126.10958904109589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126.10958904109589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126.10958904109589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126.10958904109589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126.10958904109589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126.10958904109589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126.10958904109589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126.10958904109589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126.10958904109589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126.10958904109589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126.10958904109589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126.10958904109589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126.10958904109589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126.10958904109589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126.10958904109589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126.10958904109589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126.10958904109589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126.10958904109589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126.10958904109589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126.10958904109589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126.10958904109589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126.10958904109589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126.10958904109589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126.10958904109589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126.10958904109589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126.10958904109589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126.10958904109589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126.10958904109589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126.10958904109589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126.10958904109589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126.10958904109589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126.10958904109589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126.10958904109589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126.10958904109589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126.10958904109589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126.10958904109589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126.10958904109589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126.10958904109589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126.10958904109589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126.10958904109589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126.10958904109589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126.10958904109589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126.10958904109589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126.10958904109589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126.10958904109589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126.10958904109589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126.10958904109589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126.10958904109589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126.10958904109589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126.10958904109589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126.10958904109589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126.10958904109589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126.10958904109589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126.10958904109589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126.10958904109589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126.10958904109589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126.10958904109589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126.10958904109589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126.10958904109589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126.10958904109589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126.10958904109589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126.10958904109589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126.10958904109589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126.10958904109589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126.10958904109589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126.10958904109589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126.10958904109589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126.10958904109589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126.10958904109589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126.10958904109589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126.10958904109589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126.10958904109589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126.10958904109589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126.10958904109589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126.10958904109589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126.10958904109589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126.10958904109589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126.10958904109589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126.10958904109589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126.10958904109589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126.10958904109589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126.10958904109589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126.10958904109589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126.10958904109589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126.10958904109589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126.10958904109589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126.10958904109589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126.10958904109589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126.10958904109589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126.10958904109589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126.10958904109589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126.10958904109589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126.10958904109589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126.10958904109589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126.10958904109589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126.10958904109589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126.10958904109589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126.10958904109589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126.10958904109589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126.10958904109589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126.10958904109589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126.10958904109589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126.10958904109589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126.10958904109589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126.10958904109589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126.10958904109589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126.10958904109589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126.10958904109589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126.10958904109589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126.10958904109589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126.10958904109589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126.10958904109589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126.10958904109589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126.10958904109589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126.10958904109589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126.10958904109589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126.10958904109589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126.10958904109589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126.10958904109589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126.10958904109589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126.10958904109589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126.10958904109589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126.10958904109589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126.10958904109589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126.10958904109589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126.10958904109589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126.10958904109589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126.10958904109589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126.10958904109589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126.10958904109589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126.10958904109589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126.10958904109589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126.10958904109589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126.10958904109589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126.10958904109589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126.10958904109589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126.10958904109589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126.10958904109589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126.10958904109589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126.10958904109589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126.10958904109589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126.10958904109589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126.10958904109589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126.10958904109589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126.10958904109589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126.10958904109589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126.10958904109589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126.10958904109589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126.10958904109589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126.10958904109589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126.10958904109589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126.10958904109589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126.10958904109589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126.10958904109589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126.10958904109589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126.10958904109589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126.10958904109589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126.10958904109589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126.10958904109589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126.10958904109589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126.10958904109589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126.10958904109589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126.10958904109589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126.10958904109589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126.10958904109589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126.10958904109589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126.10958904109589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126.10958904109589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126.10958904109589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126.10958904109589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126.10958904109589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126.10958904109589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126.10958904109589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126.10958904109589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126.10958904109589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126.10958904109589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126.10958904109589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126.10958904109589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126.10958904109589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126.10958904109589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126.10958904109589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126.10958904109589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126.10958904109589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126.10958904109589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126.10958904109589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126.10958904109589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126.10958904109589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126.10958904109589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126.10958904109589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126.10958904109589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126.10958904109589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126.10958904109589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126.10958904109589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126.10958904109589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126.10958904109589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126.10958904109589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126.10958904109589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126.10958904109589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126.10958904109589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126.10958904109589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126.10958904109589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126.10958904109589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126.10958904109589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126.10958904109589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126.10958904109589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126.10958904109589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126.10958904109589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126.10958904109589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126.10958904109589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126.10958904109589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126.10958904109589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126.10958904109589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126.10958904109589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126.10958904109589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126.10958904109589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126.10958904109589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126.10958904109589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126.10958904109589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126.10958904109589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126.10958904109589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126.10958904109589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126.10958904109589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126.10958904109589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126.10958904109589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126.10958904109589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126.10958904109589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126.10958904109589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126.10958904109589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126.10958904109589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126.10958904109589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126.10958904109589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126.10958904109589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126.10958904109589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126.10958904109589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126.10958904109589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126.10958904109589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126.10958904109589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126.10958904109589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126.10958904109589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126.10958904109589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126.10958904109589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126.10958904109589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126.10958904109589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126.10958904109589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126.10958904109589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126.10958904109589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126.10958904109589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126.10958904109589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126.10958904109589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126.10958904109589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126.10958904109589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126.10958904109589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126.10958904109589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126.10958904109589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126.10958904109589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126.10958904109589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126.10958904109589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126.10958904109589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126.10958904109589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126.10958904109589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126.10958904109589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126.10958904109589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126.10958904109589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126.10958904109589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126.10958904109589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126.10958904109589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126.10958904109589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126.10958904109589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126.10958904109589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126.10958904109589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126.10958904109589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126.10958904109589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126.10958904109589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126.10958904109589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126.10958904109589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126.10958904109589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126.10958904109589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126.10958904109589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126.10958904109589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126.10958904109589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126.10958904109589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126.10958904109589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126.10958904109589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126.10958904109589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126.10958904109589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126.10958904109589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126.10958904109589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126.10958904109589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126.10958904109589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126.10958904109589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126.10958904109589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126.10958904109589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126.10958904109589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126.10958904109589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126.10958904109589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126.10958904109589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126.10958904109589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126.10958904109589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126.10958904109589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126.10958904109589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126.10958904109589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126.10958904109589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126.10958904109589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126.10958904109589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126.10958904109589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126.10958904109589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126.10958904109589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126.10958904109589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126.10958904109589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126.10958904109589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126.10958904109589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126.10958904109589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126.10958904109589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126.10958904109589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126.10958904109589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126.10958904109589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126.10958904109589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126.10958904109589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126.10958904109589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126.10958904109589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126.10958904109589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126.10958904109589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126.10958904109589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126.10958904109589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126.10958904109589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126.10958904109589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126.10958904109589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126.10958904109589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126.10958904109589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126.10958904109589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126.10958904109589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126.10958904109589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126.10958904109589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126.10958904109589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126.10958904109589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126.10958904109589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126.10958904109589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126.10958904109589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126.10958904109589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126.10958904109589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126.10958904109589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126.10958904109589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126.10958904109589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126.10958904109589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126.10958904109589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126.10958904109589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126.10958904109589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126.10958904109589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126.10958904109589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126.10958904109589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126.10958904109589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126.10958904109589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126.10958904109589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126.10958904109589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126.10958904109589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126.10958904109589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126.10958904109589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126.10958904109589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126.10958904109589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126.10958904109589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126.10958904109589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126.10958904109589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126.10958904109589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126.10958904109589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126.10958904109589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126.10958904109589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126.10958904109589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126.10958904109589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126.10958904109589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126.10958904109589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126.10958904109589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126.10958904109589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126.10958904109589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126.10958904109589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126.10958904109589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126.10958904109589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126.10958904109589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126.10958904109589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126.10958904109589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126.10958904109589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126.10958904109589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126.10958904109589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126.10958904109589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126.10958904109589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126.10958904109589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126.10958904109589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126.10958904109589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126.10958904109589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126.10958904109589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126.10958904109589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126.10958904109589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126.10958904109589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126.10958904109589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126.10958904109589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126.10958904109589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126.10958904109589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126.10958904109589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126.10958904109589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126.10958904109589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126.10958904109589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126.10958904109589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126.10958904109589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126.10958904109589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126.10958904109589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126.10958904109589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126.10958904109589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126.10958904109589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126.10958904109589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126.10958904109589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126.10958904109589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126.10958904109589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126.10958904109589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126.10958904109589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126.10958904109589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126.10958904109589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126.10958904109589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126.10958904109589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126.10958904109589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126.10958904109589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126.10958904109589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126.10958904109589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126.10958904109589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126.10958904109589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126.10958904109589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126.10958904109589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126.10958904109589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126.10958904109589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126.10958904109589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126.10958904109589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126.10958904109589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126.10958904109589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126.10958904109589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126.10958904109589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126.10958904109589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126.10958904109589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126.10958904109589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126.10958904109589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126.10958904109589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126.10958904109589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126.10958904109589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126.10958904109589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126.10958904109589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126.10958904109589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126.10958904109589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126.10958904109589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126.10958904109589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126.10958904109589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126.10958904109589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126.10958904109589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126.10958904109589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126.10958904109589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126.10958904109589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126.10958904109589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126.10958904109589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126.10958904109589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126.10958904109589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126.10958904109589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126.10958904109589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126.10958904109589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126.10958904109589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126.10958904109589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126.10958904109589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126.10958904109589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126.10958904109589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126.10958904109589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126.10958904109589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126.10958904109589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126.10958904109589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126.10958904109589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126.10958904109589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126.10958904109589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126.10958904109589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126.10958904109589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126.10958904109589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126.10958904109589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126.10958904109589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126.10958904109589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126.10958904109589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126.10958904109589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126.10958904109589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126.10958904109589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126.10958904109589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126.10958904109589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126.10958904109589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126.10958904109589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126.10958904109589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126.10958904109589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126.10958904109589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126.10958904109589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126.10958904109589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126.10958904109589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126.10958904109589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126.10958904109589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126.10958904109589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126.10958904109589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126.10958904109589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126.10958904109589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126.10958904109589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126.10958904109589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126.10958904109589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126.10958904109589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126.10958904109589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126.10958904109589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126.10958904109589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126.10958904109589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126.10958904109589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126.10958904109589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126.10958904109589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126.10958904109589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126.10958904109589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126.10958904109589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126.10958904109589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126.10958904109589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126.10958904109589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126.10958904109589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126.10958904109589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126.10958904109589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126.10958904109589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126.10958904109589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126.10958904109589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126.10958904109589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126.10958904109589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126.10958904109589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126.10958904109589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126.10958904109589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126.10958904109589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126.10958904109589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126.10958904109589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126.10958904109589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126.10958904109589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126.10958904109589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126.10958904109589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126.10958904109589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126.10958904109589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126.10958904109589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126.10958904109589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126.10958904109589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126.10958904109589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126.10958904109589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126.10958904109589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126.10958904109589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126.10958904109589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126.10958904109589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126.10958904109589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126.10958904109589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126.10958904109589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126.10958904109589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126.10958904109589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126.10958904109589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126.10958904109589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126.10958904109589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126.10958904109589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126.10958904109589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126.10958904109589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126.10958904109589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126.10958904109589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126.10958904109589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126.10958904109589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126.10958904109589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126.10958904109589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126.10958904109589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126.10958904109589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126.10958904109589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126.10958904109589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126.10958904109589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126.10958904109589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126.10958904109589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126.10958904109589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abSelected="1" topLeftCell="A2678" zoomScale="80" zoomScaleNormal="80" workbookViewId="0">
      <selection activeCell="H2704" sqref="H2704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ADULTO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ADULTO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ADOLECENTE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ADOLECENTE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ADULTO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>
        <f t="shared" si="112"/>
        <v>3241</v>
      </c>
      <c r="C2644" s="122">
        <v>46014</v>
      </c>
      <c r="D2644" s="122">
        <f>YEAR(REGISTROS[[#This Row],[FECHA]])</f>
        <v>2025</v>
      </c>
      <c r="E2644" s="112">
        <f>MONTH(REGISTROS[[#This Row],[FECHA]])</f>
        <v>12</v>
      </c>
      <c r="F2644" t="s">
        <v>1851</v>
      </c>
      <c r="G2644" s="11" t="str">
        <f ca="1">VLOOKUP(EXAMENES!F2644,PACIENTE[[APELLIDO / NOMBRE]:[GRUPO ETARIO]],4,0)</f>
        <v>ADULTO</v>
      </c>
      <c r="H2644" s="10" t="s">
        <v>117</v>
      </c>
      <c r="I2644" s="10" t="s">
        <v>5</v>
      </c>
      <c r="J2644" s="46">
        <f>VLOOKUP(REGISTROS[[#This Row],[TIPO DE EXAMEN ]],SERVICIOS[],2,0)</f>
        <v>20</v>
      </c>
      <c r="K2644" s="10" t="s">
        <v>67</v>
      </c>
      <c r="L2644" s="10">
        <v>1316148723</v>
      </c>
      <c r="M2644" s="10"/>
      <c r="N2644" s="10"/>
    </row>
    <row r="2645" spans="1:14" x14ac:dyDescent="0.25">
      <c r="A2645" s="110">
        <f t="shared" si="112"/>
        <v>2635</v>
      </c>
      <c r="B2645" s="45">
        <f t="shared" si="112"/>
        <v>3242</v>
      </c>
      <c r="C2645" s="122">
        <v>46014</v>
      </c>
      <c r="D2645" s="122">
        <f>YEAR(REGISTROS[[#This Row],[FECHA]])</f>
        <v>2025</v>
      </c>
      <c r="E2645" s="112">
        <f>MONTH(REGISTROS[[#This Row],[FECHA]])</f>
        <v>12</v>
      </c>
      <c r="F2645" t="s">
        <v>5203</v>
      </c>
      <c r="G2645" s="11" t="str">
        <f ca="1">VLOOKUP(EXAMENES!F2645,PACIENTE[[APELLIDO / NOMBRE]:[GRUPO ETARIO]],4,0)</f>
        <v>ADULTO</v>
      </c>
      <c r="H2645" s="10" t="s">
        <v>117</v>
      </c>
      <c r="I2645" s="10" t="s">
        <v>20</v>
      </c>
      <c r="J2645" s="46">
        <f>VLOOKUP(REGISTROS[[#This Row],[TIPO DE EXAMEN ]],SERVICIOS[],2,0)</f>
        <v>10</v>
      </c>
      <c r="K2645" s="10" t="s">
        <v>67</v>
      </c>
      <c r="L2645" s="10">
        <v>1309827747</v>
      </c>
      <c r="M2645" s="10"/>
      <c r="N2645" s="10"/>
    </row>
    <row r="2646" spans="1:14" x14ac:dyDescent="0.25">
      <c r="A2646" s="110">
        <f t="shared" si="112"/>
        <v>2636</v>
      </c>
      <c r="B2646" s="45">
        <f t="shared" si="112"/>
        <v>3243</v>
      </c>
      <c r="C2646" s="122">
        <v>46014</v>
      </c>
      <c r="D2646" s="122">
        <f>YEAR(REGISTROS[[#This Row],[FECHA]])</f>
        <v>2025</v>
      </c>
      <c r="E2646" s="112">
        <f>MONTH(REGISTROS[[#This Row],[FECHA]])</f>
        <v>12</v>
      </c>
      <c r="F2646" t="s">
        <v>5204</v>
      </c>
      <c r="G2646" s="11" t="str">
        <f ca="1">VLOOKUP(EXAMENES!F2646,PACIENTE[[APELLIDO / NOMBRE]:[GRUPO ETARIO]],4,0)</f>
        <v>ADULTO</v>
      </c>
      <c r="H2646" s="10" t="s">
        <v>161</v>
      </c>
      <c r="I2646" s="10" t="s">
        <v>5</v>
      </c>
      <c r="J2646" s="46">
        <f>VLOOKUP(REGISTROS[[#This Row],[TIPO DE EXAMEN ]],SERVICIOS[],2,0)</f>
        <v>20</v>
      </c>
      <c r="K2646" s="10" t="s">
        <v>67</v>
      </c>
      <c r="L2646" s="10">
        <v>950351957</v>
      </c>
      <c r="M2646" s="10"/>
      <c r="N2646" s="10"/>
    </row>
    <row r="2647" spans="1:14" x14ac:dyDescent="0.25">
      <c r="A2647" s="110">
        <f t="shared" si="112"/>
        <v>2637</v>
      </c>
      <c r="B2647" s="45">
        <f t="shared" si="112"/>
        <v>3244</v>
      </c>
      <c r="C2647" s="122">
        <v>46014</v>
      </c>
      <c r="D2647" s="122">
        <f>YEAR(REGISTROS[[#This Row],[FECHA]])</f>
        <v>2025</v>
      </c>
      <c r="E2647" s="112">
        <f>MONTH(REGISTROS[[#This Row],[FECHA]])</f>
        <v>12</v>
      </c>
      <c r="F2647" t="s">
        <v>5206</v>
      </c>
      <c r="G2647" s="11" t="str">
        <f ca="1">VLOOKUP(EXAMENES!F2647,PACIENTE[[APELLIDO / NOMBRE]:[GRUPO ETARIO]],4,0)</f>
        <v>ADULTO</v>
      </c>
      <c r="H2647" s="10" t="s">
        <v>161</v>
      </c>
      <c r="I2647" s="10" t="s">
        <v>5</v>
      </c>
      <c r="J2647" s="46">
        <f>VLOOKUP(REGISTROS[[#This Row],[TIPO DE EXAMEN ]],SERVICIOS[],2,0)</f>
        <v>20</v>
      </c>
      <c r="K2647" s="10" t="s">
        <v>67</v>
      </c>
      <c r="L2647" s="10">
        <v>1751767938</v>
      </c>
      <c r="M2647" s="10"/>
      <c r="N2647" s="10"/>
    </row>
    <row r="2648" spans="1:14" x14ac:dyDescent="0.25">
      <c r="A2648" s="110">
        <f t="shared" si="112"/>
        <v>2638</v>
      </c>
      <c r="B2648" s="45">
        <f t="shared" si="112"/>
        <v>3245</v>
      </c>
      <c r="C2648" s="122">
        <v>46014</v>
      </c>
      <c r="D2648" s="122">
        <f>YEAR(REGISTROS[[#This Row],[FECHA]])</f>
        <v>2025</v>
      </c>
      <c r="E2648" s="112">
        <f>MONTH(REGISTROS[[#This Row],[FECHA]])</f>
        <v>12</v>
      </c>
      <c r="F2648" t="s">
        <v>5208</v>
      </c>
      <c r="G2648" s="11" t="str">
        <f ca="1">VLOOKUP(EXAMENES!F2648,PACIENTE[[APELLIDO / NOMBRE]:[GRUPO ETARIO]],4,0)</f>
        <v>ADULTO</v>
      </c>
      <c r="H2648" s="10" t="s">
        <v>117</v>
      </c>
      <c r="I2648" s="10" t="s">
        <v>5</v>
      </c>
      <c r="J2648" s="46">
        <f>VLOOKUP(REGISTROS[[#This Row],[TIPO DE EXAMEN ]],SERVICIOS[],2,0)</f>
        <v>20</v>
      </c>
      <c r="K2648" s="10" t="s">
        <v>67</v>
      </c>
      <c r="L2648" s="10">
        <v>1312992256</v>
      </c>
      <c r="M2648" s="10"/>
      <c r="N2648" s="10"/>
    </row>
    <row r="2649" spans="1:14" x14ac:dyDescent="0.25">
      <c r="A2649" s="110">
        <f t="shared" si="112"/>
        <v>2639</v>
      </c>
      <c r="B2649" s="45">
        <f t="shared" si="112"/>
        <v>3246</v>
      </c>
      <c r="C2649" s="122">
        <v>46014</v>
      </c>
      <c r="D2649" s="122">
        <f>YEAR(REGISTROS[[#This Row],[FECHA]])</f>
        <v>2025</v>
      </c>
      <c r="E2649" s="112">
        <f>MONTH(REGISTROS[[#This Row],[FECHA]])</f>
        <v>12</v>
      </c>
      <c r="F2649" t="s">
        <v>5210</v>
      </c>
      <c r="G2649" s="11" t="str">
        <f ca="1">VLOOKUP(EXAMENES!F2649,PACIENTE[[APELLIDO / NOMBRE]:[GRUPO ETARIO]],4,0)</f>
        <v>ADULTO</v>
      </c>
      <c r="H2649" s="10" t="s">
        <v>117</v>
      </c>
      <c r="I2649" s="10" t="s">
        <v>5</v>
      </c>
      <c r="J2649" s="46">
        <f>VLOOKUP(REGISTROS[[#This Row],[TIPO DE EXAMEN ]],SERVICIOS[],2,0)</f>
        <v>20</v>
      </c>
      <c r="K2649" s="10" t="s">
        <v>67</v>
      </c>
      <c r="L2649" s="10">
        <v>1306187343</v>
      </c>
      <c r="M2649" s="10"/>
      <c r="N2649" s="10"/>
    </row>
    <row r="2650" spans="1:14" x14ac:dyDescent="0.25">
      <c r="A2650" s="110">
        <f t="shared" si="112"/>
        <v>2640</v>
      </c>
      <c r="B2650" s="45">
        <f t="shared" si="112"/>
        <v>3247</v>
      </c>
      <c r="C2650" s="122">
        <v>46015</v>
      </c>
      <c r="D2650" s="122">
        <f>YEAR(REGISTROS[[#This Row],[FECHA]])</f>
        <v>2025</v>
      </c>
      <c r="E2650" s="112">
        <f>MONTH(REGISTROS[[#This Row],[FECHA]])</f>
        <v>12</v>
      </c>
      <c r="F2650" t="s">
        <v>5211</v>
      </c>
      <c r="G2650" s="11" t="str">
        <f ca="1">VLOOKUP(EXAMENES!F2650,PACIENTE[[APELLIDO / NOMBRE]:[GRUPO ETARIO]],4,0)</f>
        <v>ADULTO</v>
      </c>
      <c r="H2650" s="10" t="s">
        <v>161</v>
      </c>
      <c r="I2650" s="10" t="s">
        <v>5</v>
      </c>
      <c r="J2650" s="46">
        <f>VLOOKUP(REGISTROS[[#This Row],[TIPO DE EXAMEN ]],SERVICIOS[],2,0)</f>
        <v>20</v>
      </c>
      <c r="K2650" s="10" t="s">
        <v>68</v>
      </c>
      <c r="L2650" s="10">
        <v>1350744908</v>
      </c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>
        <f t="shared" si="113"/>
        <v>3248</v>
      </c>
      <c r="C2651" s="122">
        <v>46017</v>
      </c>
      <c r="D2651" s="122">
        <f>YEAR(REGISTROS[[#This Row],[FECHA]])</f>
        <v>2025</v>
      </c>
      <c r="E2651" s="112">
        <f>MONTH(REGISTROS[[#This Row],[FECHA]])</f>
        <v>12</v>
      </c>
      <c r="F2651" t="s">
        <v>5213</v>
      </c>
      <c r="G2651" s="11" t="str">
        <f ca="1">VLOOKUP(EXAMENES!F2651,PACIENTE[[APELLIDO / NOMBRE]:[GRUPO ETARIO]],4,0)</f>
        <v>TERCERA EDAD</v>
      </c>
      <c r="H2651" s="10" t="s">
        <v>27</v>
      </c>
      <c r="I2651" s="10" t="s">
        <v>5</v>
      </c>
      <c r="J2651" s="46">
        <f>VLOOKUP(REGISTROS[[#This Row],[TIPO DE EXAMEN ]],SERVICIOS[],2,0)</f>
        <v>20</v>
      </c>
      <c r="K2651" s="10" t="s">
        <v>67</v>
      </c>
      <c r="L2651" s="10">
        <v>1706778956</v>
      </c>
      <c r="M2651" s="10"/>
      <c r="N2651" s="10"/>
    </row>
    <row r="2652" spans="1:14" x14ac:dyDescent="0.25">
      <c r="A2652" s="110">
        <f t="shared" si="113"/>
        <v>2642</v>
      </c>
      <c r="B2652" s="45">
        <f t="shared" si="113"/>
        <v>3249</v>
      </c>
      <c r="C2652" s="122">
        <v>46017</v>
      </c>
      <c r="D2652" s="122">
        <f>YEAR(REGISTROS[[#This Row],[FECHA]])</f>
        <v>2025</v>
      </c>
      <c r="E2652" s="112">
        <f>MONTH(REGISTROS[[#This Row],[FECHA]])</f>
        <v>12</v>
      </c>
      <c r="F2652" t="s">
        <v>5215</v>
      </c>
      <c r="G2652" s="11" t="str">
        <f ca="1">VLOOKUP(EXAMENES!F2652,PACIENTE[[APELLIDO / NOMBRE]:[GRUPO ETARIO]],4,0)</f>
        <v>ADULTO</v>
      </c>
      <c r="H2652" s="10" t="s">
        <v>161</v>
      </c>
      <c r="I2652" s="10" t="s">
        <v>72</v>
      </c>
      <c r="J2652" s="46">
        <f>VLOOKUP(REGISTROS[[#This Row],[TIPO DE EXAMEN ]],SERVICIOS[],2,0)</f>
        <v>10</v>
      </c>
      <c r="K2652" s="10" t="s">
        <v>67</v>
      </c>
      <c r="L2652" s="10">
        <v>1312262833</v>
      </c>
      <c r="M2652" s="10"/>
      <c r="N2652" s="10"/>
    </row>
    <row r="2653" spans="1:14" x14ac:dyDescent="0.25">
      <c r="A2653" s="110">
        <f t="shared" si="113"/>
        <v>2643</v>
      </c>
      <c r="B2653" s="45">
        <f t="shared" si="113"/>
        <v>3250</v>
      </c>
      <c r="C2653" s="122">
        <v>46017</v>
      </c>
      <c r="D2653" s="122">
        <f>YEAR(REGISTROS[[#This Row],[FECHA]])</f>
        <v>2025</v>
      </c>
      <c r="E2653" s="112">
        <f>MONTH(REGISTROS[[#This Row],[FECHA]])</f>
        <v>12</v>
      </c>
      <c r="F2653" t="s">
        <v>5217</v>
      </c>
      <c r="G2653" s="11" t="str">
        <f ca="1">VLOOKUP(EXAMENES!F2653,PACIENTE[[APELLIDO / NOMBRE]:[GRUPO ETARIO]],4,0)</f>
        <v>ADOLECENTE</v>
      </c>
      <c r="H2653" s="10" t="s">
        <v>161</v>
      </c>
      <c r="I2653" s="10" t="s">
        <v>5</v>
      </c>
      <c r="J2653" s="46">
        <f>VLOOKUP(REGISTROS[[#This Row],[TIPO DE EXAMEN ]],SERVICIOS[],2,0)</f>
        <v>20</v>
      </c>
      <c r="K2653" s="10" t="s">
        <v>67</v>
      </c>
      <c r="L2653" s="10">
        <v>957545346</v>
      </c>
      <c r="M2653" s="10"/>
      <c r="N2653" s="10"/>
    </row>
    <row r="2654" spans="1:14" x14ac:dyDescent="0.25">
      <c r="A2654" s="110">
        <f t="shared" si="113"/>
        <v>2644</v>
      </c>
      <c r="B2654" s="45">
        <f t="shared" si="113"/>
        <v>3251</v>
      </c>
      <c r="C2654" s="122">
        <v>46017</v>
      </c>
      <c r="D2654" s="122">
        <f>YEAR(REGISTROS[[#This Row],[FECHA]])</f>
        <v>2025</v>
      </c>
      <c r="E2654" s="112">
        <f>MONTH(REGISTROS[[#This Row],[FECHA]])</f>
        <v>12</v>
      </c>
      <c r="F2654" t="s">
        <v>5219</v>
      </c>
      <c r="G2654" s="11" t="str">
        <f ca="1">VLOOKUP(EXAMENES!F2654,PACIENTE[[APELLIDO / NOMBRE]:[GRUPO ETARIO]],4,0)</f>
        <v>ADOLECENTE</v>
      </c>
      <c r="H2654" s="10" t="s">
        <v>117</v>
      </c>
      <c r="I2654" s="10" t="s">
        <v>5</v>
      </c>
      <c r="J2654" s="46">
        <f>VLOOKUP(REGISTROS[[#This Row],[TIPO DE EXAMEN ]],SERVICIOS[],2,0)</f>
        <v>20</v>
      </c>
      <c r="K2654" s="10" t="s">
        <v>67</v>
      </c>
      <c r="L2654" s="10">
        <v>1312983834</v>
      </c>
      <c r="M2654" s="10"/>
      <c r="N2654" s="10"/>
    </row>
    <row r="2655" spans="1:14" x14ac:dyDescent="0.25">
      <c r="A2655" s="110">
        <f t="shared" si="113"/>
        <v>2645</v>
      </c>
      <c r="B2655" s="45">
        <f t="shared" si="113"/>
        <v>3252</v>
      </c>
      <c r="C2655" s="122">
        <v>46017</v>
      </c>
      <c r="D2655" s="122">
        <f>YEAR(REGISTROS[[#This Row],[FECHA]])</f>
        <v>2025</v>
      </c>
      <c r="E2655" s="112">
        <f>MONTH(REGISTROS[[#This Row],[FECHA]])</f>
        <v>12</v>
      </c>
      <c r="F2655" t="s">
        <v>5221</v>
      </c>
      <c r="G2655" s="11" t="str">
        <f ca="1">VLOOKUP(EXAMENES!F2655,PACIENTE[[APELLIDO / NOMBRE]:[GRUPO ETARIO]],4,0)</f>
        <v>ADULTO</v>
      </c>
      <c r="H2655" s="10" t="s">
        <v>117</v>
      </c>
      <c r="I2655" s="10" t="s">
        <v>5</v>
      </c>
      <c r="J2655" s="46">
        <f>VLOOKUP(REGISTROS[[#This Row],[TIPO DE EXAMEN ]],SERVICIOS[],2,0)</f>
        <v>20</v>
      </c>
      <c r="K2655" s="10" t="s">
        <v>67</v>
      </c>
      <c r="L2655" s="10">
        <v>1316401403</v>
      </c>
      <c r="M2655" s="10"/>
      <c r="N2655" s="10"/>
    </row>
    <row r="2656" spans="1:14" x14ac:dyDescent="0.25">
      <c r="A2656" s="110">
        <f t="shared" si="113"/>
        <v>2646</v>
      </c>
      <c r="B2656" s="45">
        <f t="shared" si="113"/>
        <v>3253</v>
      </c>
      <c r="C2656" s="122">
        <v>46017</v>
      </c>
      <c r="D2656" s="122">
        <f>YEAR(REGISTROS[[#This Row],[FECHA]])</f>
        <v>2025</v>
      </c>
      <c r="E2656" s="112">
        <f>MONTH(REGISTROS[[#This Row],[FECHA]])</f>
        <v>12</v>
      </c>
      <c r="F2656" t="s">
        <v>5223</v>
      </c>
      <c r="G2656" s="11" t="str">
        <f ca="1">VLOOKUP(EXAMENES!F2656,PACIENTE[[APELLIDO / NOMBRE]:[GRUPO ETARIO]],4,0)</f>
        <v>ADULTO</v>
      </c>
      <c r="H2656" s="10" t="s">
        <v>161</v>
      </c>
      <c r="I2656" s="10" t="s">
        <v>5</v>
      </c>
      <c r="J2656" s="46">
        <f>VLOOKUP(REGISTROS[[#This Row],[TIPO DE EXAMEN ]],SERVICIOS[],2,0)</f>
        <v>20</v>
      </c>
      <c r="K2656" s="10" t="s">
        <v>67</v>
      </c>
      <c r="L2656" s="10">
        <v>1311539751</v>
      </c>
      <c r="M2656" s="10"/>
      <c r="N2656" s="10"/>
    </row>
    <row r="2657" spans="1:14" x14ac:dyDescent="0.25">
      <c r="A2657" s="110">
        <f t="shared" si="113"/>
        <v>2647</v>
      </c>
      <c r="B2657" s="45">
        <f t="shared" si="113"/>
        <v>3254</v>
      </c>
      <c r="C2657" s="122">
        <v>46017</v>
      </c>
      <c r="D2657" s="122">
        <f>YEAR(REGISTROS[[#This Row],[FECHA]])</f>
        <v>2025</v>
      </c>
      <c r="E2657" s="112">
        <f>MONTH(REGISTROS[[#This Row],[FECHA]])</f>
        <v>12</v>
      </c>
      <c r="F2657" t="s">
        <v>5225</v>
      </c>
      <c r="G2657" s="11" t="str">
        <f ca="1">VLOOKUP(EXAMENES!F2657,PACIENTE[[APELLIDO / NOMBRE]:[GRUPO ETARIO]],4,0)</f>
        <v>ADULTO</v>
      </c>
      <c r="H2657" s="10" t="s">
        <v>161</v>
      </c>
      <c r="I2657" s="10" t="s">
        <v>5</v>
      </c>
      <c r="J2657" s="46">
        <f>VLOOKUP(REGISTROS[[#This Row],[TIPO DE EXAMEN ]],SERVICIOS[],2,0)</f>
        <v>20</v>
      </c>
      <c r="K2657" s="10" t="s">
        <v>67</v>
      </c>
      <c r="L2657" s="10">
        <v>1317206744</v>
      </c>
      <c r="M2657" s="10"/>
      <c r="N2657" s="10"/>
    </row>
    <row r="2658" spans="1:14" x14ac:dyDescent="0.25">
      <c r="A2658" s="110">
        <f t="shared" si="113"/>
        <v>2648</v>
      </c>
      <c r="B2658" s="45">
        <f t="shared" si="113"/>
        <v>3255</v>
      </c>
      <c r="C2658" s="122">
        <v>46017</v>
      </c>
      <c r="D2658" s="122">
        <f>YEAR(REGISTROS[[#This Row],[FECHA]])</f>
        <v>2025</v>
      </c>
      <c r="E2658" s="112">
        <f>MONTH(REGISTROS[[#This Row],[FECHA]])</f>
        <v>12</v>
      </c>
      <c r="F2658" t="s">
        <v>5227</v>
      </c>
      <c r="G2658" s="11" t="str">
        <f ca="1">VLOOKUP(EXAMENES!F2658,PACIENTE[[APELLIDO / NOMBRE]:[GRUPO ETARIO]],4,0)</f>
        <v>NIÑO</v>
      </c>
      <c r="H2658" s="10" t="s">
        <v>27</v>
      </c>
      <c r="I2658" s="10" t="s">
        <v>5</v>
      </c>
      <c r="J2658" s="46">
        <f>VLOOKUP(REGISTROS[[#This Row],[TIPO DE EXAMEN ]],SERVICIOS[],2,0)</f>
        <v>20</v>
      </c>
      <c r="K2658" s="10" t="s">
        <v>67</v>
      </c>
      <c r="L2658" s="10">
        <v>1351469695</v>
      </c>
      <c r="M2658" s="10"/>
      <c r="N2658" s="10"/>
    </row>
    <row r="2659" spans="1:14" x14ac:dyDescent="0.25">
      <c r="A2659" s="110">
        <f t="shared" si="113"/>
        <v>2649</v>
      </c>
      <c r="B2659" s="45">
        <f t="shared" si="113"/>
        <v>3256</v>
      </c>
      <c r="C2659" s="122">
        <v>46017</v>
      </c>
      <c r="D2659" s="122">
        <f>YEAR(REGISTROS[[#This Row],[FECHA]])</f>
        <v>2025</v>
      </c>
      <c r="E2659" s="112">
        <f>MONTH(REGISTROS[[#This Row],[FECHA]])</f>
        <v>12</v>
      </c>
      <c r="F2659" t="s">
        <v>5229</v>
      </c>
      <c r="G2659" s="11" t="str">
        <f ca="1">VLOOKUP(EXAMENES!F2659,PACIENTE[[APELLIDO / NOMBRE]:[GRUPO ETARIO]],4,0)</f>
        <v>ADULTO</v>
      </c>
      <c r="H2659" s="10" t="s">
        <v>1782</v>
      </c>
      <c r="I2659" s="10" t="s">
        <v>5</v>
      </c>
      <c r="J2659" s="46">
        <f>VLOOKUP(REGISTROS[[#This Row],[TIPO DE EXAMEN ]],SERVICIOS[],2,0)</f>
        <v>20</v>
      </c>
      <c r="K2659" s="10" t="s">
        <v>68</v>
      </c>
      <c r="L2659" s="10">
        <v>1723299796</v>
      </c>
      <c r="M2659" s="10"/>
      <c r="N2659" s="10"/>
    </row>
    <row r="2660" spans="1:14" x14ac:dyDescent="0.25">
      <c r="A2660" s="110">
        <f t="shared" si="113"/>
        <v>2650</v>
      </c>
      <c r="B2660" s="45">
        <f t="shared" si="113"/>
        <v>3257</v>
      </c>
      <c r="C2660" s="122">
        <v>46017</v>
      </c>
      <c r="D2660" s="122">
        <f>YEAR(REGISTROS[[#This Row],[FECHA]])</f>
        <v>2025</v>
      </c>
      <c r="E2660" s="112">
        <f>MONTH(REGISTROS[[#This Row],[FECHA]])</f>
        <v>12</v>
      </c>
      <c r="F2660" t="s">
        <v>5231</v>
      </c>
      <c r="G2660" s="11" t="str">
        <f ca="1">VLOOKUP(EXAMENES!F2660,PACIENTE[[APELLIDO / NOMBRE]:[GRUPO ETARIO]],4,0)</f>
        <v>ADULTO</v>
      </c>
      <c r="H2660" s="10" t="s">
        <v>117</v>
      </c>
      <c r="I2660" s="10" t="s">
        <v>5</v>
      </c>
      <c r="J2660" s="46">
        <f>VLOOKUP(REGISTROS[[#This Row],[TIPO DE EXAMEN ]],SERVICIOS[],2,0)</f>
        <v>20</v>
      </c>
      <c r="K2660" s="10" t="s">
        <v>67</v>
      </c>
      <c r="L2660" s="10">
        <v>1313961995</v>
      </c>
      <c r="M2660" s="10"/>
      <c r="N2660" s="10"/>
    </row>
    <row r="2661" spans="1:14" x14ac:dyDescent="0.25">
      <c r="A2661" s="110">
        <f t="shared" si="113"/>
        <v>2651</v>
      </c>
      <c r="B2661" s="45">
        <f t="shared" si="113"/>
        <v>3258</v>
      </c>
      <c r="C2661" s="122">
        <v>46018</v>
      </c>
      <c r="D2661" s="122">
        <f>YEAR(REGISTROS[[#This Row],[FECHA]])</f>
        <v>2025</v>
      </c>
      <c r="E2661" s="112">
        <f>MONTH(REGISTROS[[#This Row],[FECHA]])</f>
        <v>12</v>
      </c>
      <c r="F2661" t="s">
        <v>5233</v>
      </c>
      <c r="G2661" s="11" t="str">
        <f ca="1">VLOOKUP(EXAMENES!F2661,PACIENTE[[APELLIDO / NOMBRE]:[GRUPO ETARIO]],4,0)</f>
        <v>ADOLECENTE</v>
      </c>
      <c r="H2661" s="10" t="s">
        <v>161</v>
      </c>
      <c r="I2661" s="10" t="s">
        <v>5</v>
      </c>
      <c r="J2661" s="46">
        <f>VLOOKUP(REGISTROS[[#This Row],[TIPO DE EXAMEN ]],SERVICIOS[],2,0)</f>
        <v>20</v>
      </c>
      <c r="K2661" s="10" t="s">
        <v>68</v>
      </c>
      <c r="L2661" s="10">
        <v>1313004747</v>
      </c>
      <c r="M2661" s="10"/>
      <c r="N2661" s="10"/>
    </row>
    <row r="2662" spans="1:14" x14ac:dyDescent="0.25">
      <c r="A2662" s="110">
        <f t="shared" si="113"/>
        <v>2652</v>
      </c>
      <c r="B2662" s="45">
        <f t="shared" si="113"/>
        <v>3259</v>
      </c>
      <c r="C2662" s="122">
        <v>46018</v>
      </c>
      <c r="D2662" s="122">
        <f>YEAR(REGISTROS[[#This Row],[FECHA]])</f>
        <v>2025</v>
      </c>
      <c r="E2662" s="112">
        <f>MONTH(REGISTROS[[#This Row],[FECHA]])</f>
        <v>12</v>
      </c>
      <c r="F2662" t="s">
        <v>5235</v>
      </c>
      <c r="G2662" s="11" t="str">
        <f ca="1">VLOOKUP(EXAMENES!F2662,PACIENTE[[APELLIDO / NOMBRE]:[GRUPO ETARIO]],4,0)</f>
        <v>ADULTO</v>
      </c>
      <c r="H2662" s="10" t="s">
        <v>1783</v>
      </c>
      <c r="I2662" s="10" t="s">
        <v>5</v>
      </c>
      <c r="J2662" s="46">
        <f>VLOOKUP(REGISTROS[[#This Row],[TIPO DE EXAMEN ]],SERVICIOS[],2,0)</f>
        <v>20</v>
      </c>
      <c r="K2662" s="10" t="s">
        <v>67</v>
      </c>
      <c r="L2662" s="10">
        <v>1310016645</v>
      </c>
      <c r="M2662" s="10"/>
      <c r="N2662" s="10"/>
    </row>
    <row r="2663" spans="1:14" x14ac:dyDescent="0.25">
      <c r="A2663" s="110">
        <f t="shared" si="113"/>
        <v>2653</v>
      </c>
      <c r="B2663" s="45">
        <f t="shared" si="113"/>
        <v>3260</v>
      </c>
      <c r="C2663" s="122">
        <v>46018</v>
      </c>
      <c r="D2663" s="122">
        <f>YEAR(REGISTROS[[#This Row],[FECHA]])</f>
        <v>2025</v>
      </c>
      <c r="E2663" s="112">
        <f>MONTH(REGISTROS[[#This Row],[FECHA]])</f>
        <v>12</v>
      </c>
      <c r="F2663" t="s">
        <v>5237</v>
      </c>
      <c r="G2663" s="11" t="str">
        <f ca="1">VLOOKUP(EXAMENES!F2663,PACIENTE[[APELLIDO / NOMBRE]:[GRUPO ETARIO]],4,0)</f>
        <v>ADULTO</v>
      </c>
      <c r="H2663" s="10" t="s">
        <v>1785</v>
      </c>
      <c r="I2663" s="10" t="s">
        <v>5</v>
      </c>
      <c r="J2663" s="46">
        <f>VLOOKUP(REGISTROS[[#This Row],[TIPO DE EXAMEN ]],SERVICIOS[],2,0)</f>
        <v>20</v>
      </c>
      <c r="K2663" s="10" t="s">
        <v>68</v>
      </c>
      <c r="L2663" s="10">
        <v>1315614774</v>
      </c>
      <c r="M2663" s="10"/>
      <c r="N2663" s="10"/>
    </row>
    <row r="2664" spans="1:14" x14ac:dyDescent="0.25">
      <c r="A2664" s="110">
        <f t="shared" si="113"/>
        <v>2654</v>
      </c>
      <c r="B2664" s="45">
        <f t="shared" si="113"/>
        <v>3261</v>
      </c>
      <c r="C2664" s="122">
        <v>46018</v>
      </c>
      <c r="D2664" s="122">
        <f>YEAR(REGISTROS[[#This Row],[FECHA]])</f>
        <v>2025</v>
      </c>
      <c r="E2664" s="112">
        <f>MONTH(REGISTROS[[#This Row],[FECHA]])</f>
        <v>12</v>
      </c>
      <c r="F2664" t="s">
        <v>5239</v>
      </c>
      <c r="G2664" s="11" t="str">
        <f ca="1">VLOOKUP(EXAMENES!F2664,PACIENTE[[APELLIDO / NOMBRE]:[GRUPO ETARIO]],4,0)</f>
        <v>ADULTO</v>
      </c>
      <c r="H2664" s="10" t="s">
        <v>161</v>
      </c>
      <c r="I2664" s="10" t="s">
        <v>5</v>
      </c>
      <c r="J2664" s="46">
        <f>VLOOKUP(REGISTROS[[#This Row],[TIPO DE EXAMEN ]],SERVICIOS[],2,0)</f>
        <v>20</v>
      </c>
      <c r="K2664" s="10" t="s">
        <v>68</v>
      </c>
      <c r="L2664" s="10">
        <v>1312988510</v>
      </c>
      <c r="M2664" s="10"/>
      <c r="N2664" s="10"/>
    </row>
    <row r="2665" spans="1:14" x14ac:dyDescent="0.25">
      <c r="A2665" s="110">
        <f t="shared" si="113"/>
        <v>2655</v>
      </c>
      <c r="B2665" s="45">
        <f t="shared" si="113"/>
        <v>3262</v>
      </c>
      <c r="C2665" s="122">
        <v>46020</v>
      </c>
      <c r="D2665" s="122">
        <f>YEAR(REGISTROS[[#This Row],[FECHA]])</f>
        <v>2025</v>
      </c>
      <c r="E2665" s="112">
        <f>MONTH(REGISTROS[[#This Row],[FECHA]])</f>
        <v>12</v>
      </c>
      <c r="F2665" t="s">
        <v>5241</v>
      </c>
      <c r="G2665" s="11" t="str">
        <f ca="1">VLOOKUP(EXAMENES!F2665,PACIENTE[[APELLIDO / NOMBRE]:[GRUPO ETARIO]],4,0)</f>
        <v>ADULTO</v>
      </c>
      <c r="H2665" s="10" t="s">
        <v>3498</v>
      </c>
      <c r="I2665" s="10" t="s">
        <v>5</v>
      </c>
      <c r="J2665" s="46">
        <f>VLOOKUP(REGISTROS[[#This Row],[TIPO DE EXAMEN ]],SERVICIOS[],2,0)</f>
        <v>20</v>
      </c>
      <c r="K2665" s="10" t="s">
        <v>67</v>
      </c>
      <c r="L2665" s="10">
        <v>1721170601</v>
      </c>
      <c r="M2665" s="10"/>
      <c r="N2665" s="10"/>
    </row>
    <row r="2666" spans="1:14" x14ac:dyDescent="0.25">
      <c r="A2666" s="110">
        <f t="shared" si="113"/>
        <v>2656</v>
      </c>
      <c r="B2666" s="45">
        <f t="shared" si="113"/>
        <v>3263</v>
      </c>
      <c r="C2666" s="122">
        <v>46020</v>
      </c>
      <c r="D2666" s="122">
        <f>YEAR(REGISTROS[[#This Row],[FECHA]])</f>
        <v>2025</v>
      </c>
      <c r="E2666" s="112">
        <f>MONTH(REGISTROS[[#This Row],[FECHA]])</f>
        <v>12</v>
      </c>
      <c r="F2666" t="s">
        <v>5243</v>
      </c>
      <c r="G2666" s="11" t="str">
        <f ca="1">VLOOKUP(EXAMENES!F2666,PACIENTE[[APELLIDO / NOMBRE]:[GRUPO ETARIO]],4,0)</f>
        <v>ADULTO</v>
      </c>
      <c r="H2666" s="10" t="s">
        <v>161</v>
      </c>
      <c r="I2666" s="10" t="s">
        <v>20</v>
      </c>
      <c r="J2666" s="46">
        <f>VLOOKUP(REGISTROS[[#This Row],[TIPO DE EXAMEN ]],SERVICIOS[],2,0)</f>
        <v>10</v>
      </c>
      <c r="K2666" s="10" t="s">
        <v>67</v>
      </c>
      <c r="L2666" s="10">
        <v>1315192961</v>
      </c>
      <c r="M2666" s="10"/>
      <c r="N2666" s="10"/>
    </row>
    <row r="2667" spans="1:14" x14ac:dyDescent="0.25">
      <c r="A2667" s="110">
        <f t="shared" si="113"/>
        <v>2657</v>
      </c>
      <c r="B2667" s="45">
        <f t="shared" si="113"/>
        <v>3264</v>
      </c>
      <c r="C2667" s="122">
        <v>46020</v>
      </c>
      <c r="D2667" s="122">
        <f>YEAR(REGISTROS[[#This Row],[FECHA]])</f>
        <v>2025</v>
      </c>
      <c r="E2667" s="112">
        <f>MONTH(REGISTROS[[#This Row],[FECHA]])</f>
        <v>12</v>
      </c>
      <c r="F2667" t="s">
        <v>5245</v>
      </c>
      <c r="G2667" s="11" t="str">
        <f ca="1">VLOOKUP(EXAMENES!F2667,PACIENTE[[APELLIDO / NOMBRE]:[GRUPO ETARIO]],4,0)</f>
        <v>ADOLECENTE</v>
      </c>
      <c r="H2667" s="10" t="s">
        <v>161</v>
      </c>
      <c r="I2667" s="10" t="s">
        <v>5</v>
      </c>
      <c r="J2667" s="46">
        <f>VLOOKUP(REGISTROS[[#This Row],[TIPO DE EXAMEN ]],SERVICIOS[],2,0)</f>
        <v>20</v>
      </c>
      <c r="K2667" s="10" t="s">
        <v>68</v>
      </c>
      <c r="L2667" s="10">
        <v>1722677356</v>
      </c>
      <c r="M2667" s="10"/>
      <c r="N2667" s="10"/>
    </row>
    <row r="2668" spans="1:14" x14ac:dyDescent="0.25">
      <c r="A2668" s="110">
        <f t="shared" si="113"/>
        <v>2658</v>
      </c>
      <c r="B2668" s="45">
        <f t="shared" si="113"/>
        <v>3265</v>
      </c>
      <c r="C2668" s="122">
        <v>46020</v>
      </c>
      <c r="D2668" s="122">
        <f>YEAR(REGISTROS[[#This Row],[FECHA]])</f>
        <v>2025</v>
      </c>
      <c r="E2668" s="112">
        <f>MONTH(REGISTROS[[#This Row],[FECHA]])</f>
        <v>12</v>
      </c>
      <c r="F2668" t="s">
        <v>5247</v>
      </c>
      <c r="G2668" s="11" t="str">
        <f ca="1">VLOOKUP(EXAMENES!F2668,PACIENTE[[APELLIDO / NOMBRE]:[GRUPO ETARIO]],4,0)</f>
        <v>ADULTO</v>
      </c>
      <c r="H2668" s="10" t="s">
        <v>27</v>
      </c>
      <c r="I2668" s="10" t="s">
        <v>5</v>
      </c>
      <c r="J2668" s="46">
        <f>VLOOKUP(REGISTROS[[#This Row],[TIPO DE EXAMEN ]],SERVICIOS[],2,0)</f>
        <v>20</v>
      </c>
      <c r="K2668" s="10" t="s">
        <v>67</v>
      </c>
      <c r="L2668" s="10">
        <v>1313175059</v>
      </c>
      <c r="M2668" s="10"/>
      <c r="N2668" s="10"/>
    </row>
    <row r="2669" spans="1:14" x14ac:dyDescent="0.25">
      <c r="A2669" s="110">
        <f t="shared" si="113"/>
        <v>2659</v>
      </c>
      <c r="B2669" s="45">
        <f t="shared" si="113"/>
        <v>3266</v>
      </c>
      <c r="C2669" s="122">
        <v>46020</v>
      </c>
      <c r="D2669" s="122">
        <f>YEAR(REGISTROS[[#This Row],[FECHA]])</f>
        <v>2025</v>
      </c>
      <c r="E2669" s="112">
        <f>MONTH(REGISTROS[[#This Row],[FECHA]])</f>
        <v>12</v>
      </c>
      <c r="F2669" t="s">
        <v>5249</v>
      </c>
      <c r="G2669" s="11" t="str">
        <f ca="1">VLOOKUP(EXAMENES!F2669,PACIENTE[[APELLIDO / NOMBRE]:[GRUPO ETARIO]],4,0)</f>
        <v>ADULTO</v>
      </c>
      <c r="H2669" s="10" t="s">
        <v>27</v>
      </c>
      <c r="I2669" s="10" t="s">
        <v>5</v>
      </c>
      <c r="J2669" s="46">
        <f>VLOOKUP(REGISTROS[[#This Row],[TIPO DE EXAMEN ]],SERVICIOS[],2,0)</f>
        <v>20</v>
      </c>
      <c r="K2669" s="10" t="s">
        <v>67</v>
      </c>
      <c r="L2669" s="10">
        <v>926321035</v>
      </c>
      <c r="M2669" s="10"/>
      <c r="N2669" s="10"/>
    </row>
    <row r="2670" spans="1:14" x14ac:dyDescent="0.25">
      <c r="A2670" s="110">
        <f t="shared" si="113"/>
        <v>2660</v>
      </c>
      <c r="B2670" s="45">
        <f t="shared" si="113"/>
        <v>3267</v>
      </c>
      <c r="C2670" s="122">
        <v>46021</v>
      </c>
      <c r="D2670" s="122">
        <f>YEAR(REGISTROS[[#This Row],[FECHA]])</f>
        <v>2025</v>
      </c>
      <c r="E2670" s="112">
        <f>MONTH(REGISTROS[[#This Row],[FECHA]])</f>
        <v>12</v>
      </c>
      <c r="F2670" t="s">
        <v>5251</v>
      </c>
      <c r="G2670" s="11" t="str">
        <f ca="1">VLOOKUP(EXAMENES!F2670,PACIENTE[[APELLIDO / NOMBRE]:[GRUPO ETARIO]],4,0)</f>
        <v>ADULTO</v>
      </c>
      <c r="H2670" s="10" t="s">
        <v>117</v>
      </c>
      <c r="I2670" s="10" t="s">
        <v>5</v>
      </c>
      <c r="J2670" s="46">
        <f>VLOOKUP(REGISTROS[[#This Row],[TIPO DE EXAMEN ]],SERVICIOS[],2,0)</f>
        <v>20</v>
      </c>
      <c r="K2670" s="10" t="s">
        <v>67</v>
      </c>
      <c r="L2670" s="10">
        <v>1351287576</v>
      </c>
      <c r="M2670" s="10"/>
      <c r="N2670" s="10"/>
    </row>
    <row r="2671" spans="1:14" x14ac:dyDescent="0.25">
      <c r="A2671" s="110">
        <f t="shared" si="113"/>
        <v>2661</v>
      </c>
      <c r="B2671" s="45">
        <f t="shared" si="113"/>
        <v>3268</v>
      </c>
      <c r="C2671" s="122">
        <v>46021</v>
      </c>
      <c r="D2671" s="122">
        <f>YEAR(REGISTROS[[#This Row],[FECHA]])</f>
        <v>2025</v>
      </c>
      <c r="E2671" s="112">
        <f>MONTH(REGISTROS[[#This Row],[FECHA]])</f>
        <v>12</v>
      </c>
      <c r="F2671" t="s">
        <v>5253</v>
      </c>
      <c r="G2671" s="11" t="str">
        <f ca="1">VLOOKUP(EXAMENES!F2671,PACIENTE[[APELLIDO / NOMBRE]:[GRUPO ETARIO]],4,0)</f>
        <v>ADULTO</v>
      </c>
      <c r="H2671" s="10" t="s">
        <v>1783</v>
      </c>
      <c r="I2671" s="10" t="s">
        <v>20</v>
      </c>
      <c r="J2671" s="46">
        <f>VLOOKUP(REGISTROS[[#This Row],[TIPO DE EXAMEN ]],SERVICIOS[],2,0)</f>
        <v>10</v>
      </c>
      <c r="K2671" s="10" t="s">
        <v>67</v>
      </c>
      <c r="L2671" s="10">
        <v>1312262460</v>
      </c>
      <c r="M2671" s="10"/>
      <c r="N2671" s="10"/>
    </row>
    <row r="2672" spans="1:14" x14ac:dyDescent="0.25">
      <c r="A2672" s="110">
        <f t="shared" si="113"/>
        <v>2662</v>
      </c>
      <c r="B2672" s="45">
        <f t="shared" si="113"/>
        <v>3269</v>
      </c>
      <c r="C2672" s="122">
        <v>46021</v>
      </c>
      <c r="D2672" s="122">
        <f>YEAR(REGISTROS[[#This Row],[FECHA]])</f>
        <v>2025</v>
      </c>
      <c r="E2672" s="112">
        <f>MONTH(REGISTROS[[#This Row],[FECHA]])</f>
        <v>12</v>
      </c>
      <c r="F2672" t="s">
        <v>5255</v>
      </c>
      <c r="G2672" s="11" t="str">
        <f ca="1">VLOOKUP(EXAMENES!F2672,PACIENTE[[APELLIDO / NOMBRE]:[GRUPO ETARIO]],4,0)</f>
        <v>ADULTO</v>
      </c>
      <c r="H2672" s="10" t="s">
        <v>27</v>
      </c>
      <c r="I2672" s="10" t="s">
        <v>5</v>
      </c>
      <c r="J2672" s="46">
        <f>VLOOKUP(REGISTROS[[#This Row],[TIPO DE EXAMEN ]],SERVICIOS[],2,0)</f>
        <v>20</v>
      </c>
      <c r="K2672" s="10" t="s">
        <v>67</v>
      </c>
      <c r="L2672" s="10">
        <v>1761085495</v>
      </c>
      <c r="M2672" s="10"/>
      <c r="N2672" s="10"/>
    </row>
    <row r="2673" spans="1:14" x14ac:dyDescent="0.25">
      <c r="A2673" s="110">
        <f t="shared" si="113"/>
        <v>2663</v>
      </c>
      <c r="B2673" s="45">
        <f t="shared" si="113"/>
        <v>3270</v>
      </c>
      <c r="C2673" s="122">
        <v>46022</v>
      </c>
      <c r="D2673" s="122">
        <f>YEAR(REGISTROS[[#This Row],[FECHA]])</f>
        <v>2025</v>
      </c>
      <c r="E2673" s="112">
        <f>MONTH(REGISTROS[[#This Row],[FECHA]])</f>
        <v>12</v>
      </c>
      <c r="F2673" t="s">
        <v>5257</v>
      </c>
      <c r="G2673" s="11" t="str">
        <f ca="1">VLOOKUP(EXAMENES!F2673,PACIENTE[[APELLIDO / NOMBRE]:[GRUPO ETARIO]],4,0)</f>
        <v>ADOLECENTE</v>
      </c>
      <c r="H2673" s="10" t="s">
        <v>161</v>
      </c>
      <c r="I2673" s="10" t="s">
        <v>5</v>
      </c>
      <c r="J2673" s="46">
        <f>VLOOKUP(REGISTROS[[#This Row],[TIPO DE EXAMEN ]],SERVICIOS[],2,0)</f>
        <v>20</v>
      </c>
      <c r="K2673" s="10" t="s">
        <v>67</v>
      </c>
      <c r="L2673" s="10">
        <v>1352040818</v>
      </c>
      <c r="M2673" s="10"/>
      <c r="N2673" s="10"/>
    </row>
    <row r="2674" spans="1:14" x14ac:dyDescent="0.25">
      <c r="A2674" s="110">
        <f t="shared" si="113"/>
        <v>2664</v>
      </c>
      <c r="B2674" s="45">
        <f t="shared" si="113"/>
        <v>3271</v>
      </c>
      <c r="C2674" s="122">
        <v>46022</v>
      </c>
      <c r="D2674" s="122">
        <f>YEAR(REGISTROS[[#This Row],[FECHA]])</f>
        <v>2025</v>
      </c>
      <c r="E2674" s="112">
        <f>MONTH(REGISTROS[[#This Row],[FECHA]])</f>
        <v>12</v>
      </c>
      <c r="F2674" t="s">
        <v>5259</v>
      </c>
      <c r="G2674" s="11" t="str">
        <f ca="1">VLOOKUP(EXAMENES!F2674,PACIENTE[[APELLIDO / NOMBRE]:[GRUPO ETARIO]],4,0)</f>
        <v>ADULTO</v>
      </c>
      <c r="H2674" s="10" t="s">
        <v>140</v>
      </c>
      <c r="I2674" s="10" t="s">
        <v>20</v>
      </c>
      <c r="J2674" s="46">
        <f>VLOOKUP(REGISTROS[[#This Row],[TIPO DE EXAMEN ]],SERVICIOS[],2,0)</f>
        <v>10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>
        <f t="shared" si="113"/>
        <v>3272</v>
      </c>
      <c r="C2675" s="122">
        <v>46027</v>
      </c>
      <c r="D2675" s="122">
        <f>YEAR(REGISTROS[[#This Row],[FECHA]])</f>
        <v>2026</v>
      </c>
      <c r="E2675" s="112">
        <f>MONTH(REGISTROS[[#This Row],[FECHA]])</f>
        <v>1</v>
      </c>
      <c r="F2675" s="10" t="s">
        <v>5261</v>
      </c>
      <c r="G2675" s="11" t="str">
        <f ca="1">VLOOKUP(EXAMENES!F2675,PACIENTE[[APELLIDO / NOMBRE]:[GRUPO ETARIO]],4,0)</f>
        <v>ADULTO</v>
      </c>
      <c r="H2675" s="10" t="s">
        <v>161</v>
      </c>
      <c r="I2675" s="10" t="s">
        <v>5</v>
      </c>
      <c r="J2675" s="46">
        <f>VLOOKUP(REGISTROS[[#This Row],[TIPO DE EXAMEN ]],SERVICIOS[],2,0)</f>
        <v>20</v>
      </c>
      <c r="K2675" s="10" t="s">
        <v>67</v>
      </c>
      <c r="L2675" s="10">
        <v>1316147915</v>
      </c>
      <c r="M2675" s="10"/>
      <c r="N2675" s="10"/>
    </row>
    <row r="2676" spans="1:14" x14ac:dyDescent="0.25">
      <c r="A2676" s="110">
        <f t="shared" si="113"/>
        <v>2666</v>
      </c>
      <c r="B2676" s="45">
        <f t="shared" si="113"/>
        <v>3273</v>
      </c>
      <c r="C2676" s="122">
        <v>46027</v>
      </c>
      <c r="D2676" s="122">
        <f>YEAR(REGISTROS[[#This Row],[FECHA]])</f>
        <v>2026</v>
      </c>
      <c r="E2676" s="112">
        <f>MONTH(REGISTROS[[#This Row],[FECHA]])</f>
        <v>1</v>
      </c>
      <c r="F2676" s="10" t="s">
        <v>5263</v>
      </c>
      <c r="G2676" s="11" t="str">
        <f ca="1">VLOOKUP(EXAMENES!F2676,PACIENTE[[APELLIDO / NOMBRE]:[GRUPO ETARIO]],4,0)</f>
        <v>ADULTO</v>
      </c>
      <c r="H2676" s="10" t="s">
        <v>27</v>
      </c>
      <c r="I2676" s="10" t="s">
        <v>5</v>
      </c>
      <c r="J2676" s="46">
        <f>VLOOKUP(REGISTROS[[#This Row],[TIPO DE EXAMEN ]],SERVICIOS[],2,0)</f>
        <v>20</v>
      </c>
      <c r="K2676" s="10" t="s">
        <v>67</v>
      </c>
      <c r="L2676" s="10">
        <v>705363414</v>
      </c>
      <c r="M2676" s="10"/>
      <c r="N2676" s="10"/>
    </row>
    <row r="2677" spans="1:14" x14ac:dyDescent="0.25">
      <c r="A2677" s="110">
        <f t="shared" si="113"/>
        <v>2667</v>
      </c>
      <c r="B2677" s="45">
        <f t="shared" si="113"/>
        <v>3274</v>
      </c>
      <c r="C2677" s="122">
        <v>46027</v>
      </c>
      <c r="D2677" s="122">
        <f>YEAR(REGISTROS[[#This Row],[FECHA]])</f>
        <v>2026</v>
      </c>
      <c r="E2677" s="112">
        <f>MONTH(REGISTROS[[#This Row],[FECHA]])</f>
        <v>1</v>
      </c>
      <c r="F2677" s="10" t="s">
        <v>5265</v>
      </c>
      <c r="G2677" s="11" t="str">
        <f ca="1">VLOOKUP(EXAMENES!F2677,PACIENTE[[APELLIDO / NOMBRE]:[GRUPO ETARIO]],4,0)</f>
        <v>ADULTO</v>
      </c>
      <c r="H2677" s="10"/>
      <c r="I2677" s="10" t="s">
        <v>5</v>
      </c>
      <c r="J2677" s="46">
        <f>VLOOKUP(REGISTROS[[#This Row],[TIPO DE EXAMEN ]],SERVICIOS[],2,0)</f>
        <v>20</v>
      </c>
      <c r="K2677" s="10" t="s">
        <v>67</v>
      </c>
      <c r="L2677" s="10">
        <v>1317269619</v>
      </c>
      <c r="M2677" s="10"/>
      <c r="N2677" s="10"/>
    </row>
    <row r="2678" spans="1:14" x14ac:dyDescent="0.25">
      <c r="A2678" s="110">
        <f t="shared" si="113"/>
        <v>2668</v>
      </c>
      <c r="B2678" s="45">
        <f t="shared" si="113"/>
        <v>3275</v>
      </c>
      <c r="C2678" s="122">
        <v>46027</v>
      </c>
      <c r="D2678" s="122">
        <f>YEAR(REGISTROS[[#This Row],[FECHA]])</f>
        <v>2026</v>
      </c>
      <c r="E2678" s="112">
        <f>MONTH(REGISTROS[[#This Row],[FECHA]])</f>
        <v>1</v>
      </c>
      <c r="F2678" s="10" t="s">
        <v>5267</v>
      </c>
      <c r="G2678" s="11" t="str">
        <f ca="1">VLOOKUP(EXAMENES!F2678,PACIENTE[[APELLIDO / NOMBRE]:[GRUPO ETARIO]],4,0)</f>
        <v>NIÑO</v>
      </c>
      <c r="H2678" s="10" t="s">
        <v>161</v>
      </c>
      <c r="I2678" s="10" t="s">
        <v>5</v>
      </c>
      <c r="J2678" s="46">
        <f>VLOOKUP(REGISTROS[[#This Row],[TIPO DE EXAMEN ]],SERVICIOS[],2,0)</f>
        <v>20</v>
      </c>
      <c r="K2678" s="10" t="s">
        <v>68</v>
      </c>
      <c r="L2678" s="10">
        <v>1353395252</v>
      </c>
      <c r="M2678" s="10"/>
      <c r="N2678" s="10"/>
    </row>
    <row r="2679" spans="1:14" x14ac:dyDescent="0.25">
      <c r="A2679" s="110">
        <f t="shared" si="113"/>
        <v>2669</v>
      </c>
      <c r="B2679" s="45">
        <f t="shared" si="113"/>
        <v>3276</v>
      </c>
      <c r="C2679" s="122">
        <v>46027</v>
      </c>
      <c r="D2679" s="122">
        <f>YEAR(REGISTROS[[#This Row],[FECHA]])</f>
        <v>2026</v>
      </c>
      <c r="E2679" s="112">
        <f>MONTH(REGISTROS[[#This Row],[FECHA]])</f>
        <v>1</v>
      </c>
      <c r="F2679" s="10" t="s">
        <v>5269</v>
      </c>
      <c r="G2679" s="11" t="str">
        <f ca="1">VLOOKUP(EXAMENES!F2679,PACIENTE[[APELLIDO / NOMBRE]:[GRUPO ETARIO]],4,0)</f>
        <v>ADULTO</v>
      </c>
      <c r="H2679" s="10" t="s">
        <v>27</v>
      </c>
      <c r="I2679" s="10" t="s">
        <v>5</v>
      </c>
      <c r="J2679" s="46">
        <f>VLOOKUP(REGISTROS[[#This Row],[TIPO DE EXAMEN ]],SERVICIOS[],2,0)</f>
        <v>20</v>
      </c>
      <c r="K2679" s="10" t="s">
        <v>68</v>
      </c>
      <c r="L2679" s="10">
        <v>1313019380</v>
      </c>
      <c r="M2679" s="10"/>
      <c r="N2679" s="10"/>
    </row>
    <row r="2680" spans="1:14" x14ac:dyDescent="0.25">
      <c r="A2680" s="110">
        <f t="shared" si="113"/>
        <v>2670</v>
      </c>
      <c r="B2680" s="45">
        <f t="shared" si="113"/>
        <v>3277</v>
      </c>
      <c r="C2680" s="122">
        <v>46027</v>
      </c>
      <c r="D2680" s="122">
        <f>YEAR(REGISTROS[[#This Row],[FECHA]])</f>
        <v>2026</v>
      </c>
      <c r="E2680" s="112">
        <f>MONTH(REGISTROS[[#This Row],[FECHA]])</f>
        <v>1</v>
      </c>
      <c r="F2680" s="10" t="s">
        <v>5270</v>
      </c>
      <c r="G2680" s="11" t="str">
        <f ca="1">VLOOKUP(EXAMENES!F2680,PACIENTE[[APELLIDO / NOMBRE]:[GRUPO ETARIO]],4,0)</f>
        <v>ADULTO</v>
      </c>
      <c r="H2680" s="10" t="s">
        <v>27</v>
      </c>
      <c r="I2680" s="10" t="s">
        <v>5</v>
      </c>
      <c r="J2680" s="46">
        <f>VLOOKUP(REGISTROS[[#This Row],[TIPO DE EXAMEN ]],SERVICIOS[],2,0)</f>
        <v>20</v>
      </c>
      <c r="K2680" s="10" t="s">
        <v>67</v>
      </c>
      <c r="L2680" s="10">
        <v>1307151926</v>
      </c>
      <c r="M2680" s="10"/>
      <c r="N2680" s="10"/>
    </row>
    <row r="2681" spans="1:14" x14ac:dyDescent="0.25">
      <c r="A2681" s="110">
        <f t="shared" si="113"/>
        <v>2671</v>
      </c>
      <c r="B2681" s="45">
        <f t="shared" si="113"/>
        <v>3278</v>
      </c>
      <c r="C2681" s="122">
        <v>46027</v>
      </c>
      <c r="D2681" s="122">
        <f>YEAR(REGISTROS[[#This Row],[FECHA]])</f>
        <v>2026</v>
      </c>
      <c r="E2681" s="112">
        <f>MONTH(REGISTROS[[#This Row],[FECHA]])</f>
        <v>1</v>
      </c>
      <c r="F2681" s="10" t="s">
        <v>5272</v>
      </c>
      <c r="G2681" s="11" t="str">
        <f ca="1">VLOOKUP(EXAMENES!F2681,PACIENTE[[APELLIDO / NOMBRE]:[GRUPO ETARIO]],4,0)</f>
        <v>NIÑO</v>
      </c>
      <c r="H2681" s="10" t="s">
        <v>1772</v>
      </c>
      <c r="I2681" s="10" t="s">
        <v>5</v>
      </c>
      <c r="J2681" s="46">
        <f>VLOOKUP(REGISTROS[[#This Row],[TIPO DE EXAMEN ]],SERVICIOS[],2,0)</f>
        <v>20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>
        <f t="shared" si="113"/>
        <v>3279</v>
      </c>
      <c r="C2682" s="122">
        <v>46027</v>
      </c>
      <c r="D2682" s="122">
        <f>YEAR(REGISTROS[[#This Row],[FECHA]])</f>
        <v>2026</v>
      </c>
      <c r="E2682" s="112">
        <f>MONTH(REGISTROS[[#This Row],[FECHA]])</f>
        <v>1</v>
      </c>
      <c r="F2682" s="10" t="s">
        <v>5274</v>
      </c>
      <c r="G2682" s="11" t="str">
        <f ca="1">VLOOKUP(EXAMENES!F2682,PACIENTE[[APELLIDO / NOMBRE]:[GRUPO ETARIO]],4,0)</f>
        <v>ADOLECENTE</v>
      </c>
      <c r="H2682" s="10" t="s">
        <v>1783</v>
      </c>
      <c r="I2682" s="10" t="s">
        <v>5</v>
      </c>
      <c r="J2682" s="46">
        <f>VLOOKUP(REGISTROS[[#This Row],[TIPO DE EXAMEN ]],SERVICIOS[],2,0)</f>
        <v>20</v>
      </c>
      <c r="K2682" s="10" t="s">
        <v>67</v>
      </c>
      <c r="L2682" s="10">
        <v>1351815244</v>
      </c>
      <c r="M2682" s="10"/>
      <c r="N2682" s="10"/>
    </row>
    <row r="2683" spans="1:14" x14ac:dyDescent="0.25">
      <c r="A2683" s="110">
        <f t="shared" si="113"/>
        <v>2673</v>
      </c>
      <c r="B2683" s="45">
        <f t="shared" si="113"/>
        <v>3280</v>
      </c>
      <c r="C2683" s="122">
        <v>46027</v>
      </c>
      <c r="D2683" s="122">
        <f>YEAR(REGISTROS[[#This Row],[FECHA]])</f>
        <v>2026</v>
      </c>
      <c r="E2683" s="112">
        <f>MONTH(REGISTROS[[#This Row],[FECHA]])</f>
        <v>1</v>
      </c>
      <c r="F2683" s="10" t="s">
        <v>5275</v>
      </c>
      <c r="G2683" s="11" t="str">
        <f ca="1">VLOOKUP(EXAMENES!F2683,PACIENTE[[APELLIDO / NOMBRE]:[GRUPO ETARIO]],4,0)</f>
        <v>ADULTO</v>
      </c>
      <c r="H2683" s="10" t="s">
        <v>1783</v>
      </c>
      <c r="I2683" s="10" t="s">
        <v>20</v>
      </c>
      <c r="J2683" s="46">
        <f>VLOOKUP(REGISTROS[[#This Row],[TIPO DE EXAMEN ]],SERVICIOS[],2,0)</f>
        <v>10</v>
      </c>
      <c r="K2683" s="10" t="s">
        <v>67</v>
      </c>
      <c r="L2683" s="10">
        <v>1305208769</v>
      </c>
      <c r="M2683" s="10"/>
      <c r="N2683" s="10"/>
    </row>
    <row r="2684" spans="1:14" x14ac:dyDescent="0.25">
      <c r="A2684" s="110">
        <f t="shared" si="113"/>
        <v>2674</v>
      </c>
      <c r="B2684" s="45">
        <f t="shared" si="113"/>
        <v>3281</v>
      </c>
      <c r="C2684" s="122">
        <v>46028</v>
      </c>
      <c r="D2684" s="122">
        <f>YEAR(REGISTROS[[#This Row],[FECHA]])</f>
        <v>2026</v>
      </c>
      <c r="E2684" s="112">
        <f>MONTH(REGISTROS[[#This Row],[FECHA]])</f>
        <v>1</v>
      </c>
      <c r="F2684" s="10" t="s">
        <v>5277</v>
      </c>
      <c r="G2684" s="11" t="str">
        <f ca="1">VLOOKUP(EXAMENES!F2684,PACIENTE[[APELLIDO / NOMBRE]:[GRUPO ETARIO]],4,0)</f>
        <v>ADULTO</v>
      </c>
      <c r="H2684" s="10" t="s">
        <v>27</v>
      </c>
      <c r="I2684" s="10" t="s">
        <v>20</v>
      </c>
      <c r="J2684" s="46">
        <f>VLOOKUP(REGISTROS[[#This Row],[TIPO DE EXAMEN ]],SERVICIOS[],2,0)</f>
        <v>10</v>
      </c>
      <c r="K2684" s="10" t="s">
        <v>67</v>
      </c>
      <c r="L2684" s="10">
        <v>1306215409</v>
      </c>
      <c r="M2684" s="10"/>
      <c r="N2684" s="10"/>
    </row>
    <row r="2685" spans="1:14" x14ac:dyDescent="0.25">
      <c r="A2685" s="110">
        <f t="shared" si="113"/>
        <v>2675</v>
      </c>
      <c r="B2685" s="45">
        <f t="shared" si="113"/>
        <v>3282</v>
      </c>
      <c r="C2685" s="122">
        <v>46028</v>
      </c>
      <c r="D2685" s="122">
        <f>YEAR(REGISTROS[[#This Row],[FECHA]])</f>
        <v>2026</v>
      </c>
      <c r="E2685" s="112">
        <f>MONTH(REGISTROS[[#This Row],[FECHA]])</f>
        <v>1</v>
      </c>
      <c r="F2685" s="10" t="s">
        <v>5279</v>
      </c>
      <c r="G2685" s="11" t="str">
        <f ca="1">VLOOKUP(EXAMENES!F2685,PACIENTE[[APELLIDO / NOMBRE]:[GRUPO ETARIO]],4,0)</f>
        <v>NIÑO</v>
      </c>
      <c r="H2685" s="10" t="s">
        <v>27</v>
      </c>
      <c r="I2685" s="10" t="s">
        <v>5</v>
      </c>
      <c r="J2685" s="46">
        <f>VLOOKUP(REGISTROS[[#This Row],[TIPO DE EXAMEN ]],SERVICIOS[],2,0)</f>
        <v>20</v>
      </c>
      <c r="K2685" s="10" t="s">
        <v>67</v>
      </c>
      <c r="L2685" s="10">
        <v>1312997479</v>
      </c>
      <c r="M2685" s="10"/>
      <c r="N2685" s="10"/>
    </row>
    <row r="2686" spans="1:14" x14ac:dyDescent="0.25">
      <c r="A2686" s="110">
        <f t="shared" si="113"/>
        <v>2676</v>
      </c>
      <c r="B2686" s="45">
        <f t="shared" si="113"/>
        <v>3283</v>
      </c>
      <c r="C2686" s="122">
        <v>46028</v>
      </c>
      <c r="D2686" s="122">
        <f>YEAR(REGISTROS[[#This Row],[FECHA]])</f>
        <v>2026</v>
      </c>
      <c r="E2686" s="112">
        <f>MONTH(REGISTROS[[#This Row],[FECHA]])</f>
        <v>1</v>
      </c>
      <c r="F2686" s="10" t="s">
        <v>5281</v>
      </c>
      <c r="G2686" s="11" t="str">
        <f ca="1">VLOOKUP(EXAMENES!F2686,PACIENTE[[APELLIDO / NOMBRE]:[GRUPO ETARIO]],4,0)</f>
        <v>ADULTO</v>
      </c>
      <c r="H2686" s="10" t="s">
        <v>1783</v>
      </c>
      <c r="I2686" s="10" t="s">
        <v>20</v>
      </c>
      <c r="J2686" s="46">
        <f>VLOOKUP(REGISTROS[[#This Row],[TIPO DE EXAMEN ]],SERVICIOS[],2,0)</f>
        <v>10</v>
      </c>
      <c r="K2686" s="10" t="s">
        <v>67</v>
      </c>
      <c r="L2686" s="10">
        <v>1800640401</v>
      </c>
      <c r="M2686" s="10"/>
      <c r="N2686" s="10"/>
    </row>
    <row r="2687" spans="1:14" x14ac:dyDescent="0.25">
      <c r="A2687" s="110">
        <f t="shared" si="113"/>
        <v>2677</v>
      </c>
      <c r="B2687" s="45">
        <f t="shared" si="113"/>
        <v>3284</v>
      </c>
      <c r="C2687" s="122">
        <v>46028</v>
      </c>
      <c r="D2687" s="122">
        <f>YEAR(REGISTROS[[#This Row],[FECHA]])</f>
        <v>2026</v>
      </c>
      <c r="E2687" s="112">
        <f>MONTH(REGISTROS[[#This Row],[FECHA]])</f>
        <v>1</v>
      </c>
      <c r="F2687" s="10" t="s">
        <v>5283</v>
      </c>
      <c r="G2687" s="11" t="str">
        <f ca="1">VLOOKUP(EXAMENES!F2687,PACIENTE[[APELLIDO / NOMBRE]:[GRUPO ETARIO]],4,0)</f>
        <v>ADULTO</v>
      </c>
      <c r="H2687" s="10" t="s">
        <v>161</v>
      </c>
      <c r="I2687" s="10" t="s">
        <v>5</v>
      </c>
      <c r="J2687" s="46">
        <f>VLOOKUP(REGISTROS[[#This Row],[TIPO DE EXAMEN ]],SERVICIOS[],2,0)</f>
        <v>20</v>
      </c>
      <c r="K2687" s="10" t="s">
        <v>68</v>
      </c>
      <c r="L2687" s="10">
        <v>2352220152</v>
      </c>
      <c r="M2687" s="10"/>
      <c r="N2687" s="10"/>
    </row>
    <row r="2688" spans="1:14" x14ac:dyDescent="0.25">
      <c r="A2688" s="110">
        <f t="shared" si="113"/>
        <v>2678</v>
      </c>
      <c r="B2688" s="45">
        <f t="shared" si="113"/>
        <v>3285</v>
      </c>
      <c r="C2688" s="122">
        <v>46028</v>
      </c>
      <c r="D2688" s="122">
        <f>YEAR(REGISTROS[[#This Row],[FECHA]])</f>
        <v>2026</v>
      </c>
      <c r="E2688" s="112">
        <f>MONTH(REGISTROS[[#This Row],[FECHA]])</f>
        <v>1</v>
      </c>
      <c r="F2688" s="10" t="s">
        <v>5286</v>
      </c>
      <c r="G2688" s="11" t="str">
        <f ca="1">VLOOKUP(EXAMENES!F2688,PACIENTE[[APELLIDO / NOMBRE]:[GRUPO ETARIO]],4,0)</f>
        <v>ADOLECENTE</v>
      </c>
      <c r="H2688" s="10" t="s">
        <v>161</v>
      </c>
      <c r="I2688" s="10" t="s">
        <v>5</v>
      </c>
      <c r="J2688" s="46">
        <f>VLOOKUP(REGISTROS[[#This Row],[TIPO DE EXAMEN ]],SERVICIOS[],2,0)</f>
        <v>20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>
        <f t="shared" si="113"/>
        <v>3286</v>
      </c>
      <c r="C2689" s="122">
        <v>46028</v>
      </c>
      <c r="D2689" s="122">
        <f>YEAR(REGISTROS[[#This Row],[FECHA]])</f>
        <v>2026</v>
      </c>
      <c r="E2689" s="112">
        <f>MONTH(REGISTROS[[#This Row],[FECHA]])</f>
        <v>1</v>
      </c>
      <c r="F2689" s="10" t="s">
        <v>5287</v>
      </c>
      <c r="G2689" s="11" t="str">
        <f ca="1">VLOOKUP(EXAMENES!F2689,PACIENTE[[APELLIDO / NOMBRE]:[GRUPO ETARIO]],4,0)</f>
        <v>ADULTO</v>
      </c>
      <c r="H2689" s="10" t="s">
        <v>27</v>
      </c>
      <c r="I2689" s="10" t="s">
        <v>5</v>
      </c>
      <c r="J2689" s="46">
        <f>VLOOKUP(REGISTROS[[#This Row],[TIPO DE EXAMEN ]],SERVICIOS[],2,0)</f>
        <v>20</v>
      </c>
      <c r="K2689" s="10" t="s">
        <v>68</v>
      </c>
      <c r="L2689" s="10">
        <v>1315497998</v>
      </c>
      <c r="M2689" s="10"/>
      <c r="N2689" s="10"/>
    </row>
    <row r="2690" spans="1:14" x14ac:dyDescent="0.25">
      <c r="A2690" s="110">
        <f t="shared" si="113"/>
        <v>2680</v>
      </c>
      <c r="B2690" s="45">
        <f t="shared" si="113"/>
        <v>3287</v>
      </c>
      <c r="C2690" s="122">
        <v>46028</v>
      </c>
      <c r="D2690" s="122">
        <f>YEAR(REGISTROS[[#This Row],[FECHA]])</f>
        <v>2026</v>
      </c>
      <c r="E2690" s="112">
        <f>MONTH(REGISTROS[[#This Row],[FECHA]])</f>
        <v>1</v>
      </c>
      <c r="F2690" s="10" t="s">
        <v>5288</v>
      </c>
      <c r="G2690" s="11" t="str">
        <f ca="1">VLOOKUP(EXAMENES!F2690,PACIENTE[[APELLIDO / NOMBRE]:[GRUPO ETARIO]],4,0)</f>
        <v>NIÑO</v>
      </c>
      <c r="H2690" s="10" t="s">
        <v>161</v>
      </c>
      <c r="I2690" s="10" t="s">
        <v>5</v>
      </c>
      <c r="J2690" s="46">
        <f>VLOOKUP(REGISTROS[[#This Row],[TIPO DE EXAMEN ]],SERVICIOS[],2,0)</f>
        <v>20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>
        <f t="shared" si="113"/>
        <v>3288</v>
      </c>
      <c r="C2691" s="122">
        <v>46029</v>
      </c>
      <c r="D2691" s="122">
        <f>YEAR(REGISTROS[[#This Row],[FECHA]])</f>
        <v>2026</v>
      </c>
      <c r="E2691" s="112">
        <f>MONTH(REGISTROS[[#This Row],[FECHA]])</f>
        <v>1</v>
      </c>
      <c r="F2691" t="s">
        <v>5289</v>
      </c>
      <c r="G2691" s="11" t="str">
        <f ca="1">VLOOKUP(EXAMENES!F2691,PACIENTE[[APELLIDO / NOMBRE]:[GRUPO ETARIO]],4,0)</f>
        <v>ADULTO</v>
      </c>
      <c r="H2691" s="10" t="s">
        <v>27</v>
      </c>
      <c r="I2691" s="10" t="s">
        <v>5</v>
      </c>
      <c r="J2691" s="46">
        <f>VLOOKUP(REGISTROS[[#This Row],[TIPO DE EXAMEN ]],SERVICIOS[],2,0)</f>
        <v>20</v>
      </c>
      <c r="K2691" s="10" t="s">
        <v>67</v>
      </c>
      <c r="L2691" s="10">
        <v>1317350708</v>
      </c>
      <c r="M2691" s="10"/>
      <c r="N2691" s="10"/>
    </row>
    <row r="2692" spans="1:14" x14ac:dyDescent="0.25">
      <c r="A2692" s="110">
        <f t="shared" si="113"/>
        <v>2682</v>
      </c>
      <c r="B2692" s="45">
        <f t="shared" si="113"/>
        <v>3289</v>
      </c>
      <c r="C2692" s="122">
        <v>46029</v>
      </c>
      <c r="D2692" s="122">
        <f>YEAR(REGISTROS[[#This Row],[FECHA]])</f>
        <v>2026</v>
      </c>
      <c r="E2692" s="112">
        <f>MONTH(REGISTROS[[#This Row],[FECHA]])</f>
        <v>1</v>
      </c>
      <c r="F2692" t="s">
        <v>5291</v>
      </c>
      <c r="G2692" s="11" t="str">
        <f ca="1">VLOOKUP(EXAMENES!F2692,PACIENTE[[APELLIDO / NOMBRE]:[GRUPO ETARIO]],4,0)</f>
        <v>ADULTO</v>
      </c>
      <c r="H2692" s="10" t="s">
        <v>161</v>
      </c>
      <c r="I2692" s="10" t="s">
        <v>5</v>
      </c>
      <c r="J2692" s="46">
        <f>VLOOKUP(REGISTROS[[#This Row],[TIPO DE EXAMEN ]],SERVICIOS[],2,0)</f>
        <v>20</v>
      </c>
      <c r="K2692" s="10" t="s">
        <v>68</v>
      </c>
      <c r="L2692" s="10">
        <v>1313960625</v>
      </c>
      <c r="M2692" s="10"/>
      <c r="N2692" s="10"/>
    </row>
    <row r="2693" spans="1:14" x14ac:dyDescent="0.25">
      <c r="A2693" s="110">
        <f t="shared" si="113"/>
        <v>2683</v>
      </c>
      <c r="B2693" s="45">
        <f t="shared" si="113"/>
        <v>3290</v>
      </c>
      <c r="C2693" s="122">
        <v>46029</v>
      </c>
      <c r="D2693" s="122">
        <f>YEAR(REGISTROS[[#This Row],[FECHA]])</f>
        <v>2026</v>
      </c>
      <c r="E2693" s="112">
        <f>MONTH(REGISTROS[[#This Row],[FECHA]])</f>
        <v>1</v>
      </c>
      <c r="F2693" t="s">
        <v>5292</v>
      </c>
      <c r="G2693" s="11" t="str">
        <f ca="1">VLOOKUP(EXAMENES!F2693,PACIENTE[[APELLIDO / NOMBRE]:[GRUPO ETARIO]],4,0)</f>
        <v>ADULTO</v>
      </c>
      <c r="H2693" s="10" t="s">
        <v>27</v>
      </c>
      <c r="I2693" s="10" t="s">
        <v>20</v>
      </c>
      <c r="J2693" s="46">
        <f>VLOOKUP(REGISTROS[[#This Row],[TIPO DE EXAMEN ]],SERVICIOS[],2,0)</f>
        <v>10</v>
      </c>
      <c r="K2693" s="10" t="s">
        <v>67</v>
      </c>
      <c r="L2693" s="10">
        <v>1315652923</v>
      </c>
      <c r="M2693" s="10"/>
      <c r="N2693" s="10"/>
    </row>
    <row r="2694" spans="1:14" x14ac:dyDescent="0.25">
      <c r="A2694" s="110">
        <f t="shared" si="113"/>
        <v>2684</v>
      </c>
      <c r="B2694" s="45">
        <f t="shared" si="113"/>
        <v>3291</v>
      </c>
      <c r="C2694" s="122">
        <v>45664</v>
      </c>
      <c r="D2694" s="122">
        <f>YEAR(REGISTROS[[#This Row],[FECHA]])</f>
        <v>2025</v>
      </c>
      <c r="E2694" s="112">
        <f>MONTH(REGISTROS[[#This Row],[FECHA]])</f>
        <v>1</v>
      </c>
      <c r="F2694" t="s">
        <v>2418</v>
      </c>
      <c r="G2694" s="11" t="str">
        <f ca="1">VLOOKUP(EXAMENES!F2694,PACIENTE[[APELLIDO / NOMBRE]:[GRUPO ETARIO]],4,0)</f>
        <v>ADULTO</v>
      </c>
      <c r="H2694" s="10" t="s">
        <v>1783</v>
      </c>
      <c r="I2694" s="10" t="s">
        <v>20</v>
      </c>
      <c r="J2694" s="46">
        <f>VLOOKUP(REGISTROS[[#This Row],[TIPO DE EXAMEN ]],SERVICIOS[],2,0)</f>
        <v>10</v>
      </c>
      <c r="K2694" s="10" t="s">
        <v>67</v>
      </c>
      <c r="L2694" s="10">
        <v>1750712877</v>
      </c>
      <c r="M2694" s="10"/>
      <c r="N2694" s="10"/>
    </row>
    <row r="2695" spans="1:14" x14ac:dyDescent="0.25">
      <c r="A2695" s="110">
        <f t="shared" si="113"/>
        <v>2685</v>
      </c>
      <c r="B2695" s="45">
        <f t="shared" si="113"/>
        <v>3292</v>
      </c>
      <c r="C2695" s="122">
        <v>46029</v>
      </c>
      <c r="D2695" s="122">
        <f>YEAR(REGISTROS[[#This Row],[FECHA]])</f>
        <v>2026</v>
      </c>
      <c r="E2695" s="112">
        <f>MONTH(REGISTROS[[#This Row],[FECHA]])</f>
        <v>1</v>
      </c>
      <c r="F2695" t="s">
        <v>5295</v>
      </c>
      <c r="G2695" s="11" t="str">
        <f ca="1">VLOOKUP(EXAMENES!F2695,PACIENTE[[APELLIDO / NOMBRE]:[GRUPO ETARIO]],4,0)</f>
        <v>ADULTO</v>
      </c>
      <c r="H2695" s="10" t="s">
        <v>117</v>
      </c>
      <c r="I2695" s="10" t="s">
        <v>72</v>
      </c>
      <c r="J2695" s="46">
        <f>VLOOKUP(REGISTROS[[#This Row],[TIPO DE EXAMEN ]],SERVICIOS[],2,0)</f>
        <v>10</v>
      </c>
      <c r="K2695" s="10" t="s">
        <v>68</v>
      </c>
      <c r="L2695" s="10">
        <v>1305543462</v>
      </c>
      <c r="M2695" s="10"/>
      <c r="N2695" s="10"/>
    </row>
    <row r="2696" spans="1:14" x14ac:dyDescent="0.25">
      <c r="A2696" s="110">
        <f t="shared" si="113"/>
        <v>2686</v>
      </c>
      <c r="B2696" s="45">
        <f t="shared" si="113"/>
        <v>3293</v>
      </c>
      <c r="C2696" s="122">
        <v>46029</v>
      </c>
      <c r="D2696" s="122">
        <f>YEAR(REGISTROS[[#This Row],[FECHA]])</f>
        <v>2026</v>
      </c>
      <c r="E2696" s="112">
        <f>MONTH(REGISTROS[[#This Row],[FECHA]])</f>
        <v>1</v>
      </c>
      <c r="F2696" t="s">
        <v>5297</v>
      </c>
      <c r="G2696" s="11" t="str">
        <f ca="1">VLOOKUP(EXAMENES!F2696,PACIENTE[[APELLIDO / NOMBRE]:[GRUPO ETARIO]],4,0)</f>
        <v>NIÑO</v>
      </c>
      <c r="H2696" s="10" t="s">
        <v>27</v>
      </c>
      <c r="I2696" s="10" t="s">
        <v>20</v>
      </c>
      <c r="J2696" s="46">
        <f>VLOOKUP(REGISTROS[[#This Row],[TIPO DE EXAMEN ]],SERVICIOS[],2,0)</f>
        <v>10</v>
      </c>
      <c r="K2696" s="10" t="s">
        <v>68</v>
      </c>
      <c r="L2696" s="10">
        <v>1353587791</v>
      </c>
      <c r="M2696" s="10"/>
      <c r="N2696" s="10"/>
    </row>
    <row r="2697" spans="1:14" x14ac:dyDescent="0.25">
      <c r="A2697" s="110">
        <f t="shared" si="113"/>
        <v>2687</v>
      </c>
      <c r="B2697" s="45">
        <f t="shared" si="113"/>
        <v>3294</v>
      </c>
      <c r="C2697" s="122">
        <v>45664</v>
      </c>
      <c r="D2697" s="122">
        <f>YEAR(REGISTROS[[#This Row],[FECHA]])</f>
        <v>2025</v>
      </c>
      <c r="E2697" s="112">
        <f>MONTH(REGISTROS[[#This Row],[FECHA]])</f>
        <v>1</v>
      </c>
      <c r="F2697" t="s">
        <v>5299</v>
      </c>
      <c r="G2697" s="11" t="str">
        <f ca="1">VLOOKUP(EXAMENES!F2697,PACIENTE[[APELLIDO / NOMBRE]:[GRUPO ETARIO]],4,0)</f>
        <v>ADULTO</v>
      </c>
      <c r="H2697" s="10" t="s">
        <v>27</v>
      </c>
      <c r="I2697" s="10" t="s">
        <v>5</v>
      </c>
      <c r="J2697" s="46">
        <f>VLOOKUP(REGISTROS[[#This Row],[TIPO DE EXAMEN ]],SERVICIOS[],2,0)</f>
        <v>20</v>
      </c>
      <c r="K2697" s="10" t="s">
        <v>68</v>
      </c>
      <c r="L2697" s="10">
        <v>2300918725</v>
      </c>
      <c r="M2697" s="10"/>
      <c r="N2697" s="10"/>
    </row>
    <row r="2698" spans="1:14" x14ac:dyDescent="0.25">
      <c r="A2698" s="110">
        <f t="shared" si="113"/>
        <v>2688</v>
      </c>
      <c r="B2698" s="45">
        <f t="shared" si="113"/>
        <v>3295</v>
      </c>
      <c r="C2698" s="122">
        <v>45664</v>
      </c>
      <c r="D2698" s="122">
        <f>YEAR(REGISTROS[[#This Row],[FECHA]])</f>
        <v>2025</v>
      </c>
      <c r="E2698" s="112">
        <f>MONTH(REGISTROS[[#This Row],[FECHA]])</f>
        <v>1</v>
      </c>
      <c r="F2698" t="s">
        <v>5301</v>
      </c>
      <c r="G2698" s="11" t="str">
        <f ca="1">VLOOKUP(EXAMENES!F2698,PACIENTE[[APELLIDO / NOMBRE]:[GRUPO ETARIO]],4,0)</f>
        <v>ADULTO</v>
      </c>
      <c r="H2698" s="10" t="s">
        <v>161</v>
      </c>
      <c r="I2698" s="10" t="s">
        <v>20</v>
      </c>
      <c r="J2698" s="46">
        <f>VLOOKUP(REGISTROS[[#This Row],[TIPO DE EXAMEN ]],SERVICIOS[],2,0)</f>
        <v>10</v>
      </c>
      <c r="K2698" s="10" t="s">
        <v>67</v>
      </c>
      <c r="L2698" s="10">
        <v>1309601183</v>
      </c>
      <c r="M2698" s="10"/>
      <c r="N2698" s="10"/>
    </row>
    <row r="2699" spans="1:14" x14ac:dyDescent="0.25">
      <c r="A2699" s="110">
        <f t="shared" si="113"/>
        <v>2689</v>
      </c>
      <c r="B2699" s="45">
        <f t="shared" si="113"/>
        <v>3296</v>
      </c>
      <c r="C2699" s="122">
        <v>45664</v>
      </c>
      <c r="D2699" s="122">
        <f>YEAR(REGISTROS[[#This Row],[FECHA]])</f>
        <v>2025</v>
      </c>
      <c r="E2699" s="112">
        <f>MONTH(REGISTROS[[#This Row],[FECHA]])</f>
        <v>1</v>
      </c>
      <c r="F2699" t="s">
        <v>5303</v>
      </c>
      <c r="G2699" s="11" t="str">
        <f ca="1">VLOOKUP(EXAMENES!F2699,PACIENTE[[APELLIDO / NOMBRE]:[GRUPO ETARIO]],4,0)</f>
        <v>ADULTO</v>
      </c>
      <c r="H2699" s="10" t="s">
        <v>621</v>
      </c>
      <c r="I2699" s="10" t="s">
        <v>5</v>
      </c>
      <c r="J2699" s="46">
        <f>VLOOKUP(REGISTROS[[#This Row],[TIPO DE EXAMEN ]],SERVICIOS[],2,0)</f>
        <v>20</v>
      </c>
      <c r="K2699" s="10" t="s">
        <v>67</v>
      </c>
      <c r="L2699" s="10">
        <v>919009944</v>
      </c>
      <c r="M2699" s="10"/>
      <c r="N2699" s="10"/>
    </row>
    <row r="2700" spans="1:14" x14ac:dyDescent="0.25">
      <c r="A2700" s="110">
        <f t="shared" si="113"/>
        <v>2690</v>
      </c>
      <c r="B2700" s="45">
        <f t="shared" si="113"/>
        <v>3297</v>
      </c>
      <c r="C2700" s="122">
        <v>45664</v>
      </c>
      <c r="D2700" s="122">
        <f>YEAR(REGISTROS[[#This Row],[FECHA]])</f>
        <v>2025</v>
      </c>
      <c r="E2700" s="112">
        <f>MONTH(REGISTROS[[#This Row],[FECHA]])</f>
        <v>1</v>
      </c>
      <c r="F2700" t="s">
        <v>5305</v>
      </c>
      <c r="G2700" s="11" t="str">
        <f ca="1">VLOOKUP(EXAMENES!F2700,PACIENTE[[APELLIDO / NOMBRE]:[GRUPO ETARIO]],4,0)</f>
        <v>ADULTO</v>
      </c>
      <c r="H2700" s="10" t="s">
        <v>3498</v>
      </c>
      <c r="I2700" s="10" t="s">
        <v>5</v>
      </c>
      <c r="J2700" s="46">
        <f>VLOOKUP(REGISTROS[[#This Row],[TIPO DE EXAMEN ]],SERVICIOS[],2,0)</f>
        <v>20</v>
      </c>
      <c r="K2700" s="10" t="s">
        <v>67</v>
      </c>
      <c r="L2700" s="10">
        <v>1309137428</v>
      </c>
      <c r="M2700" s="10"/>
      <c r="N2700" s="10"/>
    </row>
    <row r="2701" spans="1:14" x14ac:dyDescent="0.25">
      <c r="A2701" s="110">
        <f t="shared" si="113"/>
        <v>2691</v>
      </c>
      <c r="B2701" s="45">
        <f t="shared" si="113"/>
        <v>3298</v>
      </c>
      <c r="C2701" s="122">
        <v>45665</v>
      </c>
      <c r="D2701" s="122">
        <f>YEAR(REGISTROS[[#This Row],[FECHA]])</f>
        <v>2025</v>
      </c>
      <c r="E2701" s="112">
        <f>MONTH(REGISTROS[[#This Row],[FECHA]])</f>
        <v>1</v>
      </c>
      <c r="F2701" t="s">
        <v>5307</v>
      </c>
      <c r="G2701" s="11" t="str">
        <f ca="1">VLOOKUP(EXAMENES!F2701,PACIENTE[[APELLIDO / NOMBRE]:[GRUPO ETARIO]],4,0)</f>
        <v>ADULTO</v>
      </c>
      <c r="H2701" s="10" t="s">
        <v>161</v>
      </c>
      <c r="I2701" s="10" t="s">
        <v>5</v>
      </c>
      <c r="J2701" s="46">
        <f>VLOOKUP(REGISTROS[[#This Row],[TIPO DE EXAMEN ]],SERVICIOS[],2,0)</f>
        <v>20</v>
      </c>
      <c r="K2701" s="10" t="s">
        <v>67</v>
      </c>
      <c r="L2701" s="10">
        <v>805026887</v>
      </c>
      <c r="M2701" s="10"/>
      <c r="N2701" s="10"/>
    </row>
    <row r="2702" spans="1:14" x14ac:dyDescent="0.25">
      <c r="A2702" s="110">
        <f t="shared" si="113"/>
        <v>2692</v>
      </c>
      <c r="B2702" s="45">
        <f t="shared" si="113"/>
        <v>3299</v>
      </c>
      <c r="C2702" s="122">
        <v>45665</v>
      </c>
      <c r="D2702" s="122">
        <f>YEAR(REGISTROS[[#This Row],[FECHA]])</f>
        <v>2025</v>
      </c>
      <c r="E2702" s="112">
        <f>MONTH(REGISTROS[[#This Row],[FECHA]])</f>
        <v>1</v>
      </c>
      <c r="F2702" t="s">
        <v>5309</v>
      </c>
      <c r="G2702" s="11" t="str">
        <f ca="1">VLOOKUP(EXAMENES!F2702,PACIENTE[[APELLIDO / NOMBRE]:[GRUPO ETARIO]],4,0)</f>
        <v>ADULTO</v>
      </c>
      <c r="H2702" s="10" t="s">
        <v>161</v>
      </c>
      <c r="I2702" s="10" t="s">
        <v>20</v>
      </c>
      <c r="J2702" s="46">
        <f>VLOOKUP(REGISTROS[[#This Row],[TIPO DE EXAMEN ]],SERVICIOS[],2,0)</f>
        <v>10</v>
      </c>
      <c r="K2702" s="10" t="s">
        <v>68</v>
      </c>
      <c r="L2702" s="10">
        <v>1309214029</v>
      </c>
      <c r="M2702" s="10"/>
      <c r="N2702" s="10"/>
    </row>
    <row r="2703" spans="1:14" x14ac:dyDescent="0.25">
      <c r="A2703" s="110">
        <f t="shared" si="113"/>
        <v>2693</v>
      </c>
      <c r="B2703" s="45">
        <f t="shared" si="113"/>
        <v>3300</v>
      </c>
      <c r="C2703" s="122">
        <v>45665</v>
      </c>
      <c r="D2703" s="122">
        <f>YEAR(REGISTROS[[#This Row],[FECHA]])</f>
        <v>2025</v>
      </c>
      <c r="E2703" s="112">
        <f>MONTH(REGISTROS[[#This Row],[FECHA]])</f>
        <v>1</v>
      </c>
      <c r="F2703" t="s">
        <v>5311</v>
      </c>
      <c r="G2703" s="11" t="str">
        <f ca="1">VLOOKUP(EXAMENES!F2703,PACIENTE[[APELLIDO / NOMBRE]:[GRUPO ETARIO]],4,0)</f>
        <v>ADULTO</v>
      </c>
      <c r="H2703" s="10" t="s">
        <v>117</v>
      </c>
      <c r="I2703" s="10" t="s">
        <v>20</v>
      </c>
      <c r="J2703" s="46">
        <f>VLOOKUP(REGISTROS[[#This Row],[TIPO DE EXAMEN ]],SERVICIOS[],2,0)</f>
        <v>10</v>
      </c>
      <c r="K2703" s="10" t="s">
        <v>67</v>
      </c>
      <c r="L2703" s="10">
        <v>1307119147</v>
      </c>
      <c r="M2703" s="10"/>
      <c r="N2703" s="10"/>
    </row>
    <row r="2704" spans="1:14" x14ac:dyDescent="0.25">
      <c r="A2704" s="110">
        <f t="shared" si="113"/>
        <v>2694</v>
      </c>
      <c r="B2704" s="45">
        <f t="shared" si="113"/>
        <v>3301</v>
      </c>
      <c r="C2704" s="122">
        <v>45665</v>
      </c>
      <c r="D2704" s="122">
        <f>YEAR(REGISTROS[[#This Row],[FECHA]])</f>
        <v>2025</v>
      </c>
      <c r="E2704" s="112">
        <f>MONTH(REGISTROS[[#This Row],[FECHA]])</f>
        <v>1</v>
      </c>
      <c r="F2704" t="s">
        <v>5313</v>
      </c>
      <c r="G2704" s="11" t="str">
        <f ca="1">VLOOKUP(EXAMENES!F2704,PACIENTE[[APELLIDO / NOMBRE]:[GRUPO ETARIO]],4,0)</f>
        <v>ADULTO</v>
      </c>
      <c r="H2704" s="10" t="s">
        <v>149</v>
      </c>
      <c r="I2704" s="10" t="s">
        <v>20</v>
      </c>
      <c r="J2704" s="46">
        <f>VLOOKUP(REGISTROS[[#This Row],[TIPO DE EXAMEN ]],SERVICIOS[],2,0)</f>
        <v>10</v>
      </c>
      <c r="K2704" s="10" t="s">
        <v>67</v>
      </c>
      <c r="L2704" s="10">
        <v>131300430</v>
      </c>
      <c r="M2704" s="10"/>
      <c r="N2704" s="10"/>
    </row>
    <row r="2705" spans="1:14" x14ac:dyDescent="0.25">
      <c r="A2705" s="110">
        <f t="shared" si="113"/>
        <v>2695</v>
      </c>
      <c r="B2705" s="45" t="str">
        <f t="shared" si="113"/>
        <v/>
      </c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 t="str">
        <f t="shared" si="113"/>
        <v/>
      </c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 t="str">
        <f t="shared" si="113"/>
        <v/>
      </c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 t="str">
        <f t="shared" si="113"/>
        <v/>
      </c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 t="str">
        <f t="shared" si="113"/>
        <v/>
      </c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 t="str">
        <f t="shared" si="113"/>
        <v/>
      </c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 t="str">
        <f t="shared" si="113"/>
        <v/>
      </c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 t="str">
        <f t="shared" si="113"/>
        <v/>
      </c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 t="str">
        <f t="shared" si="113"/>
        <v/>
      </c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 t="str">
        <f t="shared" si="113"/>
        <v/>
      </c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B2778" si="114">IF(E2715&lt;&gt;"",1+A2714,"")</f>
        <v>2705</v>
      </c>
      <c r="B2715" s="45" t="str">
        <f t="shared" si="114"/>
        <v/>
      </c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 t="str">
        <f t="shared" si="114"/>
        <v/>
      </c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 t="str">
        <f t="shared" si="114"/>
        <v/>
      </c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 t="str">
        <f t="shared" si="114"/>
        <v/>
      </c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 t="str">
        <f t="shared" si="114"/>
        <v/>
      </c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 t="str">
        <f t="shared" si="114"/>
        <v/>
      </c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 t="str">
        <f t="shared" si="114"/>
        <v/>
      </c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 t="str">
        <f t="shared" si="114"/>
        <v/>
      </c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 t="str">
        <f t="shared" si="114"/>
        <v/>
      </c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 t="str">
        <f t="shared" si="114"/>
        <v/>
      </c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 t="str">
        <f t="shared" si="114"/>
        <v/>
      </c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 t="str">
        <f t="shared" si="114"/>
        <v/>
      </c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 t="str">
        <f t="shared" si="114"/>
        <v/>
      </c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 t="str">
        <f t="shared" si="114"/>
        <v/>
      </c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 t="str">
        <f t="shared" si="114"/>
        <v/>
      </c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 t="str">
        <f t="shared" si="114"/>
        <v/>
      </c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 t="str">
        <f t="shared" si="114"/>
        <v/>
      </c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 t="str">
        <f t="shared" si="114"/>
        <v/>
      </c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 t="str">
        <f t="shared" si="114"/>
        <v/>
      </c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 t="str">
        <f t="shared" si="114"/>
        <v/>
      </c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 t="str">
        <f t="shared" si="114"/>
        <v/>
      </c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 t="str">
        <f t="shared" si="114"/>
        <v/>
      </c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 t="str">
        <f t="shared" si="114"/>
        <v/>
      </c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 t="str">
        <f t="shared" si="114"/>
        <v/>
      </c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 t="str">
        <f t="shared" si="114"/>
        <v/>
      </c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 t="str">
        <f t="shared" si="114"/>
        <v/>
      </c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 t="str">
        <f t="shared" si="114"/>
        <v/>
      </c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 t="str">
        <f t="shared" si="114"/>
        <v/>
      </c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 t="str">
        <f t="shared" si="114"/>
        <v/>
      </c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 t="str">
        <f t="shared" si="114"/>
        <v/>
      </c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 t="str">
        <f t="shared" si="114"/>
        <v/>
      </c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 t="str">
        <f t="shared" si="114"/>
        <v/>
      </c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 t="str">
        <f t="shared" si="114"/>
        <v/>
      </c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 t="str">
        <f t="shared" si="114"/>
        <v/>
      </c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 t="str">
        <f t="shared" si="114"/>
        <v/>
      </c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 t="str">
        <f t="shared" si="114"/>
        <v/>
      </c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 t="str">
        <f t="shared" si="114"/>
        <v/>
      </c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 t="str">
        <f t="shared" si="114"/>
        <v/>
      </c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 t="str">
        <f t="shared" si="114"/>
        <v/>
      </c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 t="str">
        <f t="shared" si="114"/>
        <v/>
      </c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 t="str">
        <f t="shared" si="114"/>
        <v/>
      </c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 t="str">
        <f t="shared" si="114"/>
        <v/>
      </c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 t="str">
        <f t="shared" si="114"/>
        <v/>
      </c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 t="str">
        <f t="shared" si="114"/>
        <v/>
      </c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 t="str">
        <f t="shared" si="114"/>
        <v/>
      </c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 t="str">
        <f t="shared" si="114"/>
        <v/>
      </c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 t="str">
        <f t="shared" si="114"/>
        <v/>
      </c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 t="str">
        <f t="shared" si="114"/>
        <v/>
      </c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 t="str">
        <f t="shared" si="114"/>
        <v/>
      </c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 t="str">
        <f t="shared" si="114"/>
        <v/>
      </c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 t="str">
        <f t="shared" si="114"/>
        <v/>
      </c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 t="str">
        <f t="shared" si="114"/>
        <v/>
      </c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 t="str">
        <f t="shared" si="114"/>
        <v/>
      </c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 t="str">
        <f t="shared" si="114"/>
        <v/>
      </c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 t="str">
        <f t="shared" si="114"/>
        <v/>
      </c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 t="str">
        <f t="shared" si="114"/>
        <v/>
      </c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 t="str">
        <f t="shared" si="114"/>
        <v/>
      </c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 t="str">
        <f t="shared" si="114"/>
        <v/>
      </c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 t="str">
        <f t="shared" si="114"/>
        <v/>
      </c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 t="str">
        <f t="shared" si="114"/>
        <v/>
      </c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 t="str">
        <f t="shared" si="114"/>
        <v/>
      </c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75:F2690 F2705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45992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12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36600</v>
      </c>
      <c r="D11" s="15"/>
      <c r="E11" s="73">
        <v>1</v>
      </c>
      <c r="F11" s="73">
        <f>COUNTIFS(REGISTROS[[TIPO DE EXAMEN ]],"RX PANORAMICA",REGISTROS[N° MES],$L$9,REGISTROS[N° ANO],M9)</f>
        <v>70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1400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7625</v>
      </c>
      <c r="D12" s="15"/>
      <c r="E12" s="73">
        <v>2</v>
      </c>
      <c r="F12" s="73">
        <f>COUNTIFS(REGISTROS[[TIPO DE EXAMEN ]],"RX PERIAPICAL",REGISTROS[N° MES],$L$9,REGISTROS[N° ANO],M9)</f>
        <v>32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320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1020</v>
      </c>
      <c r="D13" s="15"/>
      <c r="E13" s="73">
        <v>3</v>
      </c>
      <c r="F13" s="73">
        <f>COUNTIFS(REGISTROS[[TIPO DE EXAMEN ]],"RX PARCIAL",REGISTROS[N° MES],$L$9,REGISTROS[N° ANO],M9)</f>
        <v>5</v>
      </c>
      <c r="G13" s="74" t="str">
        <f>SERVICIOS!B11</f>
        <v>RX PARCIAL</v>
      </c>
      <c r="H13" s="75">
        <f>SUMIFS(REGISTROS[PRECIO],REGISTROS[[TIPO DE EXAMEN ]],"RX PARCIAL",REGISTROS[N° MES],L9,REGISTROS[N° ANO],M9)</f>
        <v>50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2430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820</v>
      </c>
      <c r="P16" s="93"/>
      <c r="Q16" s="15"/>
      <c r="R16" s="91"/>
      <c r="S16" s="91"/>
      <c r="T16" s="89"/>
      <c r="U16" s="15"/>
      <c r="V16" s="15"/>
      <c r="W16" s="102">
        <f>O14-O16</f>
        <v>-820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3250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45245</v>
      </c>
      <c r="D19" s="15"/>
      <c r="E19" s="15"/>
      <c r="F19" s="15"/>
      <c r="G19" s="169" t="s">
        <v>19</v>
      </c>
      <c r="H19" s="162">
        <f>SUM(H11:H18)</f>
        <v>1770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133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50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9</v>
      </c>
      <c r="P24" s="15"/>
      <c r="Q24" s="15"/>
      <c r="R24" s="15"/>
      <c r="S24" s="15"/>
      <c r="T24" s="89"/>
      <c r="U24" s="15"/>
      <c r="V24" s="15"/>
      <c r="W24" s="89">
        <f>W16-W22</f>
        <v>-1679.5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3" zoomScale="70" zoomScaleNormal="7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92" t="s">
        <v>60</v>
      </c>
      <c r="C7" s="192"/>
      <c r="D7" s="192"/>
      <c r="E7" s="51"/>
      <c r="N7" s="207" t="s">
        <v>43</v>
      </c>
      <c r="O7" s="207"/>
      <c r="P7" s="207"/>
      <c r="Q7" s="207"/>
    </row>
    <row r="8" spans="2:17" ht="18.75" x14ac:dyDescent="0.25">
      <c r="B8" s="193" t="s">
        <v>45</v>
      </c>
      <c r="C8" s="194">
        <v>45992</v>
      </c>
      <c r="D8" s="194"/>
      <c r="E8" s="33"/>
      <c r="N8" s="15"/>
      <c r="O8" s="15"/>
      <c r="P8" s="15"/>
      <c r="Q8" s="15"/>
    </row>
    <row r="9" spans="2:17" ht="18.75" x14ac:dyDescent="0.25">
      <c r="B9" s="193"/>
      <c r="C9" s="194"/>
      <c r="D9" s="194"/>
      <c r="E9" s="33"/>
      <c r="I9" s="201" t="s">
        <v>47</v>
      </c>
      <c r="J9" s="201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212" t="s">
        <v>41</v>
      </c>
      <c r="O10" s="213"/>
      <c r="P10" s="208" t="s">
        <v>85</v>
      </c>
      <c r="Q10" s="209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14</v>
      </c>
      <c r="D11" s="39">
        <f>COMISIONES[[#This Row],[CANTIDAD]]*2</f>
        <v>28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214"/>
      <c r="O11" s="215"/>
      <c r="P11" s="210"/>
      <c r="Q11" s="211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97" t="s">
        <v>33</v>
      </c>
      <c r="O12" s="198"/>
      <c r="P12" s="216">
        <v>45292</v>
      </c>
      <c r="Q12" s="217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99"/>
      <c r="O13" s="200"/>
      <c r="P13" s="218"/>
      <c r="Q13" s="219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97" t="s">
        <v>32</v>
      </c>
      <c r="O14" s="198"/>
      <c r="P14" s="185">
        <v>2</v>
      </c>
      <c r="Q14" s="186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99"/>
      <c r="O15" s="200"/>
      <c r="P15" s="187"/>
      <c r="Q15" s="188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220" t="s">
        <v>34</v>
      </c>
      <c r="O16" s="220"/>
      <c r="P16" s="170">
        <f>P14*2</f>
        <v>4</v>
      </c>
      <c r="Q16" s="170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16</v>
      </c>
      <c r="D17" s="38">
        <f>COMISIONES[[#This Row],[CANTIDAD]]*2</f>
        <v>32</v>
      </c>
      <c r="E17" s="42" t="s">
        <v>55</v>
      </c>
      <c r="F17" s="96">
        <v>2201298391</v>
      </c>
      <c r="G17" s="96" t="s">
        <v>189</v>
      </c>
      <c r="I17" s="25">
        <v>45474</v>
      </c>
      <c r="N17" s="220"/>
      <c r="O17" s="220"/>
      <c r="P17" s="170"/>
      <c r="Q17" s="170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2</v>
      </c>
      <c r="D20" s="38">
        <f>COMISIONES[[#This Row],[CANTIDAD]]*2</f>
        <v>4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2</v>
      </c>
      <c r="D25" s="38">
        <f>COMISIONES[[#This Row],[CANTIDAD]]*2</f>
        <v>4</v>
      </c>
      <c r="E25" s="42"/>
      <c r="F25" s="96">
        <v>2206241941</v>
      </c>
      <c r="G25" s="96" t="s">
        <v>174</v>
      </c>
      <c r="I25" s="25">
        <v>45717</v>
      </c>
      <c r="N25" s="180" t="s">
        <v>41</v>
      </c>
      <c r="O25" s="180"/>
      <c r="P25" s="181" t="s">
        <v>81</v>
      </c>
      <c r="Q25" s="181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180"/>
      <c r="O26" s="180"/>
      <c r="P26" s="181"/>
      <c r="Q26" s="181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171" t="s">
        <v>33</v>
      </c>
      <c r="O27" s="172"/>
      <c r="P27" s="175" t="s">
        <v>57</v>
      </c>
      <c r="Q27" s="176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173"/>
      <c r="O28" s="174"/>
      <c r="P28" s="177"/>
      <c r="Q28" s="178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171" t="s">
        <v>44</v>
      </c>
      <c r="O29" s="172"/>
      <c r="P29" s="185">
        <f>COUNTIFS(REGISTROS[DR. SOLICITANTE],P25,REGISTROS[[TIPO DE EXAMEN ]],"RX PANORAMICA")</f>
        <v>14</v>
      </c>
      <c r="Q29" s="186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173"/>
      <c r="O30" s="174"/>
      <c r="P30" s="187"/>
      <c r="Q30" s="188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2</v>
      </c>
      <c r="D31" s="38">
        <f>COMISIONES[[#This Row],[CANTIDAD]]*2</f>
        <v>4</v>
      </c>
      <c r="E31" s="42"/>
      <c r="F31" s="96">
        <v>2207797668</v>
      </c>
      <c r="G31" s="96" t="s">
        <v>174</v>
      </c>
      <c r="I31" s="25">
        <v>45901</v>
      </c>
      <c r="N31" s="206" t="s">
        <v>34</v>
      </c>
      <c r="O31" s="206"/>
      <c r="P31" s="170">
        <f>P29*2</f>
        <v>28</v>
      </c>
      <c r="Q31" s="170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206"/>
      <c r="O32" s="206"/>
      <c r="P32" s="170"/>
      <c r="Q32" s="170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171" t="s">
        <v>1677</v>
      </c>
      <c r="O35" s="190"/>
      <c r="P35" s="170">
        <f>SUM(COMISIONES[VALOR A PAGAR])-(D11+D17+D21)</f>
        <v>80</v>
      </c>
      <c r="Q35" s="170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173"/>
      <c r="O36" s="191"/>
      <c r="P36" s="170"/>
      <c r="Q36" s="170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80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1290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16</v>
      </c>
      <c r="D41" s="38">
        <f>COMISIONES[[#This Row],[CANTIDAD]]*2</f>
        <v>32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1</v>
      </c>
      <c r="D43" s="38">
        <f>COMISIONES[[#This Row],[CANTIDAD]]*2</f>
        <v>2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202" t="s">
        <v>64</v>
      </c>
      <c r="C100" s="195">
        <f>SUM(C11:C98)</f>
        <v>70</v>
      </c>
      <c r="D100" s="204">
        <f>C100*2</f>
        <v>140</v>
      </c>
      <c r="E100" s="34"/>
    </row>
    <row r="101" spans="2:7" ht="15.75" x14ac:dyDescent="0.25">
      <c r="B101" s="203"/>
      <c r="C101" s="196"/>
      <c r="D101" s="205"/>
      <c r="E101" s="35"/>
    </row>
    <row r="103" spans="2:7" x14ac:dyDescent="0.25">
      <c r="C103" s="179" t="s">
        <v>62</v>
      </c>
      <c r="D103" s="189">
        <f>SUMIFS(COMISIONES[VALOR A PAGAR],COMISIONES[ESTADO],M11)</f>
        <v>0</v>
      </c>
    </row>
    <row r="104" spans="2:7" x14ac:dyDescent="0.25">
      <c r="C104" s="179"/>
      <c r="D104" s="189"/>
    </row>
    <row r="105" spans="2:7" x14ac:dyDescent="0.25">
      <c r="C105" s="182" t="s">
        <v>63</v>
      </c>
      <c r="D105" s="183">
        <f>D100-D103</f>
        <v>140</v>
      </c>
    </row>
    <row r="106" spans="2:7" x14ac:dyDescent="0.25">
      <c r="C106" s="182"/>
      <c r="D106" s="184"/>
    </row>
  </sheetData>
  <autoFilter ref="B7:E9">
    <filterColumn colId="0" showButton="0"/>
    <filterColumn colId="1" showButton="0"/>
  </autoFilter>
  <mergeCells count="30"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  <mergeCell ref="C105:C106"/>
    <mergeCell ref="D105:D106"/>
    <mergeCell ref="N29:O30"/>
    <mergeCell ref="P29:Q30"/>
    <mergeCell ref="D103:D104"/>
    <mergeCell ref="P31:Q32"/>
    <mergeCell ref="N35:O36"/>
    <mergeCell ref="P35:Q36"/>
    <mergeCell ref="P16:Q17"/>
    <mergeCell ref="N27:O28"/>
    <mergeCell ref="P27:Q28"/>
    <mergeCell ref="C103:C104"/>
    <mergeCell ref="N25:O26"/>
    <mergeCell ref="P25:Q26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339</v>
      </c>
      <c r="C11" s="17">
        <f>COUNTIFS(REGISTROS[DR. SOLICITANTE],ESTADISTICA[[#This Row],[MEDICO ]],REGISTROS[[TIPO DE EXAMEN ]],"RX PERIAPICAL")</f>
        <v>113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471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21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36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240</v>
      </c>
      <c r="C17" s="17">
        <f>COUNTIFS(REGISTROS[DR. SOLICITANTE],ESTADISTICA[[#This Row],[MEDICO ]],REGISTROS[[TIPO DE EXAMEN ]],"RX PERIAPICAL")</f>
        <v>207</v>
      </c>
      <c r="D17" s="17">
        <f>COUNTIFS(REGISTROS[DR. SOLICITANTE],ESTADISTICA[[#This Row],[MEDICO ]],REGISTROS[[TIPO DE EXAMEN ]],"RX PARCIAL")</f>
        <v>14</v>
      </c>
      <c r="E17" s="85">
        <f>ESTADISTICA[[#This Row],[RX PANORAMICA]]+ESTADISTICA[[#This Row],[RX PERIAPICAL ]]+ESTADISTICA[[#This Row],[RX PARCIAL]]</f>
        <v>461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41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41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37</v>
      </c>
      <c r="C25" s="17">
        <f>COUNTIFS(REGISTROS[DR. SOLICITANTE],ESTADISTICA[[#This Row],[MEDICO ]],REGISTROS[[TIPO DE EXAMEN ]],"RX PERIAPICAL")</f>
        <v>29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66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11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14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12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19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2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3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423</v>
      </c>
      <c r="C41" s="17">
        <f>COUNTIFS(REGISTROS[DR. SOLICITANTE],ESTADISTICA[[#This Row],[MEDICO ]],REGISTROS[[TIPO DE EXAMEN ]],"RX PERIAPICAL")</f>
        <v>151</v>
      </c>
      <c r="D41" s="17">
        <f>COUNTIFS(REGISTROS[DR. SOLICITANTE],ESTADISTICA[[#This Row],[MEDICO ]],REGISTROS[[TIPO DE EXAMEN ]],"RX PARCIAL")</f>
        <v>48</v>
      </c>
      <c r="E41" s="85">
        <f>ESTADISTICA[[#This Row],[RX PANORAMICA]]+ESTADISTICA[[#This Row],[RX PERIAPICAL ]]+ESTADISTICA[[#This Row],[RX PARCIAL]]</f>
        <v>622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15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28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31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31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1630</v>
      </c>
      <c r="C103" s="224">
        <f>SUM(ESTADISTICA[[RX PERIAPICAL ]])</f>
        <v>712</v>
      </c>
      <c r="D103" s="225">
        <f>SUM(ESTADISTICA[RX PARCIAL])</f>
        <v>98</v>
      </c>
      <c r="E103" s="226">
        <f>SUM(ESTADISTICA[TOTAL])</f>
        <v>2440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2026-01-08T22:52:34Z</dcterms:modified>
</cp:coreProperties>
</file>