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390"/>
  </bookViews>
  <sheets>
    <sheet name="第一票" sheetId="30" r:id="rId1"/>
    <sheet name="第二票" sheetId="33" r:id="rId2"/>
    <sheet name="第三票" sheetId="34" r:id="rId3"/>
  </sheets>
  <externalReferences>
    <externalReference r:id="rId4"/>
    <externalReference r:id="rId5"/>
  </externalReferences>
  <definedNames>
    <definedName name="_xlnm._FilterDatabase" localSheetId="0" hidden="1">第一票!$A$9:$L$74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A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这里要设置升序</t>
        </r>
      </text>
    </comment>
  </commentList>
</comments>
</file>

<file path=xl/sharedStrings.xml><?xml version="1.0" encoding="utf-8"?>
<sst xmlns="http://schemas.openxmlformats.org/spreadsheetml/2006/main" count="22" uniqueCount="21">
  <si>
    <t xml:space="preserve">威科-FBA申请表      </t>
  </si>
  <si>
    <t>Amazon Platform</t>
  </si>
  <si>
    <t>威科美国</t>
  </si>
  <si>
    <t>申请日期</t>
  </si>
  <si>
    <t>2022-</t>
  </si>
  <si>
    <t>SKU</t>
  </si>
  <si>
    <t>总件数</t>
  </si>
  <si>
    <t>总重量</t>
  </si>
  <si>
    <t>产品信息</t>
  </si>
  <si>
    <t>产品SKU</t>
  </si>
  <si>
    <t>序号</t>
  </si>
  <si>
    <t>产品名称</t>
  </si>
  <si>
    <t>内部SKU</t>
  </si>
  <si>
    <t>产品标签码</t>
  </si>
  <si>
    <t>单个重量</t>
  </si>
  <si>
    <t>备货数量</t>
  </si>
  <si>
    <t>月销</t>
  </si>
  <si>
    <t>申请中</t>
  </si>
  <si>
    <t>库存加在途</t>
  </si>
  <si>
    <t>月可售天数</t>
  </si>
  <si>
    <t>50天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</si>
</sst>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0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name val="宋体"/>
      <charset val="134"/>
    </font>
    <font>
      <b/>
      <sz val="16"/>
      <color rgb="FFFF0000"/>
      <name val="宋体"/>
      <charset val="0"/>
    </font>
    <font>
      <sz val="11"/>
      <color theme="1"/>
      <name val="宋体"/>
      <charset val="0"/>
    </font>
    <font>
      <sz val="11"/>
      <color rgb="FFFF0000"/>
      <name val="宋体"/>
      <charset val="0"/>
    </font>
    <font>
      <b/>
      <sz val="11"/>
      <color theme="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22" fillId="13" borderId="5" applyNumberFormat="0" applyAlignment="0" applyProtection="0">
      <alignment vertical="center"/>
    </xf>
    <xf numFmtId="0" fontId="23" fillId="14" borderId="10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Fo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4" fillId="0" borderId="2" xfId="0" applyNumberFormat="1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4" fillId="0" borderId="3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4" xfId="0" applyNumberFormat="1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0" fontId="1" fillId="3" borderId="2" xfId="0" applyNumberFormat="1" applyFont="1" applyFill="1" applyBorder="1" applyAlignment="1">
      <alignment horizontal="left" vertical="center"/>
    </xf>
    <xf numFmtId="0" fontId="1" fillId="3" borderId="2" xfId="0" applyNumberFormat="1" applyFont="1" applyFill="1" applyBorder="1" applyAlignment="1">
      <alignment horizontal="left" vertical="top"/>
    </xf>
    <xf numFmtId="176" fontId="1" fillId="3" borderId="2" xfId="0" applyNumberFormat="1" applyFont="1" applyFill="1" applyBorder="1" applyAlignment="1">
      <alignment horizontal="left" vertical="center"/>
    </xf>
    <xf numFmtId="0" fontId="2" fillId="3" borderId="2" xfId="0" applyNumberFormat="1" applyFont="1" applyFill="1" applyBorder="1" applyAlignment="1">
      <alignment horizontal="left" vertical="center"/>
    </xf>
    <xf numFmtId="176" fontId="2" fillId="0" borderId="2" xfId="0" applyNumberFormat="1" applyFont="1" applyFill="1" applyBorder="1" applyAlignment="1">
      <alignment horizontal="left" vertical="center"/>
    </xf>
    <xf numFmtId="0" fontId="1" fillId="0" borderId="3" xfId="0" applyNumberFormat="1" applyFont="1" applyFill="1" applyBorder="1" applyAlignment="1">
      <alignment horizontal="left" vertical="center"/>
    </xf>
    <xf numFmtId="0" fontId="7" fillId="0" borderId="3" xfId="0" applyNumberFormat="1" applyFont="1" applyFill="1" applyBorder="1" applyAlignment="1">
      <alignment horizontal="left" vertical="center"/>
    </xf>
    <xf numFmtId="176" fontId="1" fillId="0" borderId="3" xfId="0" applyNumberFormat="1" applyFont="1" applyFill="1" applyBorder="1" applyAlignment="1">
      <alignment horizontal="left" vertical="center"/>
    </xf>
    <xf numFmtId="0" fontId="8" fillId="0" borderId="3" xfId="0" applyNumberFormat="1" applyFont="1" applyFill="1" applyBorder="1" applyAlignment="1">
      <alignment horizontal="left" vertical="center"/>
    </xf>
    <xf numFmtId="176" fontId="7" fillId="0" borderId="3" xfId="0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left" vertical="center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0" borderId="3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3041;&#31185;&#32654;&#22269;2021\&#23041;&#31185;US%20SKU&#19978;&#26550;&#25104;&#26412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4917;&#36135;&#21442;&#32771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成本表"/>
      <sheetName val="芯片价格（主表）"/>
      <sheetName val="SKU上架表"/>
      <sheetName val="价格利润表"/>
    </sheetNames>
    <sheetDataSet>
      <sheetData sheetId="0" refreshError="1"/>
      <sheetData sheetId="1" refreshError="1"/>
      <sheetData sheetId="2" refreshError="1">
        <row r="1">
          <cell r="A1" t="str">
            <v>产品SKU</v>
          </cell>
          <cell r="B1" t="str">
            <v>内部SKU</v>
          </cell>
          <cell r="C1" t="str">
            <v>产品名称</v>
          </cell>
          <cell r="D1" t="str">
            <v>产品标签</v>
          </cell>
          <cell r="E1" t="str">
            <v>容量</v>
          </cell>
          <cell r="F1" t="str">
            <v>组合</v>
          </cell>
          <cell r="G1" t="str">
            <v>重量</v>
          </cell>
        </row>
        <row r="2">
          <cell r="A2" t="str">
            <v>A-08-BA-100P</v>
          </cell>
          <cell r="B2" t="str">
            <v>U1007-08-100-S</v>
          </cell>
          <cell r="C2" t="str">
            <v>8GB USB2.0 中性矩形 100个/1组黑色（配20条彩色绳子）</v>
          </cell>
          <cell r="D2" t="str">
            <v>X002TVQQ5H</v>
          </cell>
          <cell r="E2" t="str">
            <v>8GB</v>
          </cell>
          <cell r="F2">
            <v>100</v>
          </cell>
          <cell r="G2">
            <v>1.484</v>
          </cell>
        </row>
        <row r="3">
          <cell r="A3" t="str">
            <v>A-128M-10P-Mix-L</v>
          </cell>
          <cell r="B3" t="str">
            <v>U1843-128MB-10-S</v>
          </cell>
          <cell r="C3" t="str">
            <v>128MB USB2.0 中性矩形 10个/1组彩色（配10条彩色绳子）</v>
          </cell>
        </row>
        <row r="3">
          <cell r="E3" t="str">
            <v>128MB</v>
          </cell>
          <cell r="F3">
            <v>10</v>
          </cell>
          <cell r="G3">
            <v>0.196</v>
          </cell>
        </row>
        <row r="4">
          <cell r="A4" t="str">
            <v>A-128M-20P-Mix-L</v>
          </cell>
          <cell r="B4" t="str">
            <v>U1843-128MB-20-S</v>
          </cell>
          <cell r="C4" t="str">
            <v>128MB USB2.0 中性矩形 20个/1组混色（配20条彩色绳子）</v>
          </cell>
          <cell r="D4" t="str">
            <v>X002EOHYX7</v>
          </cell>
          <cell r="E4" t="str">
            <v>128MB</v>
          </cell>
          <cell r="F4">
            <v>20</v>
          </cell>
          <cell r="G4">
            <v>0.333</v>
          </cell>
        </row>
        <row r="5">
          <cell r="A5" t="str">
            <v>A-128M-50P-Mix-L</v>
          </cell>
          <cell r="B5" t="str">
            <v>1843-128MB-50-S</v>
          </cell>
          <cell r="C5" t="str">
            <v>128MB USB2.0 中性矩形 50个/1组混色（配20条彩色绳子）</v>
          </cell>
          <cell r="D5" t="str">
            <v>X002JDDQUN</v>
          </cell>
          <cell r="E5" t="str">
            <v>128MB</v>
          </cell>
          <cell r="F5">
            <v>50</v>
          </cell>
          <cell r="G5">
            <v>0.796</v>
          </cell>
        </row>
        <row r="6">
          <cell r="A6" t="str">
            <v>A-16-100-BA</v>
          </cell>
          <cell r="B6" t="str">
            <v>U1007-16-100-S</v>
          </cell>
          <cell r="C6" t="str">
            <v>16GB USB2.0 中性矩形 100个/1组黑色（配20条彩色绳子）</v>
          </cell>
          <cell r="D6" t="str">
            <v>X002X4MOWJ</v>
          </cell>
          <cell r="E6" t="str">
            <v>16GB</v>
          </cell>
          <cell r="F6">
            <v>100</v>
          </cell>
          <cell r="G6">
            <v>1.484</v>
          </cell>
        </row>
        <row r="7">
          <cell r="A7" t="str">
            <v>A-16G-Mix-10P</v>
          </cell>
          <cell r="B7" t="str">
            <v>U1843-16-10-S</v>
          </cell>
          <cell r="C7" t="str">
            <v>16GB USB2.0 中性矩形 10个/1组混色（配10条彩色绳子）</v>
          </cell>
          <cell r="D7" t="str">
            <v>X0026EMJO9</v>
          </cell>
          <cell r="E7" t="str">
            <v>16GB</v>
          </cell>
          <cell r="F7">
            <v>10</v>
          </cell>
          <cell r="G7">
            <v>0.196</v>
          </cell>
        </row>
        <row r="8">
          <cell r="A8" t="str">
            <v>A-1G-Mix-100P</v>
          </cell>
          <cell r="B8" t="str">
            <v>U1843-01-100-S</v>
          </cell>
          <cell r="C8" t="str">
            <v>1GB USB2.0 中性矩形 100个/1组混色（配20条彩色绳子）</v>
          </cell>
          <cell r="D8" t="str">
            <v>X0026KG0R5</v>
          </cell>
          <cell r="E8" t="str">
            <v>1GB</v>
          </cell>
          <cell r="F8">
            <v>100</v>
          </cell>
          <cell r="G8">
            <v>1.484</v>
          </cell>
        </row>
        <row r="9">
          <cell r="A9" t="str">
            <v>A-1GB-10PCS-Mix</v>
          </cell>
          <cell r="B9" t="str">
            <v>U1843-01-10-S</v>
          </cell>
          <cell r="C9" t="str">
            <v>1GB USB2.0 中性矩形 10个/1组混色（配10条彩色绳子）</v>
          </cell>
          <cell r="D9" t="str">
            <v>X002CZR1KT</v>
          </cell>
          <cell r="E9" t="str">
            <v>1GB</v>
          </cell>
          <cell r="F9">
            <v>10</v>
          </cell>
          <cell r="G9">
            <v>0.196</v>
          </cell>
        </row>
        <row r="10">
          <cell r="A10" t="str">
            <v>A-256-50-B</v>
          </cell>
          <cell r="B10" t="str">
            <v>U1007-256-50-S</v>
          </cell>
          <cell r="C10" t="str">
            <v>256MB USB2.0 中性矩形 50个/1组黑色（配20条彩色绳子）</v>
          </cell>
          <cell r="D10" t="str">
            <v>X002TOC77F</v>
          </cell>
          <cell r="E10" t="str">
            <v>256MB</v>
          </cell>
          <cell r="F10">
            <v>50</v>
          </cell>
          <cell r="G10">
            <v>0.796</v>
          </cell>
        </row>
        <row r="11">
          <cell r="A11" t="str">
            <v>A-256M-10P-Mix</v>
          </cell>
          <cell r="B11" t="str">
            <v>1843-256MB-10-S</v>
          </cell>
          <cell r="C11" t="str">
            <v>256MB USB2.0 中性矩形 10个/1组混色（配10条彩色绳子）</v>
          </cell>
          <cell r="D11" t="str">
            <v>不卖了</v>
          </cell>
          <cell r="E11" t="str">
            <v>256MB</v>
          </cell>
          <cell r="F11">
            <v>10</v>
          </cell>
          <cell r="G11">
            <v>0.196</v>
          </cell>
        </row>
        <row r="12">
          <cell r="A12" t="str">
            <v>A-256M-20P-Mix-L</v>
          </cell>
          <cell r="B12" t="str">
            <v>U1843-256MB-20-S</v>
          </cell>
          <cell r="C12" t="str">
            <v>256MB USB2.0 中性矩形 20个/1组混色（配20条彩色绳子）</v>
          </cell>
          <cell r="D12" t="str">
            <v>X002EOHYWX</v>
          </cell>
          <cell r="E12" t="str">
            <v>256MB</v>
          </cell>
          <cell r="F12">
            <v>20</v>
          </cell>
          <cell r="G12">
            <v>0.333</v>
          </cell>
        </row>
        <row r="13">
          <cell r="A13" t="str">
            <v>A-2G-Black-10P</v>
          </cell>
          <cell r="B13" t="str">
            <v>U1007-02-10-S</v>
          </cell>
          <cell r="C13" t="str">
            <v>2GB USB2.0 中性矩形 10个/1组黑色（配10条彩色绳子）</v>
          </cell>
          <cell r="D13" t="str">
            <v>X0026FHV6J</v>
          </cell>
          <cell r="E13" t="str">
            <v>2GB</v>
          </cell>
          <cell r="F13">
            <v>10</v>
          </cell>
          <cell r="G13">
            <v>0.196</v>
          </cell>
        </row>
        <row r="14">
          <cell r="A14" t="str">
            <v>A-2GB-100PCS-Mix</v>
          </cell>
          <cell r="B14" t="str">
            <v>U1843-02-100-S</v>
          </cell>
          <cell r="C14" t="str">
            <v>2GB USB2.0 中性矩形 100个/1组混色（配20条彩色绳子）</v>
          </cell>
          <cell r="D14" t="str">
            <v>X002CZTCSX</v>
          </cell>
          <cell r="E14" t="str">
            <v>2GB</v>
          </cell>
          <cell r="F14">
            <v>100</v>
          </cell>
          <cell r="G14">
            <v>1.484</v>
          </cell>
        </row>
        <row r="15">
          <cell r="A15" t="str">
            <v>A-2GB-20P-Mix-L</v>
          </cell>
          <cell r="B15" t="str">
            <v>1843-02-20-S</v>
          </cell>
          <cell r="C15" t="str">
            <v>2GB USB2.0 中性矩形 20个/1组混色（配20条彩色绳子）</v>
          </cell>
          <cell r="D15" t="str">
            <v>X002JDDQT9</v>
          </cell>
          <cell r="E15" t="str">
            <v>2GB</v>
          </cell>
          <cell r="F15">
            <v>20</v>
          </cell>
          <cell r="G15">
            <v>0.333</v>
          </cell>
        </row>
        <row r="16">
          <cell r="A16" t="str">
            <v>A-32G-10Mix-L-Bag</v>
          </cell>
          <cell r="B16" t="str">
            <v>U1843-32-10-C</v>
          </cell>
          <cell r="C16" t="str">
            <v>32GB USB2.0 中性矩形 10个/1组混色（配U盘包和绳子）</v>
          </cell>
          <cell r="D16" t="str">
            <v>X002C679DH</v>
          </cell>
          <cell r="E16" t="str">
            <v>32GB</v>
          </cell>
          <cell r="F16">
            <v>10</v>
          </cell>
          <cell r="G16">
            <v>0.196</v>
          </cell>
        </row>
        <row r="17">
          <cell r="A17" t="str">
            <v>A-4G-Mix-100P</v>
          </cell>
          <cell r="B17" t="str">
            <v>U1843-04-100-S</v>
          </cell>
          <cell r="C17" t="str">
            <v>4GB USB2.0 中性矩形 100个/1组混色（配20条彩色绳子）</v>
          </cell>
          <cell r="D17" t="str">
            <v>X0026JM705</v>
          </cell>
          <cell r="E17" t="str">
            <v>4GB</v>
          </cell>
          <cell r="F17">
            <v>100</v>
          </cell>
          <cell r="G17">
            <v>1.484</v>
          </cell>
        </row>
        <row r="18">
          <cell r="A18" t="str">
            <v>A-512-BA-100P</v>
          </cell>
          <cell r="B18" t="str">
            <v>U1007-512-100-S</v>
          </cell>
          <cell r="C18" t="str">
            <v>512MB USB2.0 中性矩形 100个/1组黑色（配20条彩色绳子）</v>
          </cell>
          <cell r="D18" t="str">
            <v>X002TVVCDD</v>
          </cell>
          <cell r="E18" t="str">
            <v>512MB</v>
          </cell>
          <cell r="F18">
            <v>100</v>
          </cell>
          <cell r="G18">
            <v>1.484</v>
          </cell>
        </row>
        <row r="19">
          <cell r="A19" t="str">
            <v>A-256-Purple-100P</v>
          </cell>
          <cell r="B19" t="str">
            <v>U1001-256-100</v>
          </cell>
          <cell r="C19" t="str">
            <v>256MB USB2.0 中性矩形 100个/1组紫色</v>
          </cell>
          <cell r="D19" t="str">
            <v>X0032Q7UZN</v>
          </cell>
          <cell r="E19" t="str">
            <v>256MB</v>
          </cell>
          <cell r="F19">
            <v>100</v>
          </cell>
          <cell r="G19">
            <v>1.484</v>
          </cell>
        </row>
        <row r="20">
          <cell r="A20" t="str">
            <v>A-256-Orange-100P</v>
          </cell>
          <cell r="B20" t="str">
            <v>U1011-256-100</v>
          </cell>
          <cell r="C20" t="str">
            <v>256MB USB2.0 中性矩形 100个/1组橙色</v>
          </cell>
          <cell r="D20" t="str">
            <v>X0032R59ZF</v>
          </cell>
          <cell r="E20" t="str">
            <v>256MB</v>
          </cell>
          <cell r="F20">
            <v>100</v>
          </cell>
          <cell r="G20">
            <v>1.484</v>
          </cell>
        </row>
        <row r="21">
          <cell r="A21" t="str">
            <v>A-512M-10P-Mix-L</v>
          </cell>
          <cell r="B21" t="str">
            <v>1843-512-10-S</v>
          </cell>
          <cell r="C21" t="str">
            <v>512MB USB2.0 中性矩形 10个/1组混色（配10条彩色绳子）</v>
          </cell>
          <cell r="D21" t="str">
            <v>X002JDDXFV</v>
          </cell>
          <cell r="E21" t="str">
            <v>512MB</v>
          </cell>
          <cell r="F21">
            <v>10</v>
          </cell>
          <cell r="G21">
            <v>0.196</v>
          </cell>
        </row>
        <row r="22">
          <cell r="A22" t="str">
            <v>A-64G-6Mix-Bag</v>
          </cell>
          <cell r="B22" t="str">
            <v>U1012-64-06-B</v>
          </cell>
          <cell r="C22" t="str">
            <v>64GB USB2.0 中性矩形 6个/1组黑白红蓝紫绿（搭配U盘包)</v>
          </cell>
          <cell r="D22" t="str">
            <v>X002ITAB0B</v>
          </cell>
          <cell r="E22" t="str">
            <v>64GB</v>
          </cell>
          <cell r="F22">
            <v>6</v>
          </cell>
          <cell r="G22">
            <v>0.11</v>
          </cell>
        </row>
        <row r="23">
          <cell r="A23" t="str">
            <v>A-Strap-1-BL</v>
          </cell>
          <cell r="B23" t="str">
            <v>A-Strap-1-BL</v>
          </cell>
          <cell r="C23" t="str">
            <v>鹰嘴扣腕带1条装黑色（配1条细黑绳）</v>
          </cell>
        </row>
        <row r="23">
          <cell r="E23">
            <v>0</v>
          </cell>
          <cell r="F23">
            <v>1</v>
          </cell>
          <cell r="G23">
            <v>0.03</v>
          </cell>
        </row>
        <row r="24">
          <cell r="A24" t="str">
            <v>A-Strap-2-BL</v>
          </cell>
          <cell r="B24" t="str">
            <v>A-Strap-2-BL</v>
          </cell>
          <cell r="C24" t="str">
            <v>鹰嘴扣腕带2条装黑色（配2条细黑绳）</v>
          </cell>
        </row>
        <row r="24">
          <cell r="E24">
            <v>0</v>
          </cell>
          <cell r="F24">
            <v>2</v>
          </cell>
          <cell r="G24">
            <v>0.03</v>
          </cell>
        </row>
        <row r="25">
          <cell r="A25" t="str">
            <v>A-Strap-2-C</v>
          </cell>
          <cell r="B25" t="str">
            <v>A-Strap-2-C</v>
          </cell>
          <cell r="C25" t="str">
            <v>鹰嘴扣腕带2条装彩色（配2条细黑绳）</v>
          </cell>
        </row>
        <row r="25">
          <cell r="E25">
            <v>0</v>
          </cell>
          <cell r="F25">
            <v>2</v>
          </cell>
          <cell r="G25">
            <v>0.03</v>
          </cell>
        </row>
        <row r="26">
          <cell r="A26" t="str">
            <v>A-Strap-2-P</v>
          </cell>
          <cell r="B26" t="str">
            <v>A-Strap-2-H</v>
          </cell>
          <cell r="C26" t="str">
            <v>鹰嘴扣腕带2条装爱心（配2条细黑绳）</v>
          </cell>
        </row>
        <row r="26">
          <cell r="E26">
            <v>0</v>
          </cell>
          <cell r="F26">
            <v>2</v>
          </cell>
          <cell r="G26">
            <v>0.03</v>
          </cell>
        </row>
        <row r="27">
          <cell r="A27" t="str">
            <v>A-Strap-2-YL</v>
          </cell>
          <cell r="B27" t="str">
            <v>A-Strap-2-YL</v>
          </cell>
          <cell r="C27" t="str">
            <v>鹰嘴扣腕带2条装黄色（配2条细黑绳）</v>
          </cell>
        </row>
        <row r="27">
          <cell r="E27">
            <v>0</v>
          </cell>
          <cell r="F27">
            <v>2</v>
          </cell>
          <cell r="G27">
            <v>0.03</v>
          </cell>
        </row>
        <row r="28">
          <cell r="A28" t="str">
            <v>A01-20MX10-A1</v>
          </cell>
          <cell r="B28" t="str">
            <v>U1843-01-20-S</v>
          </cell>
          <cell r="C28" t="str">
            <v>1GB USB2.0 中性矩形 20个/1组混色（配20条彩色绳子）</v>
          </cell>
          <cell r="D28" t="str">
            <v>X001TYO4LN</v>
          </cell>
          <cell r="E28" t="str">
            <v>1GB</v>
          </cell>
          <cell r="F28">
            <v>20</v>
          </cell>
          <cell r="G28">
            <v>0.333</v>
          </cell>
        </row>
        <row r="29">
          <cell r="A29" t="str">
            <v>A01-50MX10-A1</v>
          </cell>
          <cell r="B29" t="str">
            <v>U1843-01-50-S</v>
          </cell>
          <cell r="C29" t="str">
            <v>1GB USB2.0 中性矩形 50个/1组混色（配20条彩色绳子）</v>
          </cell>
          <cell r="D29" t="str">
            <v>X001UBAF6D</v>
          </cell>
          <cell r="E29" t="str">
            <v>1GB</v>
          </cell>
          <cell r="F29">
            <v>50</v>
          </cell>
          <cell r="G29">
            <v>0.796</v>
          </cell>
        </row>
        <row r="30">
          <cell r="A30" t="str">
            <v>A02-50MX10-A1</v>
          </cell>
          <cell r="B30" t="str">
            <v>U1843-02-50-S</v>
          </cell>
          <cell r="C30" t="str">
            <v>2GB USB2.0 中性矩形 50个/1组混色（配20条彩色绳子）</v>
          </cell>
          <cell r="D30" t="str">
            <v>X001UBRY8F</v>
          </cell>
          <cell r="E30" t="str">
            <v>2GB</v>
          </cell>
          <cell r="F30">
            <v>50</v>
          </cell>
          <cell r="G30">
            <v>0.796</v>
          </cell>
        </row>
        <row r="31">
          <cell r="A31" t="str">
            <v>A04-50MX10-A1</v>
          </cell>
          <cell r="B31" t="str">
            <v>U1843-04-50-S</v>
          </cell>
          <cell r="C31" t="str">
            <v>4GB USB2.0 中性矩形 50个/1组混色（配20条彩色绳子）</v>
          </cell>
          <cell r="D31" t="str">
            <v>X001UBO93X</v>
          </cell>
          <cell r="E31" t="str">
            <v>4GB</v>
          </cell>
          <cell r="F31">
            <v>50</v>
          </cell>
          <cell r="G31">
            <v>0.796</v>
          </cell>
        </row>
        <row r="32">
          <cell r="A32" t="str">
            <v>A08-10-2.0-Bag</v>
          </cell>
          <cell r="B32" t="str">
            <v>U1843-08-10-B</v>
          </cell>
          <cell r="C32" t="str">
            <v>8GB USB2.0 中性矩形 10个/1组混色（配U盘包）</v>
          </cell>
          <cell r="D32" t="str">
            <v>X002PKEPHN</v>
          </cell>
          <cell r="E32" t="str">
            <v>8GB</v>
          </cell>
          <cell r="F32">
            <v>10</v>
          </cell>
          <cell r="G32">
            <v>0.196</v>
          </cell>
        </row>
        <row r="33">
          <cell r="A33" t="str">
            <v>A08-10MX10-A1</v>
          </cell>
          <cell r="B33" t="str">
            <v>U1843-08-10-S</v>
          </cell>
          <cell r="C33" t="str">
            <v>8GB USB2.0 中性矩形 10个/1组混色（配10条彩色绳子）</v>
          </cell>
          <cell r="D33" t="str">
            <v>X001TXDAPZ</v>
          </cell>
          <cell r="E33" t="str">
            <v>8GB</v>
          </cell>
          <cell r="F33">
            <v>10</v>
          </cell>
          <cell r="G33">
            <v>0.196</v>
          </cell>
        </row>
        <row r="34">
          <cell r="A34" t="str">
            <v>A08-20-Mix</v>
          </cell>
          <cell r="B34" t="str">
            <v>1843-08-20-S</v>
          </cell>
          <cell r="C34" t="str">
            <v>8GB USB2.0 中性矩形 20个/1组混色（配20条彩色绳子）</v>
          </cell>
          <cell r="D34" t="str">
            <v>X002PKLI6T</v>
          </cell>
          <cell r="E34" t="str">
            <v>8GB</v>
          </cell>
          <cell r="F34">
            <v>20</v>
          </cell>
          <cell r="G34">
            <v>0.333</v>
          </cell>
        </row>
        <row r="35">
          <cell r="A35" t="str">
            <v>A12-1736-64</v>
          </cell>
          <cell r="B35" t="str">
            <v>U1401-64</v>
          </cell>
          <cell r="C35" t="str">
            <v>64GB U盘 木制吉它(米色)</v>
          </cell>
        </row>
        <row r="35">
          <cell r="E35" t="str">
            <v>64GB</v>
          </cell>
          <cell r="F35">
            <v>1</v>
          </cell>
          <cell r="G35">
            <v>0.04</v>
          </cell>
        </row>
        <row r="36">
          <cell r="A36" t="str">
            <v>A12-1736-FBA</v>
          </cell>
          <cell r="B36" t="str">
            <v>U1401-16</v>
          </cell>
          <cell r="C36" t="str">
            <v>16GB U盘 木制吉它(米色)</v>
          </cell>
          <cell r="D36" t="str">
            <v>X0019ZXGPH</v>
          </cell>
          <cell r="E36" t="str">
            <v>16GB</v>
          </cell>
          <cell r="F36">
            <v>1</v>
          </cell>
          <cell r="G36">
            <v>0.04</v>
          </cell>
        </row>
        <row r="37">
          <cell r="A37" t="str">
            <v>A12-2084-64</v>
          </cell>
          <cell r="B37" t="str">
            <v>U1413-64</v>
          </cell>
          <cell r="C37" t="str">
            <v>64GB U盘 拇指 塑胶 (橙色) </v>
          </cell>
          <cell r="D37" t="str">
            <v>X0025OLK0J</v>
          </cell>
          <cell r="E37" t="str">
            <v>64GB</v>
          </cell>
          <cell r="F37">
            <v>1</v>
          </cell>
          <cell r="G37">
            <v>0.04</v>
          </cell>
        </row>
        <row r="38">
          <cell r="A38" t="str">
            <v>A12-2084-FBA</v>
          </cell>
          <cell r="B38" t="str">
            <v>U1413-32</v>
          </cell>
          <cell r="C38" t="str">
            <v>32GB U盘 拇指 塑胶 (橙色)</v>
          </cell>
          <cell r="D38" t="str">
            <v>X001BB96GR</v>
          </cell>
          <cell r="E38" t="str">
            <v>32GB</v>
          </cell>
          <cell r="F38">
            <v>1</v>
          </cell>
          <cell r="G38">
            <v>0.04</v>
          </cell>
        </row>
        <row r="39">
          <cell r="A39" t="str">
            <v>A12-2757-64</v>
          </cell>
          <cell r="B39" t="str">
            <v>U1534-64</v>
          </cell>
          <cell r="C39" t="str">
            <v>64GB U盘 金属扳手 (灰色)</v>
          </cell>
          <cell r="D39" t="str">
            <v>X0025MPDNV</v>
          </cell>
          <cell r="E39" t="str">
            <v>64GB</v>
          </cell>
          <cell r="F39">
            <v>1</v>
          </cell>
          <cell r="G39">
            <v>0.04</v>
          </cell>
        </row>
        <row r="40">
          <cell r="A40" t="str">
            <v>A12-2757-FBA</v>
          </cell>
          <cell r="B40" t="str">
            <v>U1534-32</v>
          </cell>
          <cell r="C40" t="str">
            <v>32GB U盘 金属扳手 (灰色)</v>
          </cell>
          <cell r="D40" t="str">
            <v>X001BADKGZ</v>
          </cell>
          <cell r="E40" t="str">
            <v>32GB</v>
          </cell>
          <cell r="F40">
            <v>1</v>
          </cell>
          <cell r="G40">
            <v>0.04</v>
          </cell>
        </row>
        <row r="41">
          <cell r="A41" t="str">
            <v>A12-2917-FBA</v>
          </cell>
          <cell r="B41" t="str">
            <v>U1843-02-10-S</v>
          </cell>
          <cell r="C41" t="str">
            <v>2GB USB2.0 中性矩形 10个/1组混色（配10条彩色绳子）</v>
          </cell>
          <cell r="D41" t="str">
            <v>X000NCM1OT</v>
          </cell>
          <cell r="E41" t="str">
            <v>2GB</v>
          </cell>
          <cell r="F41">
            <v>10</v>
          </cell>
          <cell r="G41">
            <v>0.196</v>
          </cell>
        </row>
        <row r="42">
          <cell r="A42" t="str">
            <v>A12-2918-FBA</v>
          </cell>
          <cell r="B42" t="str">
            <v>U1843-04-10-S</v>
          </cell>
          <cell r="C42" t="str">
            <v>4GB USB2.0 中性矩形 10个/1组彩色（配10条彩色绳子）</v>
          </cell>
          <cell r="D42" t="str">
            <v>X000NCM1VH</v>
          </cell>
          <cell r="E42" t="str">
            <v>4GB</v>
          </cell>
          <cell r="F42">
            <v>10</v>
          </cell>
          <cell r="G42">
            <v>0.196</v>
          </cell>
        </row>
        <row r="43">
          <cell r="A43" t="str">
            <v>A12-2931-64</v>
          </cell>
          <cell r="B43" t="str">
            <v>U1577-64</v>
          </cell>
          <cell r="C43" t="str">
            <v>64GB U盘 硅胶 骷髅 (黑色)</v>
          </cell>
          <cell r="D43" t="str">
            <v>X0025OM92H</v>
          </cell>
          <cell r="E43" t="str">
            <v>64GB</v>
          </cell>
          <cell r="F43">
            <v>1</v>
          </cell>
          <cell r="G43">
            <v>0.04</v>
          </cell>
        </row>
        <row r="44">
          <cell r="A44" t="str">
            <v>A12-2931-FBA</v>
          </cell>
          <cell r="B44" t="str">
            <v>U1577-32</v>
          </cell>
          <cell r="C44" t="str">
            <v>32GB U盘 硅胶 骷髅 (黑色)</v>
          </cell>
          <cell r="D44" t="str">
            <v>B00L21GJ4W</v>
          </cell>
          <cell r="E44" t="str">
            <v>32GB</v>
          </cell>
          <cell r="F44">
            <v>1</v>
          </cell>
          <cell r="G44">
            <v>0.04</v>
          </cell>
        </row>
        <row r="45">
          <cell r="A45" t="str">
            <v>A12-3077-64</v>
          </cell>
          <cell r="B45" t="str">
            <v>U1604-64</v>
          </cell>
          <cell r="C45" t="str">
            <v>64GB U盘 蹲猫 (黑色)</v>
          </cell>
        </row>
        <row r="45">
          <cell r="E45" t="str">
            <v>64GB</v>
          </cell>
          <cell r="F45">
            <v>1</v>
          </cell>
          <cell r="G45">
            <v>0.04</v>
          </cell>
        </row>
        <row r="46">
          <cell r="A46" t="str">
            <v>A12-3077-FBA</v>
          </cell>
          <cell r="B46" t="str">
            <v>U1604-32</v>
          </cell>
          <cell r="C46" t="str">
            <v>32GB U盘 蹲猫 (黑色)</v>
          </cell>
          <cell r="D46" t="str">
            <v>X00182PL3B</v>
          </cell>
          <cell r="E46" t="str">
            <v>32GB</v>
          </cell>
          <cell r="F46">
            <v>1</v>
          </cell>
          <cell r="G46">
            <v>0.04</v>
          </cell>
        </row>
        <row r="47">
          <cell r="A47" t="str">
            <v>A12-3121-64</v>
          </cell>
          <cell r="B47" t="str">
            <v>U1298-64</v>
          </cell>
          <cell r="C47" t="str">
            <v>64GB U盘 香蕉 (黄色)</v>
          </cell>
          <cell r="D47" t="str">
            <v>X0025OLQVH</v>
          </cell>
          <cell r="E47" t="str">
            <v>64GB</v>
          </cell>
          <cell r="F47">
            <v>1</v>
          </cell>
          <cell r="G47">
            <v>0.04</v>
          </cell>
        </row>
        <row r="48">
          <cell r="A48" t="str">
            <v>A12-3121-FBA</v>
          </cell>
          <cell r="B48" t="str">
            <v>U1298-32</v>
          </cell>
          <cell r="C48" t="str">
            <v>32GB U盘 香蕉 (黄色)</v>
          </cell>
        </row>
        <row r="48">
          <cell r="E48" t="str">
            <v>32GB</v>
          </cell>
          <cell r="F48">
            <v>1</v>
          </cell>
          <cell r="G48">
            <v>0.04</v>
          </cell>
        </row>
        <row r="49">
          <cell r="A49" t="str">
            <v>A12-3156-64</v>
          </cell>
          <cell r="B49" t="str">
            <v>U1236-64</v>
          </cell>
          <cell r="C49" t="str">
            <v>64GB U盘 橡胶 企鹅 (黑+白)</v>
          </cell>
          <cell r="D49" t="str">
            <v>X0025PJPMX</v>
          </cell>
          <cell r="E49" t="str">
            <v>64GB</v>
          </cell>
          <cell r="F49">
            <v>1</v>
          </cell>
          <cell r="G49">
            <v>0.04</v>
          </cell>
        </row>
        <row r="50">
          <cell r="A50" t="str">
            <v>A12-3156-FBA</v>
          </cell>
          <cell r="B50" t="str">
            <v>U1236-32</v>
          </cell>
          <cell r="C50" t="str">
            <v>32GB U盘 橡胶 企鹅 (黑+白)</v>
          </cell>
        </row>
        <row r="50">
          <cell r="E50" t="str">
            <v>32GB</v>
          </cell>
          <cell r="F50">
            <v>1</v>
          </cell>
          <cell r="G50">
            <v>0.04</v>
          </cell>
        </row>
        <row r="51">
          <cell r="A51" t="str">
            <v>A12-3172-64</v>
          </cell>
          <cell r="B51" t="str">
            <v>U1209-64</v>
          </cell>
          <cell r="C51" t="str">
            <v>64GB U盘 小粉猪 (淡粉色)</v>
          </cell>
          <cell r="D51" t="str">
            <v>X0025S3BYD</v>
          </cell>
          <cell r="E51" t="str">
            <v>64GB</v>
          </cell>
          <cell r="F51">
            <v>1</v>
          </cell>
          <cell r="G51">
            <v>0.04</v>
          </cell>
        </row>
        <row r="52">
          <cell r="A52" t="str">
            <v>A12-3172-FBA</v>
          </cell>
          <cell r="B52" t="str">
            <v>U1209-32</v>
          </cell>
          <cell r="C52" t="str">
            <v>32GB U盘 小粉猪 (淡粉色)</v>
          </cell>
          <cell r="D52" t="str">
            <v>X0014ESJIR</v>
          </cell>
          <cell r="E52" t="str">
            <v>32GB</v>
          </cell>
          <cell r="F52">
            <v>1</v>
          </cell>
          <cell r="G52">
            <v>0.04</v>
          </cell>
        </row>
        <row r="53">
          <cell r="A53" t="str">
            <v>A12-3217-64</v>
          </cell>
          <cell r="B53" t="str">
            <v>U1404-64</v>
          </cell>
          <cell r="C53" t="str">
            <v>64GB U盘 木叶子</v>
          </cell>
        </row>
        <row r="53">
          <cell r="E53" t="str">
            <v>64GB</v>
          </cell>
          <cell r="F53">
            <v>1</v>
          </cell>
          <cell r="G53">
            <v>0.04</v>
          </cell>
        </row>
        <row r="54">
          <cell r="A54" t="str">
            <v>A12-3217-FBA</v>
          </cell>
          <cell r="B54" t="str">
            <v>U1404-32</v>
          </cell>
          <cell r="C54" t="str">
            <v>32GB U盘 木叶子</v>
          </cell>
          <cell r="D54" t="str">
            <v>X0014E5VER</v>
          </cell>
          <cell r="E54" t="str">
            <v>32GB</v>
          </cell>
          <cell r="F54">
            <v>1</v>
          </cell>
          <cell r="G54">
            <v>0.04</v>
          </cell>
        </row>
        <row r="55">
          <cell r="A55" t="str">
            <v>A12-3381-64</v>
          </cell>
          <cell r="B55" t="str">
            <v>U1373-64</v>
          </cell>
          <cell r="C55" t="str">
            <v>64GB U盘 忍者 (黑色)</v>
          </cell>
          <cell r="D55" t="str">
            <v>X0025OLXZB</v>
          </cell>
          <cell r="E55" t="str">
            <v>64GB</v>
          </cell>
          <cell r="F55">
            <v>1</v>
          </cell>
          <cell r="G55">
            <v>0.04</v>
          </cell>
        </row>
        <row r="56">
          <cell r="A56" t="str">
            <v>A12-3381-FBA</v>
          </cell>
          <cell r="B56" t="str">
            <v>U1373-32</v>
          </cell>
          <cell r="C56" t="str">
            <v>32GB U盘 忍者 (黑色)</v>
          </cell>
          <cell r="D56" t="str">
            <v>X0016U7UUH</v>
          </cell>
          <cell r="E56" t="str">
            <v>32GB</v>
          </cell>
          <cell r="F56">
            <v>1</v>
          </cell>
          <cell r="G56">
            <v>0.04</v>
          </cell>
        </row>
        <row r="57">
          <cell r="A57" t="str">
            <v>A12-3557-64</v>
          </cell>
          <cell r="B57" t="str">
            <v>U1703-64</v>
          </cell>
          <cell r="C57" t="str">
            <v>64GB U盘 日本娃娃 PVC(黄色)</v>
          </cell>
          <cell r="D57" t="str">
            <v>不卖了</v>
          </cell>
          <cell r="E57" t="str">
            <v>64GB</v>
          </cell>
          <cell r="F57">
            <v>1</v>
          </cell>
          <cell r="G57">
            <v>0.04</v>
          </cell>
        </row>
        <row r="58">
          <cell r="A58" t="str">
            <v>A12-3557-FBA</v>
          </cell>
          <cell r="B58" t="str">
            <v>U1703-32</v>
          </cell>
          <cell r="C58" t="str">
            <v>32GB U盘 日本娃娃 PVC(黄色)</v>
          </cell>
          <cell r="D58" t="str">
            <v>不卖了</v>
          </cell>
          <cell r="E58" t="str">
            <v>32GB</v>
          </cell>
          <cell r="F58">
            <v>1</v>
          </cell>
          <cell r="G58">
            <v>0.04</v>
          </cell>
        </row>
        <row r="59">
          <cell r="A59" t="str">
            <v>A12-5234-FBA</v>
          </cell>
          <cell r="B59" t="str">
            <v>U1704-32</v>
          </cell>
          <cell r="C59" t="str">
            <v>32GB U盘 日本娃娃 PVC(蓝色)</v>
          </cell>
          <cell r="D59" t="str">
            <v>不卖了</v>
          </cell>
          <cell r="E59" t="str">
            <v>32GB</v>
          </cell>
          <cell r="F59">
            <v>1</v>
          </cell>
          <cell r="G59">
            <v>0.04</v>
          </cell>
        </row>
        <row r="60">
          <cell r="A60" t="str">
            <v>A12-5239-FBA</v>
          </cell>
          <cell r="B60" t="str">
            <v>U1843-32-10-S</v>
          </cell>
          <cell r="C60" t="str">
            <v>32GB USB2.0 中性矩形 10个/1组混色（配10条绳子）</v>
          </cell>
          <cell r="D60" t="str">
            <v>X001TEFT5D</v>
          </cell>
          <cell r="E60" t="str">
            <v>32GB</v>
          </cell>
          <cell r="F60">
            <v>10</v>
          </cell>
          <cell r="G60">
            <v>0.196</v>
          </cell>
        </row>
        <row r="61">
          <cell r="A61" t="str">
            <v>A12-5264-FBA</v>
          </cell>
          <cell r="B61" t="str">
            <v>U1843-64-10-B</v>
          </cell>
          <cell r="C61" t="str">
            <v>64GB USB2.0 中性矩形 10个/1组混色（配U盘包）</v>
          </cell>
          <cell r="D61" t="str">
            <v>X0029VAFVD</v>
          </cell>
          <cell r="E61" t="str">
            <v>64GB</v>
          </cell>
          <cell r="F61">
            <v>10</v>
          </cell>
          <cell r="G61">
            <v>0.196</v>
          </cell>
        </row>
        <row r="62">
          <cell r="A62" t="str">
            <v>A12-5358-FBA</v>
          </cell>
          <cell r="B62" t="str">
            <v>U1007-04-20-S</v>
          </cell>
          <cell r="C62" t="str">
            <v>4GB USB2.0 中性矩形 20个/1组黑色（配20条彩色绳子）</v>
          </cell>
          <cell r="D62" t="str">
            <v>X001F931TX</v>
          </cell>
          <cell r="E62" t="str">
            <v>4GB</v>
          </cell>
          <cell r="F62">
            <v>20</v>
          </cell>
          <cell r="G62">
            <v>0.333</v>
          </cell>
        </row>
        <row r="63">
          <cell r="A63" t="str">
            <v>A12-5379-FBA</v>
          </cell>
          <cell r="B63" t="str">
            <v>U1843-04-20-S</v>
          </cell>
          <cell r="C63" t="str">
            <v>4GB USB2.0 中性矩形 20个/1组混色（配20条彩色绳子）</v>
          </cell>
          <cell r="D63" t="str">
            <v>X001JSHOUH</v>
          </cell>
          <cell r="E63" t="str">
            <v>4GB</v>
          </cell>
          <cell r="F63">
            <v>20</v>
          </cell>
          <cell r="G63">
            <v>0.333</v>
          </cell>
        </row>
        <row r="64">
          <cell r="A64" t="str">
            <v>A12-5404-FBA</v>
          </cell>
          <cell r="B64" t="str">
            <v>U1843-512-20-S</v>
          </cell>
          <cell r="C64" t="str">
            <v>512MB USB2.0 中性矩形 20个/1组混色（配20条彩色绳子）</v>
          </cell>
          <cell r="D64" t="str">
            <v>X001QK6MVF</v>
          </cell>
          <cell r="E64" t="str">
            <v>512MB</v>
          </cell>
          <cell r="F64">
            <v>20</v>
          </cell>
          <cell r="G64">
            <v>0.333</v>
          </cell>
        </row>
        <row r="65">
          <cell r="A65" t="str">
            <v>A12-5405-FBA</v>
          </cell>
          <cell r="B65" t="str">
            <v>U1007-512-20-S</v>
          </cell>
          <cell r="C65" t="str">
            <v>512MB USB2.0 中性矩形 20个/1组黑色（配20条彩色绳子）</v>
          </cell>
          <cell r="D65" t="str">
            <v>X001QK6TF9</v>
          </cell>
          <cell r="E65" t="str">
            <v>512MB</v>
          </cell>
          <cell r="F65">
            <v>20</v>
          </cell>
          <cell r="G65">
            <v>0.333</v>
          </cell>
        </row>
        <row r="66">
          <cell r="A66" t="str">
            <v>A16-10MX05B-A1-1</v>
          </cell>
          <cell r="B66" t="str">
            <v>U1843-16-10-B</v>
          </cell>
          <cell r="C66" t="str">
            <v>16GB USB2.0 中性矩形 10个/1组混色（配U盘包）</v>
          </cell>
          <cell r="D66" t="str">
            <v>X0024G0OW3</v>
          </cell>
          <cell r="E66" t="str">
            <v>16GB</v>
          </cell>
          <cell r="F66">
            <v>10</v>
          </cell>
          <cell r="G66">
            <v>0.196</v>
          </cell>
        </row>
        <row r="67">
          <cell r="A67" t="str">
            <v>A16-20-Mix</v>
          </cell>
          <cell r="B67" t="str">
            <v>1843-16-20-S</v>
          </cell>
          <cell r="C67" t="str">
            <v>16GB USB2.0 中性矩形 20个/1组混色（配20条彩色绳子）</v>
          </cell>
          <cell r="D67" t="str">
            <v>X002PKJU5F</v>
          </cell>
          <cell r="E67" t="str">
            <v>16GB</v>
          </cell>
          <cell r="F67">
            <v>20</v>
          </cell>
          <cell r="G67">
            <v>0.333</v>
          </cell>
        </row>
        <row r="68">
          <cell r="A68" t="str">
            <v>A16-50-Mix</v>
          </cell>
          <cell r="B68" t="str">
            <v>U1843-16-50-S</v>
          </cell>
          <cell r="C68" t="str">
            <v>16GB USB2.0 中性矩形 50个/1组彩色（配20条彩色绳子）</v>
          </cell>
          <cell r="D68" t="str">
            <v>X002X4Q1LT</v>
          </cell>
          <cell r="E68" t="str">
            <v>16GB</v>
          </cell>
          <cell r="F68">
            <v>50</v>
          </cell>
          <cell r="G68">
            <v>0.796</v>
          </cell>
        </row>
        <row r="69">
          <cell r="A69" t="str">
            <v>A32-10-3.0-Bag</v>
          </cell>
          <cell r="B69" t="str">
            <v>U1843-32-10-B-3.0</v>
          </cell>
          <cell r="C69" t="str">
            <v>32GB USB3.0 中性矩形 10个/1组混色（配U盘包）</v>
          </cell>
          <cell r="D69" t="str">
            <v>X002PKEROT</v>
          </cell>
          <cell r="E69" t="str">
            <v>32GB</v>
          </cell>
          <cell r="F69">
            <v>10</v>
          </cell>
          <cell r="G69">
            <v>0.196</v>
          </cell>
        </row>
        <row r="70">
          <cell r="A70" t="str">
            <v>A32-10MX10-A1</v>
          </cell>
          <cell r="B70" t="str">
            <v>U1843-32-10-S</v>
          </cell>
          <cell r="C70" t="str">
            <v>32GB USB2.0 中性矩形 10个/1组混色（配10条彩色绳子）</v>
          </cell>
          <cell r="D70" t="str">
            <v>跟主卖冲突了</v>
          </cell>
          <cell r="E70" t="str">
            <v>32GB</v>
          </cell>
          <cell r="F70">
            <v>10</v>
          </cell>
          <cell r="G70">
            <v>0.196</v>
          </cell>
        </row>
        <row r="71">
          <cell r="A71" t="str">
            <v>A32-20-Mix</v>
          </cell>
          <cell r="B71" t="str">
            <v>1843-32-20-S</v>
          </cell>
          <cell r="C71" t="str">
            <v>32GB USB2.0 中性矩形 20个/1组混色（配20条彩色绳子）</v>
          </cell>
          <cell r="D71" t="str">
            <v>X002PKJU55</v>
          </cell>
          <cell r="E71" t="str">
            <v>32GB</v>
          </cell>
          <cell r="F71">
            <v>20</v>
          </cell>
          <cell r="G71">
            <v>0.333</v>
          </cell>
        </row>
        <row r="72">
          <cell r="A72" t="str">
            <v>A32-3IN1BU-64</v>
          </cell>
          <cell r="B72" t="str">
            <v>U2008-64GB-S</v>
          </cell>
          <cell r="C72" t="str">
            <v>64GB U盘 OTG2.0 三合一 单个 蓝色配绳</v>
          </cell>
          <cell r="D72" t="str">
            <v>X00200BU9J</v>
          </cell>
          <cell r="E72" t="str">
            <v>64GB</v>
          </cell>
          <cell r="F72">
            <v>1</v>
          </cell>
          <cell r="G72">
            <v>0.04</v>
          </cell>
        </row>
        <row r="74">
          <cell r="A74" t="str">
            <v>A-SD-08-10</v>
          </cell>
          <cell r="B74" t="str">
            <v>AT-SD-08-10-FBA</v>
          </cell>
          <cell r="C74" t="str">
            <v>8GB内存卡U1 C10 10个一组（黑绿配2个卡套）</v>
          </cell>
          <cell r="D74" t="str">
            <v>不卖了</v>
          </cell>
          <cell r="E74" t="str">
            <v>8GB</v>
          </cell>
          <cell r="F74">
            <v>10</v>
          </cell>
          <cell r="G74">
            <v>0.196</v>
          </cell>
        </row>
        <row r="75">
          <cell r="A75" t="str">
            <v>A-SD-16-10</v>
          </cell>
          <cell r="B75" t="str">
            <v>AT-SD-16-10-FBA</v>
          </cell>
          <cell r="C75" t="str">
            <v>16GB内存卡U1 C10 10个一组（黑绿配2个卡套）</v>
          </cell>
          <cell r="D75" t="str">
            <v>不卖了</v>
          </cell>
          <cell r="E75" t="str">
            <v>16GB</v>
          </cell>
          <cell r="F75">
            <v>10</v>
          </cell>
          <cell r="G75">
            <v>0.196</v>
          </cell>
        </row>
        <row r="76">
          <cell r="A76" t="str">
            <v>A-SD-32-1</v>
          </cell>
          <cell r="B76" t="str">
            <v>AT-SD-32-1-FBA</v>
          </cell>
          <cell r="C76" t="str">
            <v>32GB内存卡U1 C10 单个装（黑绿）</v>
          </cell>
          <cell r="D76" t="str">
            <v>不卖了</v>
          </cell>
          <cell r="E76" t="str">
            <v>32GB</v>
          </cell>
          <cell r="F76">
            <v>1</v>
          </cell>
          <cell r="G76">
            <v>0.04</v>
          </cell>
        </row>
        <row r="77">
          <cell r="A77" t="str">
            <v>A-SD-32-10</v>
          </cell>
          <cell r="B77" t="str">
            <v>AT-SD-32-10-FBA</v>
          </cell>
          <cell r="C77" t="str">
            <v>32GB内存卡U1 C10 10个一组（黑绿配2个卡套）</v>
          </cell>
          <cell r="D77" t="str">
            <v>不卖了</v>
          </cell>
          <cell r="E77" t="str">
            <v>32GB</v>
          </cell>
          <cell r="F77">
            <v>10</v>
          </cell>
          <cell r="G77">
            <v>0.196</v>
          </cell>
        </row>
        <row r="79">
          <cell r="A79" t="str">
            <v>A-SDS-08-10</v>
          </cell>
          <cell r="B79" t="str">
            <v>AT-SD-08-10-FBA</v>
          </cell>
          <cell r="C79" t="str">
            <v>8GB内存卡U1 C10 10个一组（黑绿配2个卡套）</v>
          </cell>
          <cell r="D79" t="str">
            <v>X0037W6K8F</v>
          </cell>
          <cell r="E79" t="str">
            <v>8GB</v>
          </cell>
          <cell r="F79">
            <v>10</v>
          </cell>
          <cell r="G79">
            <v>0.196</v>
          </cell>
        </row>
        <row r="80">
          <cell r="A80" t="str">
            <v>A-SDS-16-10</v>
          </cell>
          <cell r="B80" t="str">
            <v>AT-SD-16-10-FBA</v>
          </cell>
          <cell r="C80" t="str">
            <v>16GB内存卡U1 C10 10个一组（黑绿配2个卡套）</v>
          </cell>
          <cell r="D80" t="str">
            <v>X0037W9J97</v>
          </cell>
          <cell r="E80" t="str">
            <v>16GB</v>
          </cell>
          <cell r="F80">
            <v>10</v>
          </cell>
          <cell r="G80">
            <v>0.196</v>
          </cell>
        </row>
        <row r="81">
          <cell r="A81" t="str">
            <v>A-SDS-32-10</v>
          </cell>
          <cell r="B81" t="str">
            <v>AT-SD-32-10-FBA</v>
          </cell>
          <cell r="C81" t="str">
            <v>32GB内存卡U1 C10 10个一组（黑绿配2个卡套）</v>
          </cell>
          <cell r="D81" t="str">
            <v>X0037W9FT1</v>
          </cell>
          <cell r="E81" t="str">
            <v>32GB</v>
          </cell>
          <cell r="F81">
            <v>10</v>
          </cell>
          <cell r="G81">
            <v>0.196</v>
          </cell>
        </row>
        <row r="82">
          <cell r="A82" t="str">
            <v>A-SDS-32-3</v>
          </cell>
          <cell r="B82" t="str">
            <v>AT-SD-32-3-FBA</v>
          </cell>
          <cell r="C82" t="str">
            <v>32GB内存卡U1 C10 3个一组（黑绿配3个卡套）</v>
          </cell>
          <cell r="D82" t="str">
            <v>X0037W9JUV</v>
          </cell>
          <cell r="E82" t="str">
            <v>32GB</v>
          </cell>
          <cell r="F82">
            <v>3</v>
          </cell>
          <cell r="G82">
            <v>0.04</v>
          </cell>
        </row>
        <row r="83">
          <cell r="A83" t="str">
            <v>A-SDS-64-3</v>
          </cell>
          <cell r="B83" t="str">
            <v>AT-SD-64-3-FBA</v>
          </cell>
          <cell r="C83" t="str">
            <v>64GB内存卡U3 C10 3个一组（黑绿配3个卡套）</v>
          </cell>
          <cell r="D83" t="str">
            <v>X0037W9P7D</v>
          </cell>
          <cell r="E83" t="str">
            <v>64GB</v>
          </cell>
          <cell r="F83">
            <v>3</v>
          </cell>
          <cell r="G83">
            <v>0.04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业绩报告"/>
      <sheetName val="FBA库存"/>
      <sheetName val="申请中"/>
      <sheetName val="补货数量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SKU</v>
          </cell>
          <cell r="B1" t="str">
            <v>月单量</v>
          </cell>
          <cell r="C1" t="str">
            <v>库存数</v>
          </cell>
          <cell r="D1" t="str">
            <v>不可售数量</v>
          </cell>
          <cell r="E1" t="str">
            <v>实际库存</v>
          </cell>
          <cell r="F1" t="str">
            <v>补货数量</v>
          </cell>
          <cell r="G1" t="str">
            <v>申请中</v>
          </cell>
          <cell r="H1" t="str">
            <v>断货天数*0.75</v>
          </cell>
        </row>
        <row r="2">
          <cell r="A2" t="str">
            <v>A12-5239-FBA</v>
          </cell>
          <cell r="B2">
            <v>666</v>
          </cell>
          <cell r="C2">
            <v>1146</v>
          </cell>
          <cell r="D2">
            <v>2</v>
          </cell>
          <cell r="E2">
            <v>1144</v>
          </cell>
          <cell r="F2">
            <v>104.275862068966</v>
          </cell>
          <cell r="G2">
            <v>-100</v>
          </cell>
          <cell r="H2">
            <v>1</v>
          </cell>
        </row>
        <row r="3">
          <cell r="A3" t="str">
            <v>A12-5379-FBA</v>
          </cell>
          <cell r="B3">
            <v>282</v>
          </cell>
          <cell r="C3">
            <v>488</v>
          </cell>
          <cell r="D3">
            <v>1</v>
          </cell>
          <cell r="E3">
            <v>487</v>
          </cell>
          <cell r="F3">
            <v>29.2068965517241</v>
          </cell>
          <cell r="G3">
            <v>-30</v>
          </cell>
          <cell r="H3">
            <v>1</v>
          </cell>
        </row>
        <row r="4">
          <cell r="A4" t="str">
            <v>A12-2757-FBA</v>
          </cell>
          <cell r="B4">
            <v>39</v>
          </cell>
          <cell r="C4">
            <v>28</v>
          </cell>
          <cell r="D4">
            <v>0</v>
          </cell>
          <cell r="E4">
            <v>28</v>
          </cell>
          <cell r="F4">
            <v>39.2413793103448</v>
          </cell>
          <cell r="G4">
            <v>0</v>
          </cell>
          <cell r="H4">
            <v>1</v>
          </cell>
        </row>
        <row r="5">
          <cell r="A5" t="str">
            <v>A-512-BA-100P</v>
          </cell>
          <cell r="B5">
            <v>98</v>
          </cell>
          <cell r="C5">
            <v>88</v>
          </cell>
          <cell r="D5">
            <v>2</v>
          </cell>
          <cell r="E5">
            <v>86</v>
          </cell>
          <cell r="F5">
            <v>47.9655172413793</v>
          </cell>
          <cell r="G5">
            <v>35</v>
          </cell>
          <cell r="H5">
            <v>1</v>
          </cell>
        </row>
        <row r="6">
          <cell r="A6" t="str">
            <v>A-08-BA-100P</v>
          </cell>
          <cell r="B6">
            <v>38</v>
          </cell>
          <cell r="C6">
            <v>82</v>
          </cell>
          <cell r="D6">
            <v>0</v>
          </cell>
          <cell r="E6">
            <v>82</v>
          </cell>
          <cell r="F6">
            <v>-33.6666666666667</v>
          </cell>
          <cell r="G6">
            <v>15</v>
          </cell>
          <cell r="H6">
            <v>0</v>
          </cell>
        </row>
        <row r="7">
          <cell r="A7" t="str">
            <v>A12-2917-FBA</v>
          </cell>
          <cell r="B7">
            <v>329</v>
          </cell>
          <cell r="C7">
            <v>581</v>
          </cell>
          <cell r="D7">
            <v>1</v>
          </cell>
          <cell r="E7">
            <v>580</v>
          </cell>
          <cell r="F7">
            <v>52.2413793103449</v>
          </cell>
          <cell r="G7">
            <v>-65</v>
          </cell>
          <cell r="H7">
            <v>1</v>
          </cell>
        </row>
        <row r="8">
          <cell r="A8" t="str">
            <v>A16-50-Mix</v>
          </cell>
          <cell r="B8">
            <v>32</v>
          </cell>
          <cell r="C8">
            <v>35</v>
          </cell>
          <cell r="D8">
            <v>0</v>
          </cell>
          <cell r="E8">
            <v>35</v>
          </cell>
          <cell r="F8">
            <v>18.3333333333333</v>
          </cell>
          <cell r="G8">
            <v>0</v>
          </cell>
          <cell r="H8">
            <v>0</v>
          </cell>
        </row>
        <row r="9">
          <cell r="A9" t="str">
            <v>A-2GB-100PCS-Mix</v>
          </cell>
          <cell r="B9">
            <v>82</v>
          </cell>
          <cell r="C9">
            <v>89</v>
          </cell>
          <cell r="D9">
            <v>1</v>
          </cell>
          <cell r="E9">
            <v>88</v>
          </cell>
          <cell r="F9">
            <v>28.3793103448276</v>
          </cell>
          <cell r="G9">
            <v>25</v>
          </cell>
          <cell r="H9">
            <v>1</v>
          </cell>
        </row>
        <row r="10">
          <cell r="A10" t="str">
            <v>A01-50MX10-A1</v>
          </cell>
          <cell r="B10">
            <v>72</v>
          </cell>
          <cell r="C10">
            <v>91</v>
          </cell>
          <cell r="D10">
            <v>0</v>
          </cell>
          <cell r="E10">
            <v>91</v>
          </cell>
          <cell r="F10">
            <v>23.1379310344828</v>
          </cell>
          <cell r="G10">
            <v>10</v>
          </cell>
          <cell r="H10">
            <v>1</v>
          </cell>
        </row>
        <row r="11">
          <cell r="A11" t="str">
            <v>A32-3IN1BU-64</v>
          </cell>
          <cell r="B11">
            <v>46</v>
          </cell>
          <cell r="C11">
            <v>61</v>
          </cell>
          <cell r="D11">
            <v>0</v>
          </cell>
          <cell r="E11">
            <v>61</v>
          </cell>
          <cell r="F11">
            <v>18.3103448275862</v>
          </cell>
          <cell r="G11">
            <v>0</v>
          </cell>
          <cell r="H11">
            <v>1</v>
          </cell>
        </row>
        <row r="12">
          <cell r="A12" t="str">
            <v>A-4G-Mix-100P</v>
          </cell>
          <cell r="B12">
            <v>45</v>
          </cell>
          <cell r="C12">
            <v>56</v>
          </cell>
          <cell r="D12">
            <v>0</v>
          </cell>
          <cell r="E12">
            <v>56</v>
          </cell>
          <cell r="F12">
            <v>16.5862068965517</v>
          </cell>
          <cell r="G12">
            <v>5</v>
          </cell>
          <cell r="H12">
            <v>1</v>
          </cell>
        </row>
        <row r="13">
          <cell r="A13" t="str">
            <v>A12-5404-FBA</v>
          </cell>
          <cell r="B13">
            <v>69</v>
          </cell>
          <cell r="C13">
            <v>100</v>
          </cell>
          <cell r="D13">
            <v>0</v>
          </cell>
          <cell r="E13">
            <v>100</v>
          </cell>
          <cell r="F13">
            <v>3.96551724137932</v>
          </cell>
          <cell r="G13">
            <v>15</v>
          </cell>
          <cell r="H13">
            <v>1</v>
          </cell>
        </row>
        <row r="14">
          <cell r="A14" t="str">
            <v>A12-3217-FBA</v>
          </cell>
          <cell r="B14">
            <v>9</v>
          </cell>
          <cell r="C14">
            <v>7</v>
          </cell>
          <cell r="D14">
            <v>0</v>
          </cell>
          <cell r="E14">
            <v>7</v>
          </cell>
          <cell r="F14">
            <v>8.51724137931035</v>
          </cell>
          <cell r="G14">
            <v>0</v>
          </cell>
          <cell r="H14">
            <v>1</v>
          </cell>
        </row>
        <row r="15">
          <cell r="A15" t="str">
            <v>A-SDS-32-3</v>
          </cell>
          <cell r="B15">
            <v>27</v>
          </cell>
          <cell r="C15">
            <v>47</v>
          </cell>
          <cell r="D15">
            <v>0</v>
          </cell>
          <cell r="E15">
            <v>47</v>
          </cell>
          <cell r="F15">
            <v>-0.448275862068968</v>
          </cell>
          <cell r="G15">
            <v>0</v>
          </cell>
          <cell r="H15">
            <v>1</v>
          </cell>
        </row>
        <row r="16">
          <cell r="A16" t="str">
            <v>A-SDS-32-10</v>
          </cell>
          <cell r="B16">
            <v>27</v>
          </cell>
          <cell r="C16">
            <v>45</v>
          </cell>
          <cell r="D16">
            <v>0</v>
          </cell>
          <cell r="E16">
            <v>45</v>
          </cell>
          <cell r="F16">
            <v>1.55172413793103</v>
          </cell>
          <cell r="G16">
            <v>0</v>
          </cell>
          <cell r="H16">
            <v>1</v>
          </cell>
        </row>
        <row r="17">
          <cell r="A17" t="str">
            <v>A12-2084-FBA</v>
          </cell>
          <cell r="B17">
            <v>44</v>
          </cell>
          <cell r="C17">
            <v>64</v>
          </cell>
          <cell r="D17">
            <v>0</v>
          </cell>
          <cell r="E17">
            <v>64</v>
          </cell>
          <cell r="F17">
            <v>11.8620689655172</v>
          </cell>
          <cell r="G17">
            <v>0</v>
          </cell>
          <cell r="H17">
            <v>1</v>
          </cell>
        </row>
        <row r="18">
          <cell r="A18" t="str">
            <v>A-16-100-BA</v>
          </cell>
          <cell r="B18">
            <v>10</v>
          </cell>
          <cell r="C18">
            <v>11</v>
          </cell>
          <cell r="D18">
            <v>0</v>
          </cell>
          <cell r="E18">
            <v>11</v>
          </cell>
          <cell r="F18">
            <v>-3.75862068965517</v>
          </cell>
          <cell r="G18">
            <v>10</v>
          </cell>
          <cell r="H18">
            <v>1</v>
          </cell>
        </row>
        <row r="19">
          <cell r="A19" t="str">
            <v>A-256-50-B</v>
          </cell>
          <cell r="B19">
            <v>14</v>
          </cell>
          <cell r="C19">
            <v>16</v>
          </cell>
          <cell r="D19">
            <v>0</v>
          </cell>
          <cell r="E19">
            <v>16</v>
          </cell>
          <cell r="F19">
            <v>8.13793103448276</v>
          </cell>
          <cell r="G19">
            <v>0</v>
          </cell>
          <cell r="H19">
            <v>1</v>
          </cell>
        </row>
        <row r="20">
          <cell r="A20" t="str">
            <v>A12-3381-FBA</v>
          </cell>
          <cell r="B20">
            <v>11</v>
          </cell>
          <cell r="C20">
            <v>12</v>
          </cell>
          <cell r="D20">
            <v>0</v>
          </cell>
          <cell r="E20">
            <v>12</v>
          </cell>
          <cell r="F20">
            <v>6.96551724137931</v>
          </cell>
          <cell r="G20">
            <v>0</v>
          </cell>
          <cell r="H20">
            <v>1</v>
          </cell>
        </row>
        <row r="21">
          <cell r="A21" t="str">
            <v>A12-2757-64</v>
          </cell>
          <cell r="B21">
            <v>13</v>
          </cell>
          <cell r="C21">
            <v>16</v>
          </cell>
          <cell r="D21">
            <v>0</v>
          </cell>
          <cell r="E21">
            <v>16</v>
          </cell>
          <cell r="F21">
            <v>6.41379310344828</v>
          </cell>
          <cell r="G21">
            <v>0</v>
          </cell>
          <cell r="H21">
            <v>1</v>
          </cell>
        </row>
        <row r="22">
          <cell r="A22" t="str">
            <v>A-256-Purple-100P</v>
          </cell>
          <cell r="B22">
            <v>19</v>
          </cell>
          <cell r="C22">
            <v>12</v>
          </cell>
          <cell r="D22">
            <v>0</v>
          </cell>
          <cell r="E22">
            <v>12</v>
          </cell>
          <cell r="F22">
            <v>5.75862068965517</v>
          </cell>
          <cell r="G22">
            <v>15</v>
          </cell>
          <cell r="H22">
            <v>1</v>
          </cell>
        </row>
        <row r="23">
          <cell r="A23" t="str">
            <v>A-256M-20P-Mix-L</v>
          </cell>
          <cell r="B23">
            <v>35</v>
          </cell>
          <cell r="C23">
            <v>60</v>
          </cell>
          <cell r="D23">
            <v>1</v>
          </cell>
          <cell r="E23">
            <v>59</v>
          </cell>
          <cell r="F23">
            <v>6.3448275862069</v>
          </cell>
          <cell r="G23">
            <v>-5</v>
          </cell>
          <cell r="H23">
            <v>1</v>
          </cell>
        </row>
        <row r="24">
          <cell r="A24" t="str">
            <v>A-64G-6Mix-Bag</v>
          </cell>
          <cell r="B24">
            <v>15</v>
          </cell>
          <cell r="C24">
            <v>21</v>
          </cell>
          <cell r="D24">
            <v>0</v>
          </cell>
          <cell r="E24">
            <v>21</v>
          </cell>
          <cell r="F24">
            <v>4.86206896551724</v>
          </cell>
          <cell r="G24">
            <v>0</v>
          </cell>
          <cell r="H24">
            <v>1</v>
          </cell>
        </row>
        <row r="25">
          <cell r="A25" t="str">
            <v>A12-3172-FBA</v>
          </cell>
          <cell r="B25">
            <v>4</v>
          </cell>
          <cell r="C25">
            <v>3</v>
          </cell>
          <cell r="D25">
            <v>0</v>
          </cell>
          <cell r="E25">
            <v>3</v>
          </cell>
          <cell r="F25">
            <v>3.89655172413793</v>
          </cell>
          <cell r="G25">
            <v>0</v>
          </cell>
          <cell r="H25">
            <v>1</v>
          </cell>
        </row>
        <row r="26">
          <cell r="A26" t="str">
            <v>A12-2918-FBA</v>
          </cell>
          <cell r="B26">
            <v>28</v>
          </cell>
          <cell r="C26">
            <v>53</v>
          </cell>
          <cell r="D26">
            <v>0</v>
          </cell>
          <cell r="E26">
            <v>53</v>
          </cell>
          <cell r="F26">
            <v>5.27586206896552</v>
          </cell>
          <cell r="G26">
            <v>-10</v>
          </cell>
          <cell r="H26">
            <v>1</v>
          </cell>
        </row>
        <row r="27">
          <cell r="A27" t="str">
            <v>A02-50MX10-A1</v>
          </cell>
          <cell r="B27">
            <v>50</v>
          </cell>
          <cell r="C27">
            <v>90</v>
          </cell>
          <cell r="D27">
            <v>0</v>
          </cell>
          <cell r="E27">
            <v>90</v>
          </cell>
          <cell r="F27">
            <v>6.20689655172413</v>
          </cell>
          <cell r="G27">
            <v>-10</v>
          </cell>
          <cell r="H27">
            <v>1</v>
          </cell>
        </row>
        <row r="28">
          <cell r="A28" t="str">
            <v>A12-5358-FBA</v>
          </cell>
          <cell r="B28">
            <v>27</v>
          </cell>
          <cell r="C28">
            <v>47</v>
          </cell>
          <cell r="D28">
            <v>0</v>
          </cell>
          <cell r="E28">
            <v>47</v>
          </cell>
          <cell r="F28">
            <v>4.55172413793103</v>
          </cell>
          <cell r="G28">
            <v>-5</v>
          </cell>
          <cell r="H28">
            <v>1</v>
          </cell>
        </row>
        <row r="29">
          <cell r="A29" t="str">
            <v>A08-10-2.0-Bag</v>
          </cell>
          <cell r="B29">
            <v>14</v>
          </cell>
          <cell r="C29">
            <v>25</v>
          </cell>
          <cell r="D29">
            <v>0</v>
          </cell>
          <cell r="E29">
            <v>25</v>
          </cell>
          <cell r="F29">
            <v>-1.66666666666667</v>
          </cell>
          <cell r="G29">
            <v>0</v>
          </cell>
          <cell r="H29">
            <v>0</v>
          </cell>
        </row>
        <row r="30">
          <cell r="A30" t="str">
            <v>A-32G-10Mix-L-Bag</v>
          </cell>
          <cell r="B30">
            <v>37</v>
          </cell>
          <cell r="C30">
            <v>61</v>
          </cell>
          <cell r="D30">
            <v>0</v>
          </cell>
          <cell r="E30">
            <v>61</v>
          </cell>
          <cell r="F30">
            <v>2.79310344827586</v>
          </cell>
          <cell r="G30">
            <v>0</v>
          </cell>
          <cell r="H30">
            <v>1</v>
          </cell>
        </row>
        <row r="31">
          <cell r="A31" t="str">
            <v>A12-3121-64</v>
          </cell>
          <cell r="B31">
            <v>2</v>
          </cell>
          <cell r="C31">
            <v>3</v>
          </cell>
          <cell r="D31">
            <v>0</v>
          </cell>
          <cell r="E31">
            <v>3</v>
          </cell>
          <cell r="F31">
            <v>0.448275862068965</v>
          </cell>
          <cell r="G31">
            <v>0</v>
          </cell>
          <cell r="H31">
            <v>1</v>
          </cell>
        </row>
        <row r="32">
          <cell r="A32" t="str">
            <v>A08-20-Mix</v>
          </cell>
          <cell r="B32">
            <v>36</v>
          </cell>
          <cell r="C32">
            <v>70</v>
          </cell>
          <cell r="D32">
            <v>0</v>
          </cell>
          <cell r="E32">
            <v>70</v>
          </cell>
          <cell r="F32">
            <v>2.06896551724138</v>
          </cell>
          <cell r="G32">
            <v>-10</v>
          </cell>
          <cell r="H32">
            <v>1</v>
          </cell>
        </row>
        <row r="33">
          <cell r="A33" t="str">
            <v>A01-20MX10-A1</v>
          </cell>
          <cell r="B33">
            <v>86</v>
          </cell>
          <cell r="C33">
            <v>278</v>
          </cell>
          <cell r="D33">
            <v>0</v>
          </cell>
          <cell r="E33">
            <v>278</v>
          </cell>
          <cell r="F33">
            <v>-104.724137931034</v>
          </cell>
          <cell r="G33">
            <v>-25</v>
          </cell>
          <cell r="H33">
            <v>1</v>
          </cell>
        </row>
        <row r="34">
          <cell r="A34" t="str">
            <v>A12-3172-64</v>
          </cell>
          <cell r="B34">
            <v>12</v>
          </cell>
          <cell r="C34">
            <v>21</v>
          </cell>
          <cell r="D34">
            <v>0</v>
          </cell>
          <cell r="E34">
            <v>21</v>
          </cell>
          <cell r="F34">
            <v>-0.310344827586206</v>
          </cell>
          <cell r="G34">
            <v>0</v>
          </cell>
          <cell r="H34">
            <v>1</v>
          </cell>
        </row>
        <row r="35">
          <cell r="A35" t="str">
            <v>A16-20-Mix</v>
          </cell>
          <cell r="B35">
            <v>33</v>
          </cell>
          <cell r="C35">
            <v>64</v>
          </cell>
          <cell r="D35">
            <v>0</v>
          </cell>
          <cell r="E35">
            <v>64</v>
          </cell>
          <cell r="F35">
            <v>-2.10344827586206</v>
          </cell>
          <cell r="G35">
            <v>-5</v>
          </cell>
          <cell r="H35">
            <v>1</v>
          </cell>
        </row>
        <row r="36">
          <cell r="A36" t="str">
            <v>A-1G-Mix-100P</v>
          </cell>
          <cell r="B36">
            <v>41</v>
          </cell>
          <cell r="C36">
            <v>56</v>
          </cell>
          <cell r="D36">
            <v>0</v>
          </cell>
          <cell r="E36">
            <v>56</v>
          </cell>
          <cell r="F36">
            <v>-0.310344827586206</v>
          </cell>
          <cell r="G36">
            <v>15</v>
          </cell>
          <cell r="H36">
            <v>1</v>
          </cell>
        </row>
        <row r="37">
          <cell r="A37" t="str">
            <v>A-256-Orange-100P</v>
          </cell>
          <cell r="B37">
            <v>12</v>
          </cell>
          <cell r="C37">
            <v>14</v>
          </cell>
          <cell r="D37">
            <v>0</v>
          </cell>
          <cell r="E37">
            <v>14</v>
          </cell>
          <cell r="F37">
            <v>-3.31034482758621</v>
          </cell>
          <cell r="G37">
            <v>10</v>
          </cell>
          <cell r="H37">
            <v>1</v>
          </cell>
        </row>
        <row r="38">
          <cell r="A38" t="str">
            <v>A32-10-3.0-Bag</v>
          </cell>
          <cell r="B38">
            <v>25</v>
          </cell>
          <cell r="C38">
            <v>46</v>
          </cell>
          <cell r="D38">
            <v>0</v>
          </cell>
          <cell r="E38">
            <v>46</v>
          </cell>
          <cell r="F38">
            <v>-2.89655172413794</v>
          </cell>
          <cell r="G38">
            <v>0</v>
          </cell>
          <cell r="H38">
            <v>1</v>
          </cell>
        </row>
        <row r="39">
          <cell r="A39" t="str">
            <v>A12-3156-64</v>
          </cell>
          <cell r="B39">
            <v>3</v>
          </cell>
          <cell r="C39">
            <v>10</v>
          </cell>
          <cell r="D39">
            <v>0</v>
          </cell>
          <cell r="E39">
            <v>10</v>
          </cell>
          <cell r="F39">
            <v>-4.82758620689655</v>
          </cell>
          <cell r="G39">
            <v>0</v>
          </cell>
          <cell r="H39">
            <v>1</v>
          </cell>
        </row>
        <row r="40">
          <cell r="A40" t="str">
            <v>A12-3077-FBA</v>
          </cell>
          <cell r="B40">
            <v>1</v>
          </cell>
          <cell r="C40">
            <v>9</v>
          </cell>
          <cell r="D40">
            <v>0</v>
          </cell>
          <cell r="E40">
            <v>9</v>
          </cell>
          <cell r="F40">
            <v>-7.27586206896552</v>
          </cell>
          <cell r="G40">
            <v>0</v>
          </cell>
          <cell r="H40">
            <v>1</v>
          </cell>
        </row>
        <row r="41">
          <cell r="A41" t="str">
            <v>A-512M-10P-Mix-L</v>
          </cell>
          <cell r="B41">
            <v>3</v>
          </cell>
          <cell r="C41">
            <v>11</v>
          </cell>
          <cell r="D41">
            <v>0</v>
          </cell>
          <cell r="E41">
            <v>11</v>
          </cell>
          <cell r="F41">
            <v>-5.82758620689655</v>
          </cell>
          <cell r="G41">
            <v>0</v>
          </cell>
          <cell r="H41">
            <v>1</v>
          </cell>
        </row>
        <row r="42">
          <cell r="A42" t="str">
            <v>A-2GB-20P-Mix-L</v>
          </cell>
          <cell r="B42">
            <v>50</v>
          </cell>
          <cell r="C42">
            <v>110</v>
          </cell>
          <cell r="D42">
            <v>0</v>
          </cell>
          <cell r="E42">
            <v>110</v>
          </cell>
          <cell r="F42">
            <v>-6.66666666666666</v>
          </cell>
          <cell r="G42">
            <v>-20</v>
          </cell>
          <cell r="H42">
            <v>0</v>
          </cell>
        </row>
        <row r="43">
          <cell r="A43" t="str">
            <v>A-16G-Mix-10P</v>
          </cell>
          <cell r="B43">
            <v>13</v>
          </cell>
          <cell r="C43">
            <v>29</v>
          </cell>
          <cell r="D43">
            <v>0</v>
          </cell>
          <cell r="E43">
            <v>29</v>
          </cell>
          <cell r="F43">
            <v>-6.58620689655172</v>
          </cell>
          <cell r="G43">
            <v>0</v>
          </cell>
          <cell r="H43">
            <v>1</v>
          </cell>
        </row>
        <row r="44">
          <cell r="A44" t="str">
            <v>A12-5264-FBA</v>
          </cell>
          <cell r="B44">
            <v>80</v>
          </cell>
          <cell r="C44">
            <v>167</v>
          </cell>
          <cell r="D44">
            <v>0</v>
          </cell>
          <cell r="E44">
            <v>167</v>
          </cell>
          <cell r="F44">
            <v>-14.0689655172414</v>
          </cell>
          <cell r="G44">
            <v>-15</v>
          </cell>
          <cell r="H44">
            <v>1</v>
          </cell>
        </row>
        <row r="45">
          <cell r="A45" t="str">
            <v>A-1GB-10PCS-Mix</v>
          </cell>
          <cell r="B45">
            <v>38</v>
          </cell>
          <cell r="C45">
            <v>82</v>
          </cell>
          <cell r="D45">
            <v>0</v>
          </cell>
          <cell r="E45">
            <v>82</v>
          </cell>
          <cell r="F45">
            <v>-11.4827586206897</v>
          </cell>
          <cell r="G45">
            <v>-5</v>
          </cell>
          <cell r="H45">
            <v>1</v>
          </cell>
        </row>
        <row r="46">
          <cell r="A46" t="str">
            <v>A16-10MX05B-A1-1</v>
          </cell>
          <cell r="B46">
            <v>25</v>
          </cell>
          <cell r="C46">
            <v>58</v>
          </cell>
          <cell r="D46">
            <v>0</v>
          </cell>
          <cell r="E46">
            <v>58</v>
          </cell>
          <cell r="F46">
            <v>-9.89655172413794</v>
          </cell>
          <cell r="G46">
            <v>-5</v>
          </cell>
          <cell r="H46">
            <v>1</v>
          </cell>
        </row>
        <row r="47">
          <cell r="A47" t="str">
            <v>A12-5405-FBA</v>
          </cell>
          <cell r="B47">
            <v>4</v>
          </cell>
          <cell r="C47">
            <v>26</v>
          </cell>
          <cell r="D47">
            <v>0</v>
          </cell>
          <cell r="E47">
            <v>26</v>
          </cell>
          <cell r="F47">
            <v>-19.1034482758621</v>
          </cell>
          <cell r="G47">
            <v>0</v>
          </cell>
          <cell r="H47">
            <v>1</v>
          </cell>
        </row>
        <row r="48">
          <cell r="A48" t="str">
            <v>A12-2931-FBA</v>
          </cell>
          <cell r="B48">
            <v>2</v>
          </cell>
          <cell r="C48">
            <v>20</v>
          </cell>
          <cell r="D48">
            <v>0</v>
          </cell>
          <cell r="E48">
            <v>20</v>
          </cell>
          <cell r="F48">
            <v>-16.551724137931</v>
          </cell>
          <cell r="G48">
            <v>0</v>
          </cell>
          <cell r="H48">
            <v>1</v>
          </cell>
        </row>
        <row r="49">
          <cell r="A49" t="str">
            <v>A08-10MX10-A1</v>
          </cell>
          <cell r="B49">
            <v>8</v>
          </cell>
          <cell r="C49">
            <v>35</v>
          </cell>
          <cell r="D49">
            <v>0</v>
          </cell>
          <cell r="E49">
            <v>35</v>
          </cell>
          <cell r="F49">
            <v>-21.2068965517241</v>
          </cell>
          <cell r="G49">
            <v>0</v>
          </cell>
          <cell r="H49">
            <v>1</v>
          </cell>
        </row>
        <row r="50">
          <cell r="A50" t="str">
            <v>A-2G-Black-10P</v>
          </cell>
          <cell r="B50">
            <v>12</v>
          </cell>
          <cell r="C50">
            <v>44</v>
          </cell>
          <cell r="D50">
            <v>0</v>
          </cell>
          <cell r="E50">
            <v>44</v>
          </cell>
          <cell r="F50">
            <v>-18.3103448275862</v>
          </cell>
          <cell r="G50">
            <v>-5</v>
          </cell>
          <cell r="H50">
            <v>1</v>
          </cell>
        </row>
        <row r="51">
          <cell r="A51" t="str">
            <v>A12-2084-64</v>
          </cell>
          <cell r="B51">
            <v>3</v>
          </cell>
          <cell r="C51">
            <v>29</v>
          </cell>
          <cell r="D51">
            <v>1</v>
          </cell>
          <cell r="E51">
            <v>28</v>
          </cell>
          <cell r="F51">
            <v>-22.8275862068966</v>
          </cell>
          <cell r="G51">
            <v>0</v>
          </cell>
          <cell r="H51">
            <v>1</v>
          </cell>
        </row>
        <row r="52">
          <cell r="A52" t="str">
            <v>A-SDS-64-3</v>
          </cell>
          <cell r="B52">
            <v>8</v>
          </cell>
          <cell r="C52">
            <v>42</v>
          </cell>
          <cell r="D52">
            <v>0</v>
          </cell>
          <cell r="E52">
            <v>42</v>
          </cell>
          <cell r="F52">
            <v>-28.2068965517241</v>
          </cell>
          <cell r="G52">
            <v>0</v>
          </cell>
          <cell r="H52">
            <v>1</v>
          </cell>
        </row>
        <row r="53">
          <cell r="A53" t="str">
            <v>A-128M-20P-Mix-L</v>
          </cell>
          <cell r="B53">
            <v>31</v>
          </cell>
          <cell r="C53">
            <v>91</v>
          </cell>
          <cell r="D53">
            <v>1</v>
          </cell>
          <cell r="E53">
            <v>90</v>
          </cell>
          <cell r="F53">
            <v>-28.3333333333333</v>
          </cell>
          <cell r="G53">
            <v>-10</v>
          </cell>
          <cell r="H53">
            <v>0</v>
          </cell>
        </row>
        <row r="54">
          <cell r="A54" t="str">
            <v>A-128M-50P-Mix-L</v>
          </cell>
          <cell r="B54">
            <v>23</v>
          </cell>
          <cell r="C54">
            <v>81</v>
          </cell>
          <cell r="D54">
            <v>1</v>
          </cell>
          <cell r="E54">
            <v>80</v>
          </cell>
          <cell r="F54">
            <v>-40.3448275862069</v>
          </cell>
          <cell r="G54">
            <v>0</v>
          </cell>
          <cell r="H54">
            <v>1</v>
          </cell>
        </row>
        <row r="55">
          <cell r="A55" t="str">
            <v>A12-2931-64</v>
          </cell>
          <cell r="B55">
            <v>2</v>
          </cell>
          <cell r="C55">
            <v>29</v>
          </cell>
          <cell r="D55">
            <v>0</v>
          </cell>
          <cell r="E55">
            <v>29</v>
          </cell>
          <cell r="F55">
            <v>-25.551724137931</v>
          </cell>
          <cell r="G55">
            <v>0</v>
          </cell>
          <cell r="H55">
            <v>1</v>
          </cell>
        </row>
        <row r="56">
          <cell r="A56" t="str">
            <v>A04-50MX10-A1</v>
          </cell>
          <cell r="B56">
            <v>11</v>
          </cell>
          <cell r="C56">
            <v>55</v>
          </cell>
          <cell r="D56">
            <v>0</v>
          </cell>
          <cell r="E56">
            <v>55</v>
          </cell>
          <cell r="F56">
            <v>-36.0344827586207</v>
          </cell>
          <cell r="G56">
            <v>0</v>
          </cell>
          <cell r="H56">
            <v>1</v>
          </cell>
        </row>
        <row r="57">
          <cell r="A57" t="str">
            <v>A32-20-Mix</v>
          </cell>
          <cell r="B57">
            <v>10</v>
          </cell>
          <cell r="C57">
            <v>72</v>
          </cell>
          <cell r="D57">
            <v>1</v>
          </cell>
          <cell r="E57">
            <v>71</v>
          </cell>
          <cell r="F57">
            <v>-43.7586206896552</v>
          </cell>
          <cell r="G57">
            <v>-10</v>
          </cell>
          <cell r="H57">
            <v>1</v>
          </cell>
        </row>
        <row r="58">
          <cell r="A58" t="str">
            <v>A-SDS-08-10</v>
          </cell>
          <cell r="B58">
            <v>3</v>
          </cell>
          <cell r="C58">
            <v>47</v>
          </cell>
          <cell r="D58">
            <v>0</v>
          </cell>
          <cell r="E58">
            <v>47</v>
          </cell>
          <cell r="F58">
            <v>-41.8275862068966</v>
          </cell>
          <cell r="G58">
            <v>0</v>
          </cell>
          <cell r="H58">
            <v>1</v>
          </cell>
        </row>
        <row r="59">
          <cell r="A59" t="str">
            <v>A-SDS-16-10</v>
          </cell>
          <cell r="B59">
            <v>2</v>
          </cell>
          <cell r="C59">
            <v>48</v>
          </cell>
          <cell r="D59">
            <v>0</v>
          </cell>
          <cell r="E59">
            <v>48</v>
          </cell>
          <cell r="F59">
            <v>-44.551724137931</v>
          </cell>
          <cell r="G59">
            <v>0</v>
          </cell>
          <cell r="H59">
            <v>1</v>
          </cell>
        </row>
        <row r="60">
          <cell r="A60" t="str">
            <v>A12-3381-64</v>
          </cell>
          <cell r="B60">
            <v>1</v>
          </cell>
          <cell r="C60">
            <v>5</v>
          </cell>
          <cell r="D60">
            <v>0</v>
          </cell>
          <cell r="E60">
            <v>5</v>
          </cell>
          <cell r="F60">
            <v>-3.27586206896552</v>
          </cell>
          <cell r="G60">
            <v>0</v>
          </cell>
          <cell r="H6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4"/>
  <sheetViews>
    <sheetView tabSelected="1" topLeftCell="A60" workbookViewId="0">
      <selection activeCell="M10" sqref="M10:M74"/>
    </sheetView>
  </sheetViews>
  <sheetFormatPr defaultColWidth="9" defaultRowHeight="13.5"/>
  <cols>
    <col min="1" max="1" width="19.875" style="1" customWidth="1"/>
    <col min="2" max="2" width="4.625" style="1" customWidth="1"/>
    <col min="3" max="3" width="48.75" style="1" customWidth="1"/>
    <col min="4" max="4" width="21.125" style="1" customWidth="1"/>
    <col min="5" max="5" width="14.25" style="1" customWidth="1"/>
    <col min="6" max="6" width="8.25" style="2" customWidth="1"/>
    <col min="7" max="7" width="7.875" style="3" customWidth="1"/>
    <col min="8" max="8" width="8.375" style="4" customWidth="1"/>
    <col min="9" max="10" width="5.875" style="1" customWidth="1"/>
    <col min="11" max="11" width="8.25" style="1" customWidth="1"/>
    <col min="12" max="16384" width="9" style="5"/>
  </cols>
  <sheetData>
    <row r="1" ht="18" customHeight="1" spans="1:13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>
      <c r="A3" s="8" t="s">
        <v>1</v>
      </c>
      <c r="B3" s="9" t="s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>
      <c r="A4" s="11" t="s">
        <v>3</v>
      </c>
      <c r="B4" s="12" t="s">
        <v>4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>
      <c r="A5" s="11" t="s">
        <v>5</v>
      </c>
      <c r="B5" s="9" t="str">
        <f>_xlfn.CONCAT(MAX(B10:B9999),"个")</f>
        <v>0个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>
      <c r="A6" s="11" t="s">
        <v>6</v>
      </c>
      <c r="B6" s="9" t="e">
        <f>_xlfn.CONCAT(SUM(G10:G9999),"件")</f>
        <v>#N/A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>
      <c r="A7" s="14" t="s">
        <v>7</v>
      </c>
      <c r="B7" s="9" t="e">
        <f>_xlfn.CONCAT(SUM(H10:H9999),"KG")</f>
        <v>#N/A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>
      <c r="A8" s="15" t="s">
        <v>8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ht="19" customHeight="1" spans="1:13">
      <c r="A9" s="17" t="s">
        <v>9</v>
      </c>
      <c r="B9" s="17" t="s">
        <v>10</v>
      </c>
      <c r="C9" s="17" t="s">
        <v>11</v>
      </c>
      <c r="D9" s="17" t="s">
        <v>12</v>
      </c>
      <c r="E9" s="18" t="s">
        <v>13</v>
      </c>
      <c r="F9" s="19" t="s">
        <v>14</v>
      </c>
      <c r="G9" s="20" t="s">
        <v>15</v>
      </c>
      <c r="H9" s="21" t="s">
        <v>7</v>
      </c>
      <c r="I9" s="27" t="s">
        <v>16</v>
      </c>
      <c r="J9" s="27" t="s">
        <v>17</v>
      </c>
      <c r="K9" s="28" t="s">
        <v>18</v>
      </c>
      <c r="L9" s="29" t="s">
        <v>19</v>
      </c>
      <c r="M9" s="29" t="s">
        <v>20</v>
      </c>
    </row>
    <row r="10" ht="17" customHeight="1" spans="1:13">
      <c r="A10" s="22"/>
      <c r="B10" s="22"/>
      <c r="C10" s="23" t="e">
        <f>VLOOKUP(A:A,[1]SKU上架表!$A:$C,3,0)</f>
        <v>#N/A</v>
      </c>
      <c r="D10" s="22" t="e">
        <f>VLOOKUP(A:A,[1]SKU上架表!$A:$B,2,0)</f>
        <v>#N/A</v>
      </c>
      <c r="E10" s="22" t="e">
        <f>VLOOKUP(A:A,[1]SKU上架表!$A:$D,4,0)</f>
        <v>#N/A</v>
      </c>
      <c r="F10" s="24" t="e">
        <f>VLOOKUP(A:A,[1]SKU上架表!$A:$G,7,0)</f>
        <v>#N/A</v>
      </c>
      <c r="G10" s="25" t="e">
        <f>(I10/L10)*50-K10-J10</f>
        <v>#N/A</v>
      </c>
      <c r="H10" s="26" t="e">
        <f>F10*G10</f>
        <v>#N/A</v>
      </c>
      <c r="I10" s="22" t="e">
        <f>VLOOKUP(A:A,[2]补货数量!$A:$B,2,0)</f>
        <v>#N/A</v>
      </c>
      <c r="J10" s="22" t="e">
        <f>VLOOKUP(A:A,[2]补货数量!$A:$G,7,0)</f>
        <v>#N/A</v>
      </c>
      <c r="K10" s="22" t="e">
        <f>VLOOKUP(A:A,[2]补货数量!$A:$F,5,0)</f>
        <v>#N/A</v>
      </c>
      <c r="L10" s="29" t="e">
        <f>VLOOKUP(A:A,[2]补货数量!$A:$H,8,0)</f>
        <v>#N/A</v>
      </c>
      <c r="M10" s="29" t="e">
        <f>(I10/L10)*50-K10-J10</f>
        <v>#N/A</v>
      </c>
    </row>
    <row r="11" ht="17" customHeight="1" spans="1:13">
      <c r="A11" s="22"/>
      <c r="B11" s="22"/>
      <c r="C11" s="23" t="e">
        <f>VLOOKUP(A:A,[1]SKU上架表!$A:$C,3,0)</f>
        <v>#N/A</v>
      </c>
      <c r="D11" s="22" t="e">
        <f>VLOOKUP(A:A,[1]SKU上架表!$A:$B,2,0)</f>
        <v>#N/A</v>
      </c>
      <c r="E11" s="22" t="e">
        <f>VLOOKUP(A:A,[1]SKU上架表!$A:$D,4,0)</f>
        <v>#N/A</v>
      </c>
      <c r="F11" s="24" t="e">
        <f>VLOOKUP(A:A,[1]SKU上架表!$A:$G,7,0)</f>
        <v>#N/A</v>
      </c>
      <c r="G11" s="25" t="e">
        <f t="shared" ref="G11:G57" si="0">(I11/(30-L11))*50-K11-J11</f>
        <v>#N/A</v>
      </c>
      <c r="H11" s="26" t="e">
        <f t="shared" ref="H11:H33" si="1">F11*G11</f>
        <v>#N/A</v>
      </c>
      <c r="I11" s="22" t="e">
        <f>VLOOKUP(A:A,[2]补货数量!$A:$B,2,0)</f>
        <v>#N/A</v>
      </c>
      <c r="J11" s="22" t="e">
        <f>VLOOKUP(A:A,[2]补货数量!$A:$G,7,0)</f>
        <v>#N/A</v>
      </c>
      <c r="K11" s="22" t="e">
        <f>VLOOKUP(A:A,[2]补货数量!$A:$F,5,0)</f>
        <v>#N/A</v>
      </c>
      <c r="L11" s="29" t="e">
        <f>VLOOKUP(A:A,[2]补货数量!$A:$H,8,0)</f>
        <v>#N/A</v>
      </c>
      <c r="M11" s="29" t="e">
        <f t="shared" ref="M11:M42" si="2">(I11/L11)*50-K11-J11</f>
        <v>#N/A</v>
      </c>
    </row>
    <row r="12" ht="17" customHeight="1" spans="1:13">
      <c r="A12" s="22"/>
      <c r="B12" s="22"/>
      <c r="C12" s="23" t="e">
        <f>VLOOKUP(A:A,[1]SKU上架表!$A:$C,3,0)</f>
        <v>#N/A</v>
      </c>
      <c r="D12" s="22" t="e">
        <f>VLOOKUP(A:A,[1]SKU上架表!$A:$B,2,0)</f>
        <v>#N/A</v>
      </c>
      <c r="E12" s="22" t="e">
        <f>VLOOKUP(A:A,[1]SKU上架表!$A:$D,4,0)</f>
        <v>#N/A</v>
      </c>
      <c r="F12" s="24" t="e">
        <f>VLOOKUP(A:A,[1]SKU上架表!$A:$G,7,0)</f>
        <v>#N/A</v>
      </c>
      <c r="G12" s="25" t="e">
        <f t="shared" si="0"/>
        <v>#N/A</v>
      </c>
      <c r="H12" s="26" t="e">
        <f t="shared" si="1"/>
        <v>#N/A</v>
      </c>
      <c r="I12" s="22" t="e">
        <f>VLOOKUP(A:A,[2]补货数量!$A:$B,2,0)</f>
        <v>#N/A</v>
      </c>
      <c r="J12" s="22" t="e">
        <f>VLOOKUP(A:A,[2]补货数量!$A:$G,7,0)</f>
        <v>#N/A</v>
      </c>
      <c r="K12" s="22" t="e">
        <f>VLOOKUP(A:A,[2]补货数量!$A:$F,5,0)</f>
        <v>#N/A</v>
      </c>
      <c r="L12" s="29" t="e">
        <f>VLOOKUP(A:A,[2]补货数量!$A:$H,8,0)</f>
        <v>#N/A</v>
      </c>
      <c r="M12" s="29" t="e">
        <f t="shared" si="2"/>
        <v>#N/A</v>
      </c>
    </row>
    <row r="13" ht="17" customHeight="1" spans="1:13">
      <c r="A13" s="22"/>
      <c r="B13" s="22"/>
      <c r="C13" s="23" t="e">
        <f>VLOOKUP(A:A,[1]SKU上架表!$A:$C,3,0)</f>
        <v>#N/A</v>
      </c>
      <c r="D13" s="22" t="e">
        <f>VLOOKUP(A:A,[1]SKU上架表!$A:$B,2,0)</f>
        <v>#N/A</v>
      </c>
      <c r="E13" s="22" t="e">
        <f>VLOOKUP(A:A,[1]SKU上架表!$A:$D,4,0)</f>
        <v>#N/A</v>
      </c>
      <c r="F13" s="24" t="e">
        <f>VLOOKUP(A:A,[1]SKU上架表!$A:$G,7,0)</f>
        <v>#N/A</v>
      </c>
      <c r="G13" s="25" t="e">
        <f t="shared" si="0"/>
        <v>#N/A</v>
      </c>
      <c r="H13" s="26" t="e">
        <f t="shared" si="1"/>
        <v>#N/A</v>
      </c>
      <c r="I13" s="22" t="e">
        <f>VLOOKUP(A:A,[2]补货数量!$A:$B,2,0)</f>
        <v>#N/A</v>
      </c>
      <c r="J13" s="22" t="e">
        <f>VLOOKUP(A:A,[2]补货数量!$A:$G,7,0)</f>
        <v>#N/A</v>
      </c>
      <c r="K13" s="22" t="e">
        <f>VLOOKUP(A:A,[2]补货数量!$A:$F,5,0)</f>
        <v>#N/A</v>
      </c>
      <c r="L13" s="29" t="e">
        <f>VLOOKUP(A:A,[2]补货数量!$A:$H,8,0)</f>
        <v>#N/A</v>
      </c>
      <c r="M13" s="29" t="e">
        <f t="shared" si="2"/>
        <v>#N/A</v>
      </c>
    </row>
    <row r="14" spans="1:13">
      <c r="A14" s="22"/>
      <c r="B14" s="22"/>
      <c r="C14" s="23" t="e">
        <f>VLOOKUP(A:A,[1]SKU上架表!$A:$C,3,0)</f>
        <v>#N/A</v>
      </c>
      <c r="D14" s="22" t="e">
        <f>VLOOKUP(A:A,[1]SKU上架表!$A:$B,2,0)</f>
        <v>#N/A</v>
      </c>
      <c r="E14" s="22" t="e">
        <f>VLOOKUP(A:A,[1]SKU上架表!$A:$D,4,0)</f>
        <v>#N/A</v>
      </c>
      <c r="F14" s="24" t="e">
        <f>VLOOKUP(A:A,[1]SKU上架表!$A:$G,7,0)</f>
        <v>#N/A</v>
      </c>
      <c r="G14" s="25" t="e">
        <f t="shared" si="0"/>
        <v>#N/A</v>
      </c>
      <c r="H14" s="26" t="e">
        <f t="shared" si="1"/>
        <v>#N/A</v>
      </c>
      <c r="I14" s="22" t="e">
        <f>VLOOKUP(A:A,[2]补货数量!$A:$B,2,0)</f>
        <v>#N/A</v>
      </c>
      <c r="J14" s="22" t="e">
        <f>VLOOKUP(A:A,[2]补货数量!$A:$G,7,0)</f>
        <v>#N/A</v>
      </c>
      <c r="K14" s="22" t="e">
        <f>VLOOKUP(A:A,[2]补货数量!$A:$F,5,0)</f>
        <v>#N/A</v>
      </c>
      <c r="L14" s="29" t="e">
        <f>VLOOKUP(A:A,[2]补货数量!$A:$H,8,0)</f>
        <v>#N/A</v>
      </c>
      <c r="M14" s="29" t="e">
        <f t="shared" si="2"/>
        <v>#N/A</v>
      </c>
    </row>
    <row r="15" spans="1:13">
      <c r="A15" s="22"/>
      <c r="B15" s="22"/>
      <c r="C15" s="23" t="e">
        <f>VLOOKUP(A:A,[1]SKU上架表!$A:$C,3,0)</f>
        <v>#N/A</v>
      </c>
      <c r="D15" s="22" t="e">
        <f>VLOOKUP(A:A,[1]SKU上架表!$A:$B,2,0)</f>
        <v>#N/A</v>
      </c>
      <c r="E15" s="22" t="e">
        <f>VLOOKUP(A:A,[1]SKU上架表!$A:$D,4,0)</f>
        <v>#N/A</v>
      </c>
      <c r="F15" s="24" t="e">
        <f>VLOOKUP(A:A,[1]SKU上架表!$A:$G,7,0)</f>
        <v>#N/A</v>
      </c>
      <c r="G15" s="25" t="e">
        <f t="shared" si="0"/>
        <v>#N/A</v>
      </c>
      <c r="H15" s="26" t="e">
        <f t="shared" si="1"/>
        <v>#N/A</v>
      </c>
      <c r="I15" s="22" t="e">
        <f>VLOOKUP(A:A,[2]补货数量!$A:$B,2,0)</f>
        <v>#N/A</v>
      </c>
      <c r="J15" s="22" t="e">
        <f>VLOOKUP(A:A,[2]补货数量!$A:$G,7,0)</f>
        <v>#N/A</v>
      </c>
      <c r="K15" s="22" t="e">
        <f>VLOOKUP(A:A,[2]补货数量!$A:$F,5,0)</f>
        <v>#N/A</v>
      </c>
      <c r="L15" s="29" t="e">
        <f>VLOOKUP(A:A,[2]补货数量!$A:$H,8,0)</f>
        <v>#N/A</v>
      </c>
      <c r="M15" s="29" t="e">
        <f t="shared" si="2"/>
        <v>#N/A</v>
      </c>
    </row>
    <row r="16" spans="1:13">
      <c r="A16" s="22"/>
      <c r="B16" s="22"/>
      <c r="C16" s="23" t="e">
        <f>VLOOKUP(A:A,[1]SKU上架表!$A:$C,3,0)</f>
        <v>#N/A</v>
      </c>
      <c r="D16" s="22" t="e">
        <f>VLOOKUP(A:A,[1]SKU上架表!$A:$B,2,0)</f>
        <v>#N/A</v>
      </c>
      <c r="E16" s="22" t="e">
        <f>VLOOKUP(A:A,[1]SKU上架表!$A:$D,4,0)</f>
        <v>#N/A</v>
      </c>
      <c r="F16" s="24" t="e">
        <f>VLOOKUP(A:A,[1]SKU上架表!$A:$G,7,0)</f>
        <v>#N/A</v>
      </c>
      <c r="G16" s="25" t="e">
        <f t="shared" si="0"/>
        <v>#N/A</v>
      </c>
      <c r="H16" s="26" t="e">
        <f t="shared" si="1"/>
        <v>#N/A</v>
      </c>
      <c r="I16" s="22" t="e">
        <f>VLOOKUP(A:A,[2]补货数量!$A:$B,2,0)</f>
        <v>#N/A</v>
      </c>
      <c r="J16" s="22" t="e">
        <f>VLOOKUP(A:A,[2]补货数量!$A:$G,7,0)</f>
        <v>#N/A</v>
      </c>
      <c r="K16" s="22" t="e">
        <f>VLOOKUP(A:A,[2]补货数量!$A:$F,5,0)</f>
        <v>#N/A</v>
      </c>
      <c r="L16" s="29" t="e">
        <f>VLOOKUP(A:A,[2]补货数量!$A:$H,8,0)</f>
        <v>#N/A</v>
      </c>
      <c r="M16" s="29" t="e">
        <f t="shared" si="2"/>
        <v>#N/A</v>
      </c>
    </row>
    <row r="17" spans="1:13">
      <c r="A17" s="22"/>
      <c r="B17" s="22"/>
      <c r="C17" s="23" t="e">
        <f>VLOOKUP(A:A,[1]SKU上架表!$A:$C,3,0)</f>
        <v>#N/A</v>
      </c>
      <c r="D17" s="22" t="e">
        <f>VLOOKUP(A:A,[1]SKU上架表!$A:$B,2,0)</f>
        <v>#N/A</v>
      </c>
      <c r="E17" s="22" t="e">
        <f>VLOOKUP(A:A,[1]SKU上架表!$A:$D,4,0)</f>
        <v>#N/A</v>
      </c>
      <c r="F17" s="24" t="e">
        <f>VLOOKUP(A:A,[1]SKU上架表!$A:$G,7,0)</f>
        <v>#N/A</v>
      </c>
      <c r="G17" s="25" t="e">
        <f t="shared" si="0"/>
        <v>#N/A</v>
      </c>
      <c r="H17" s="26" t="e">
        <f t="shared" si="1"/>
        <v>#N/A</v>
      </c>
      <c r="I17" s="22" t="e">
        <f>VLOOKUP(A:A,[2]补货数量!$A:$B,2,0)</f>
        <v>#N/A</v>
      </c>
      <c r="J17" s="22" t="e">
        <f>VLOOKUP(A:A,[2]补货数量!$A:$G,7,0)</f>
        <v>#N/A</v>
      </c>
      <c r="K17" s="22" t="e">
        <f>VLOOKUP(A:A,[2]补货数量!$A:$F,5,0)</f>
        <v>#N/A</v>
      </c>
      <c r="L17" s="29" t="e">
        <f>VLOOKUP(A:A,[2]补货数量!$A:$H,8,0)</f>
        <v>#N/A</v>
      </c>
      <c r="M17" s="29" t="e">
        <f t="shared" si="2"/>
        <v>#N/A</v>
      </c>
    </row>
    <row r="18" spans="1:13">
      <c r="A18" s="22"/>
      <c r="B18" s="22"/>
      <c r="C18" s="23" t="e">
        <f>VLOOKUP(A:A,[1]SKU上架表!$A:$C,3,0)</f>
        <v>#N/A</v>
      </c>
      <c r="D18" s="22" t="e">
        <f>VLOOKUP(A:A,[1]SKU上架表!$A:$B,2,0)</f>
        <v>#N/A</v>
      </c>
      <c r="E18" s="22" t="e">
        <f>VLOOKUP(A:A,[1]SKU上架表!$A:$D,4,0)</f>
        <v>#N/A</v>
      </c>
      <c r="F18" s="24" t="e">
        <f>VLOOKUP(A:A,[1]SKU上架表!$A:$G,7,0)</f>
        <v>#N/A</v>
      </c>
      <c r="G18" s="25" t="e">
        <f t="shared" si="0"/>
        <v>#N/A</v>
      </c>
      <c r="H18" s="26" t="e">
        <f t="shared" si="1"/>
        <v>#N/A</v>
      </c>
      <c r="I18" s="22" t="e">
        <f>VLOOKUP(A:A,[2]补货数量!$A:$B,2,0)</f>
        <v>#N/A</v>
      </c>
      <c r="J18" s="22" t="e">
        <f>VLOOKUP(A:A,[2]补货数量!$A:$G,7,0)</f>
        <v>#N/A</v>
      </c>
      <c r="K18" s="22" t="e">
        <f>VLOOKUP(A:A,[2]补货数量!$A:$F,5,0)</f>
        <v>#N/A</v>
      </c>
      <c r="L18" s="29" t="e">
        <f>VLOOKUP(A:A,[2]补货数量!$A:$H,8,0)</f>
        <v>#N/A</v>
      </c>
      <c r="M18" s="29" t="e">
        <f t="shared" si="2"/>
        <v>#N/A</v>
      </c>
    </row>
    <row r="19" spans="1:13">
      <c r="A19" s="22"/>
      <c r="B19" s="22"/>
      <c r="C19" s="23" t="e">
        <f>VLOOKUP(A:A,[1]SKU上架表!$A:$C,3,0)</f>
        <v>#N/A</v>
      </c>
      <c r="D19" s="22" t="e">
        <f>VLOOKUP(A:A,[1]SKU上架表!$A:$B,2,0)</f>
        <v>#N/A</v>
      </c>
      <c r="E19" s="22" t="e">
        <f>VLOOKUP(A:A,[1]SKU上架表!$A:$D,4,0)</f>
        <v>#N/A</v>
      </c>
      <c r="F19" s="24" t="e">
        <f>VLOOKUP(A:A,[1]SKU上架表!$A:$G,7,0)</f>
        <v>#N/A</v>
      </c>
      <c r="G19" s="25" t="e">
        <f t="shared" si="0"/>
        <v>#N/A</v>
      </c>
      <c r="H19" s="26" t="e">
        <f t="shared" si="1"/>
        <v>#N/A</v>
      </c>
      <c r="I19" s="22" t="e">
        <f>VLOOKUP(A:A,[2]补货数量!$A:$B,2,0)</f>
        <v>#N/A</v>
      </c>
      <c r="J19" s="22" t="e">
        <f>VLOOKUP(A:A,[2]补货数量!$A:$G,7,0)</f>
        <v>#N/A</v>
      </c>
      <c r="K19" s="22" t="e">
        <f>VLOOKUP(A:A,[2]补货数量!$A:$F,5,0)</f>
        <v>#N/A</v>
      </c>
      <c r="L19" s="29" t="e">
        <f>VLOOKUP(A:A,[2]补货数量!$A:$H,8,0)</f>
        <v>#N/A</v>
      </c>
      <c r="M19" s="29" t="e">
        <f t="shared" si="2"/>
        <v>#N/A</v>
      </c>
    </row>
    <row r="20" spans="1:13">
      <c r="A20" s="22"/>
      <c r="B20" s="22"/>
      <c r="C20" s="23" t="e">
        <f>VLOOKUP(A:A,[1]SKU上架表!$A:$C,3,0)</f>
        <v>#N/A</v>
      </c>
      <c r="D20" s="22" t="e">
        <f>VLOOKUP(A:A,[1]SKU上架表!$A:$B,2,0)</f>
        <v>#N/A</v>
      </c>
      <c r="E20" s="22" t="e">
        <f>VLOOKUP(A:A,[1]SKU上架表!$A:$D,4,0)</f>
        <v>#N/A</v>
      </c>
      <c r="F20" s="24" t="e">
        <f>VLOOKUP(A:A,[1]SKU上架表!$A:$G,7,0)</f>
        <v>#N/A</v>
      </c>
      <c r="G20" s="25" t="e">
        <f t="shared" si="0"/>
        <v>#N/A</v>
      </c>
      <c r="H20" s="26" t="e">
        <f t="shared" si="1"/>
        <v>#N/A</v>
      </c>
      <c r="I20" s="22" t="e">
        <f>VLOOKUP(A:A,[2]补货数量!$A:$B,2,0)</f>
        <v>#N/A</v>
      </c>
      <c r="J20" s="22" t="e">
        <f>VLOOKUP(A:A,[2]补货数量!$A:$G,7,0)</f>
        <v>#N/A</v>
      </c>
      <c r="K20" s="22" t="e">
        <f>VLOOKUP(A:A,[2]补货数量!$A:$F,5,0)</f>
        <v>#N/A</v>
      </c>
      <c r="L20" s="29" t="e">
        <f>VLOOKUP(A:A,[2]补货数量!$A:$H,8,0)</f>
        <v>#N/A</v>
      </c>
      <c r="M20" s="29" t="e">
        <f t="shared" si="2"/>
        <v>#N/A</v>
      </c>
    </row>
    <row r="21" spans="1:13">
      <c r="A21" s="22"/>
      <c r="B21" s="22"/>
      <c r="C21" s="23" t="e">
        <f>VLOOKUP(A:A,[1]SKU上架表!$A:$C,3,0)</f>
        <v>#N/A</v>
      </c>
      <c r="D21" s="22" t="e">
        <f>VLOOKUP(A:A,[1]SKU上架表!$A:$B,2,0)</f>
        <v>#N/A</v>
      </c>
      <c r="E21" s="22" t="e">
        <f>VLOOKUP(A:A,[1]SKU上架表!$A:$D,4,0)</f>
        <v>#N/A</v>
      </c>
      <c r="F21" s="24" t="e">
        <f>VLOOKUP(A:A,[1]SKU上架表!$A:$G,7,0)</f>
        <v>#N/A</v>
      </c>
      <c r="G21" s="25" t="e">
        <f t="shared" si="0"/>
        <v>#N/A</v>
      </c>
      <c r="H21" s="26" t="e">
        <f t="shared" si="1"/>
        <v>#N/A</v>
      </c>
      <c r="I21" s="22" t="e">
        <f>VLOOKUP(A:A,[2]补货数量!$A:$B,2,0)</f>
        <v>#N/A</v>
      </c>
      <c r="J21" s="22" t="e">
        <f>VLOOKUP(A:A,[2]补货数量!$A:$G,7,0)</f>
        <v>#N/A</v>
      </c>
      <c r="K21" s="22" t="e">
        <f>VLOOKUP(A:A,[2]补货数量!$A:$F,5,0)</f>
        <v>#N/A</v>
      </c>
      <c r="L21" s="29" t="e">
        <f>VLOOKUP(A:A,[2]补货数量!$A:$H,8,0)</f>
        <v>#N/A</v>
      </c>
      <c r="M21" s="29" t="e">
        <f t="shared" si="2"/>
        <v>#N/A</v>
      </c>
    </row>
    <row r="22" spans="1:13">
      <c r="A22" s="22"/>
      <c r="B22" s="22"/>
      <c r="C22" s="23" t="e">
        <f>VLOOKUP(A:A,[1]SKU上架表!$A:$C,3,0)</f>
        <v>#N/A</v>
      </c>
      <c r="D22" s="22" t="e">
        <f>VLOOKUP(A:A,[1]SKU上架表!$A:$B,2,0)</f>
        <v>#N/A</v>
      </c>
      <c r="E22" s="22" t="e">
        <f>VLOOKUP(A:A,[1]SKU上架表!$A:$D,4,0)</f>
        <v>#N/A</v>
      </c>
      <c r="F22" s="24" t="e">
        <f>VLOOKUP(A:A,[1]SKU上架表!$A:$G,7,0)</f>
        <v>#N/A</v>
      </c>
      <c r="G22" s="25" t="e">
        <f t="shared" si="0"/>
        <v>#N/A</v>
      </c>
      <c r="H22" s="26" t="e">
        <f t="shared" si="1"/>
        <v>#N/A</v>
      </c>
      <c r="I22" s="22" t="e">
        <f>VLOOKUP(A:A,[2]补货数量!$A:$B,2,0)</f>
        <v>#N/A</v>
      </c>
      <c r="J22" s="22" t="e">
        <f>VLOOKUP(A:A,[2]补货数量!$A:$G,7,0)</f>
        <v>#N/A</v>
      </c>
      <c r="K22" s="22" t="e">
        <f>VLOOKUP(A:A,[2]补货数量!$A:$F,5,0)</f>
        <v>#N/A</v>
      </c>
      <c r="L22" s="29" t="e">
        <f>VLOOKUP(A:A,[2]补货数量!$A:$H,8,0)</f>
        <v>#N/A</v>
      </c>
      <c r="M22" s="29" t="e">
        <f t="shared" si="2"/>
        <v>#N/A</v>
      </c>
    </row>
    <row r="23" spans="1:13">
      <c r="A23" s="22"/>
      <c r="B23" s="22"/>
      <c r="C23" s="23" t="e">
        <f>VLOOKUP(A:A,[1]SKU上架表!$A:$C,3,0)</f>
        <v>#N/A</v>
      </c>
      <c r="D23" s="22" t="e">
        <f>VLOOKUP(A:A,[1]SKU上架表!$A:$B,2,0)</f>
        <v>#N/A</v>
      </c>
      <c r="E23" s="22" t="e">
        <f>VLOOKUP(A:A,[1]SKU上架表!$A:$D,4,0)</f>
        <v>#N/A</v>
      </c>
      <c r="F23" s="24" t="e">
        <f>VLOOKUP(A:A,[1]SKU上架表!$A:$G,7,0)</f>
        <v>#N/A</v>
      </c>
      <c r="G23" s="25" t="e">
        <f t="shared" si="0"/>
        <v>#N/A</v>
      </c>
      <c r="H23" s="26" t="e">
        <f t="shared" si="1"/>
        <v>#N/A</v>
      </c>
      <c r="I23" s="22" t="e">
        <f>VLOOKUP(A:A,[2]补货数量!$A:$B,2,0)</f>
        <v>#N/A</v>
      </c>
      <c r="J23" s="22" t="e">
        <f>VLOOKUP(A:A,[2]补货数量!$A:$G,7,0)</f>
        <v>#N/A</v>
      </c>
      <c r="K23" s="22" t="e">
        <f>VLOOKUP(A:A,[2]补货数量!$A:$F,5,0)</f>
        <v>#N/A</v>
      </c>
      <c r="L23" s="29" t="e">
        <f>VLOOKUP(A:A,[2]补货数量!$A:$H,8,0)</f>
        <v>#N/A</v>
      </c>
      <c r="M23" s="29" t="e">
        <f t="shared" si="2"/>
        <v>#N/A</v>
      </c>
    </row>
    <row r="24" spans="1:13">
      <c r="A24" s="22"/>
      <c r="B24" s="22"/>
      <c r="C24" s="23" t="e">
        <f>VLOOKUP(A:A,[1]SKU上架表!$A:$C,3,0)</f>
        <v>#N/A</v>
      </c>
      <c r="D24" s="22" t="e">
        <f>VLOOKUP(A:A,[1]SKU上架表!$A:$B,2,0)</f>
        <v>#N/A</v>
      </c>
      <c r="E24" s="22" t="e">
        <f>VLOOKUP(A:A,[1]SKU上架表!$A:$D,4,0)</f>
        <v>#N/A</v>
      </c>
      <c r="F24" s="24" t="e">
        <f>VLOOKUP(A:A,[1]SKU上架表!$A:$G,7,0)</f>
        <v>#N/A</v>
      </c>
      <c r="G24" s="25" t="e">
        <f t="shared" si="0"/>
        <v>#N/A</v>
      </c>
      <c r="H24" s="26" t="e">
        <f t="shared" si="1"/>
        <v>#N/A</v>
      </c>
      <c r="I24" s="22" t="e">
        <f>VLOOKUP(A:A,[2]补货数量!$A:$B,2,0)</f>
        <v>#N/A</v>
      </c>
      <c r="J24" s="22" t="e">
        <f>VLOOKUP(A:A,[2]补货数量!$A:$G,7,0)</f>
        <v>#N/A</v>
      </c>
      <c r="K24" s="22" t="e">
        <f>VLOOKUP(A:A,[2]补货数量!$A:$F,5,0)</f>
        <v>#N/A</v>
      </c>
      <c r="L24" s="29" t="e">
        <f>VLOOKUP(A:A,[2]补货数量!$A:$H,8,0)</f>
        <v>#N/A</v>
      </c>
      <c r="M24" s="29" t="e">
        <f t="shared" si="2"/>
        <v>#N/A</v>
      </c>
    </row>
    <row r="25" spans="1:13">
      <c r="A25" s="22"/>
      <c r="B25" s="22"/>
      <c r="C25" s="23" t="e">
        <f>VLOOKUP(A:A,[1]SKU上架表!$A:$C,3,0)</f>
        <v>#N/A</v>
      </c>
      <c r="D25" s="22" t="e">
        <f>VLOOKUP(A:A,[1]SKU上架表!$A:$B,2,0)</f>
        <v>#N/A</v>
      </c>
      <c r="E25" s="22" t="e">
        <f>VLOOKUP(A:A,[1]SKU上架表!$A:$D,4,0)</f>
        <v>#N/A</v>
      </c>
      <c r="F25" s="24" t="e">
        <f>VLOOKUP(A:A,[1]SKU上架表!$A:$G,7,0)</f>
        <v>#N/A</v>
      </c>
      <c r="G25" s="25" t="e">
        <f t="shared" si="0"/>
        <v>#N/A</v>
      </c>
      <c r="H25" s="26" t="e">
        <f t="shared" si="1"/>
        <v>#N/A</v>
      </c>
      <c r="I25" s="22" t="e">
        <f>VLOOKUP(A:A,[2]补货数量!$A:$B,2,0)</f>
        <v>#N/A</v>
      </c>
      <c r="J25" s="22" t="e">
        <f>VLOOKUP(A:A,[2]补货数量!$A:$G,7,0)</f>
        <v>#N/A</v>
      </c>
      <c r="K25" s="22" t="e">
        <f>VLOOKUP(A:A,[2]补货数量!$A:$F,5,0)</f>
        <v>#N/A</v>
      </c>
      <c r="L25" s="29" t="e">
        <f>VLOOKUP(A:A,[2]补货数量!$A:$H,8,0)</f>
        <v>#N/A</v>
      </c>
      <c r="M25" s="29" t="e">
        <f t="shared" si="2"/>
        <v>#N/A</v>
      </c>
    </row>
    <row r="26" spans="1:13">
      <c r="A26" s="22"/>
      <c r="B26" s="22"/>
      <c r="C26" s="23" t="e">
        <f>VLOOKUP(A:A,[1]SKU上架表!$A:$C,3,0)</f>
        <v>#N/A</v>
      </c>
      <c r="D26" s="22" t="e">
        <f>VLOOKUP(A:A,[1]SKU上架表!$A:$B,2,0)</f>
        <v>#N/A</v>
      </c>
      <c r="E26" s="22" t="e">
        <f>VLOOKUP(A:A,[1]SKU上架表!$A:$D,4,0)</f>
        <v>#N/A</v>
      </c>
      <c r="F26" s="24" t="e">
        <f>VLOOKUP(A:A,[1]SKU上架表!$A:$G,7,0)</f>
        <v>#N/A</v>
      </c>
      <c r="G26" s="25" t="e">
        <f t="shared" si="0"/>
        <v>#N/A</v>
      </c>
      <c r="H26" s="26" t="e">
        <f t="shared" si="1"/>
        <v>#N/A</v>
      </c>
      <c r="I26" s="22" t="e">
        <f>VLOOKUP(A:A,[2]补货数量!$A:$B,2,0)</f>
        <v>#N/A</v>
      </c>
      <c r="J26" s="22" t="e">
        <f>VLOOKUP(A:A,[2]补货数量!$A:$G,7,0)</f>
        <v>#N/A</v>
      </c>
      <c r="K26" s="22" t="e">
        <f>VLOOKUP(A:A,[2]补货数量!$A:$F,5,0)</f>
        <v>#N/A</v>
      </c>
      <c r="L26" s="29" t="e">
        <f>VLOOKUP(A:A,[2]补货数量!$A:$H,8,0)</f>
        <v>#N/A</v>
      </c>
      <c r="M26" s="29" t="e">
        <f t="shared" si="2"/>
        <v>#N/A</v>
      </c>
    </row>
    <row r="27" spans="1:13">
      <c r="A27" s="22"/>
      <c r="B27" s="22"/>
      <c r="C27" s="23" t="e">
        <f>VLOOKUP(A:A,[1]SKU上架表!$A:$C,3,0)</f>
        <v>#N/A</v>
      </c>
      <c r="D27" s="22" t="e">
        <f>VLOOKUP(A:A,[1]SKU上架表!$A:$B,2,0)</f>
        <v>#N/A</v>
      </c>
      <c r="E27" s="22" t="e">
        <f>VLOOKUP(A:A,[1]SKU上架表!$A:$D,4,0)</f>
        <v>#N/A</v>
      </c>
      <c r="F27" s="24" t="e">
        <f>VLOOKUP(A:A,[1]SKU上架表!$A:$G,7,0)</f>
        <v>#N/A</v>
      </c>
      <c r="G27" s="25" t="e">
        <f t="shared" si="0"/>
        <v>#N/A</v>
      </c>
      <c r="H27" s="26" t="e">
        <f t="shared" si="1"/>
        <v>#N/A</v>
      </c>
      <c r="I27" s="22" t="e">
        <f>VLOOKUP(A:A,[2]补货数量!$A:$B,2,0)</f>
        <v>#N/A</v>
      </c>
      <c r="J27" s="22" t="e">
        <f>VLOOKUP(A:A,[2]补货数量!$A:$G,7,0)</f>
        <v>#N/A</v>
      </c>
      <c r="K27" s="22" t="e">
        <f>VLOOKUP(A:A,[2]补货数量!$A:$F,5,0)</f>
        <v>#N/A</v>
      </c>
      <c r="L27" s="29" t="e">
        <f>VLOOKUP(A:A,[2]补货数量!$A:$H,8,0)</f>
        <v>#N/A</v>
      </c>
      <c r="M27" s="29" t="e">
        <f t="shared" si="2"/>
        <v>#N/A</v>
      </c>
    </row>
    <row r="28" spans="1:13">
      <c r="A28" s="22"/>
      <c r="B28" s="22"/>
      <c r="C28" s="23" t="e">
        <f>VLOOKUP(A:A,[1]SKU上架表!$A:$C,3,0)</f>
        <v>#N/A</v>
      </c>
      <c r="D28" s="22" t="e">
        <f>VLOOKUP(A:A,[1]SKU上架表!$A:$B,2,0)</f>
        <v>#N/A</v>
      </c>
      <c r="E28" s="22" t="e">
        <f>VLOOKUP(A:A,[1]SKU上架表!$A:$D,4,0)</f>
        <v>#N/A</v>
      </c>
      <c r="F28" s="24" t="e">
        <f>VLOOKUP(A:A,[1]SKU上架表!$A:$G,7,0)</f>
        <v>#N/A</v>
      </c>
      <c r="G28" s="25" t="e">
        <f t="shared" si="0"/>
        <v>#N/A</v>
      </c>
      <c r="H28" s="26" t="e">
        <f t="shared" si="1"/>
        <v>#N/A</v>
      </c>
      <c r="I28" s="22" t="e">
        <f>VLOOKUP(A:A,[2]补货数量!$A:$B,2,0)</f>
        <v>#N/A</v>
      </c>
      <c r="J28" s="22" t="e">
        <f>VLOOKUP(A:A,[2]补货数量!$A:$G,7,0)</f>
        <v>#N/A</v>
      </c>
      <c r="K28" s="22" t="e">
        <f>VLOOKUP(A:A,[2]补货数量!$A:$F,5,0)</f>
        <v>#N/A</v>
      </c>
      <c r="L28" s="29" t="e">
        <f>VLOOKUP(A:A,[2]补货数量!$A:$H,8,0)</f>
        <v>#N/A</v>
      </c>
      <c r="M28" s="29" t="e">
        <f t="shared" si="2"/>
        <v>#N/A</v>
      </c>
    </row>
    <row r="29" spans="1:13">
      <c r="A29" s="22"/>
      <c r="B29" s="22"/>
      <c r="C29" s="23" t="e">
        <f>VLOOKUP(A:A,[1]SKU上架表!$A:$C,3,0)</f>
        <v>#N/A</v>
      </c>
      <c r="D29" s="22" t="e">
        <f>VLOOKUP(A:A,[1]SKU上架表!$A:$B,2,0)</f>
        <v>#N/A</v>
      </c>
      <c r="E29" s="22" t="e">
        <f>VLOOKUP(A:A,[1]SKU上架表!$A:$D,4,0)</f>
        <v>#N/A</v>
      </c>
      <c r="F29" s="24" t="e">
        <f>VLOOKUP(A:A,[1]SKU上架表!$A:$G,7,0)</f>
        <v>#N/A</v>
      </c>
      <c r="G29" s="25" t="e">
        <f t="shared" si="0"/>
        <v>#N/A</v>
      </c>
      <c r="H29" s="26" t="e">
        <f t="shared" si="1"/>
        <v>#N/A</v>
      </c>
      <c r="I29" s="22" t="e">
        <f>VLOOKUP(A:A,[2]补货数量!$A:$B,2,0)</f>
        <v>#N/A</v>
      </c>
      <c r="J29" s="22" t="e">
        <f>VLOOKUP(A:A,[2]补货数量!$A:$G,7,0)</f>
        <v>#N/A</v>
      </c>
      <c r="K29" s="22" t="e">
        <f>VLOOKUP(A:A,[2]补货数量!$A:$F,5,0)</f>
        <v>#N/A</v>
      </c>
      <c r="L29" s="29" t="e">
        <f>VLOOKUP(A:A,[2]补货数量!$A:$H,8,0)</f>
        <v>#N/A</v>
      </c>
      <c r="M29" s="29" t="e">
        <f t="shared" si="2"/>
        <v>#N/A</v>
      </c>
    </row>
    <row r="30" spans="1:13">
      <c r="A30" s="22"/>
      <c r="B30" s="22"/>
      <c r="C30" s="23" t="e">
        <f>VLOOKUP(A:A,[1]SKU上架表!$A:$C,3,0)</f>
        <v>#N/A</v>
      </c>
      <c r="D30" s="22" t="e">
        <f>VLOOKUP(A:A,[1]SKU上架表!$A:$B,2,0)</f>
        <v>#N/A</v>
      </c>
      <c r="E30" s="22" t="e">
        <f>VLOOKUP(A:A,[1]SKU上架表!$A:$D,4,0)</f>
        <v>#N/A</v>
      </c>
      <c r="F30" s="24" t="e">
        <f>VLOOKUP(A:A,[1]SKU上架表!$A:$G,7,0)</f>
        <v>#N/A</v>
      </c>
      <c r="G30" s="25" t="e">
        <f t="shared" si="0"/>
        <v>#N/A</v>
      </c>
      <c r="H30" s="26" t="e">
        <f t="shared" si="1"/>
        <v>#N/A</v>
      </c>
      <c r="I30" s="22" t="e">
        <f>VLOOKUP(A:A,[2]补货数量!$A:$B,2,0)</f>
        <v>#N/A</v>
      </c>
      <c r="J30" s="22" t="e">
        <f>VLOOKUP(A:A,[2]补货数量!$A:$G,7,0)</f>
        <v>#N/A</v>
      </c>
      <c r="K30" s="22" t="e">
        <f>VLOOKUP(A:A,[2]补货数量!$A:$F,5,0)</f>
        <v>#N/A</v>
      </c>
      <c r="L30" s="29" t="e">
        <f>VLOOKUP(A:A,[2]补货数量!$A:$H,8,0)</f>
        <v>#N/A</v>
      </c>
      <c r="M30" s="29" t="e">
        <f t="shared" si="2"/>
        <v>#N/A</v>
      </c>
    </row>
    <row r="31" spans="1:13">
      <c r="A31" s="22"/>
      <c r="B31" s="22"/>
      <c r="C31" s="23" t="e">
        <f>VLOOKUP(A:A,[1]SKU上架表!$A:$C,3,0)</f>
        <v>#N/A</v>
      </c>
      <c r="D31" s="22" t="e">
        <f>VLOOKUP(A:A,[1]SKU上架表!$A:$B,2,0)</f>
        <v>#N/A</v>
      </c>
      <c r="E31" s="22" t="e">
        <f>VLOOKUP(A:A,[1]SKU上架表!$A:$D,4,0)</f>
        <v>#N/A</v>
      </c>
      <c r="F31" s="24" t="e">
        <f>VLOOKUP(A:A,[1]SKU上架表!$A:$G,7,0)</f>
        <v>#N/A</v>
      </c>
      <c r="G31" s="25" t="e">
        <f t="shared" si="0"/>
        <v>#N/A</v>
      </c>
      <c r="H31" s="26" t="e">
        <f t="shared" si="1"/>
        <v>#N/A</v>
      </c>
      <c r="I31" s="22" t="e">
        <f>VLOOKUP(A:A,[2]补货数量!$A:$B,2,0)</f>
        <v>#N/A</v>
      </c>
      <c r="J31" s="22" t="e">
        <f>VLOOKUP(A:A,[2]补货数量!$A:$G,7,0)</f>
        <v>#N/A</v>
      </c>
      <c r="K31" s="22" t="e">
        <f>VLOOKUP(A:A,[2]补货数量!$A:$F,5,0)</f>
        <v>#N/A</v>
      </c>
      <c r="L31" s="29" t="e">
        <f>VLOOKUP(A:A,[2]补货数量!$A:$H,8,0)</f>
        <v>#N/A</v>
      </c>
      <c r="M31" s="29" t="e">
        <f t="shared" si="2"/>
        <v>#N/A</v>
      </c>
    </row>
    <row r="32" spans="1:13">
      <c r="A32" s="22"/>
      <c r="B32" s="22"/>
      <c r="C32" s="23" t="e">
        <f>VLOOKUP(A:A,[1]SKU上架表!$A:$C,3,0)</f>
        <v>#N/A</v>
      </c>
      <c r="D32" s="22" t="e">
        <f>VLOOKUP(A:A,[1]SKU上架表!$A:$B,2,0)</f>
        <v>#N/A</v>
      </c>
      <c r="E32" s="22" t="e">
        <f>VLOOKUP(A:A,[1]SKU上架表!$A:$D,4,0)</f>
        <v>#N/A</v>
      </c>
      <c r="F32" s="24" t="e">
        <f>VLOOKUP(A:A,[1]SKU上架表!$A:$G,7,0)</f>
        <v>#N/A</v>
      </c>
      <c r="G32" s="25" t="e">
        <f t="shared" si="0"/>
        <v>#N/A</v>
      </c>
      <c r="H32" s="26" t="e">
        <f t="shared" si="1"/>
        <v>#N/A</v>
      </c>
      <c r="I32" s="22" t="e">
        <f>VLOOKUP(A:A,[2]补货数量!$A:$B,2,0)</f>
        <v>#N/A</v>
      </c>
      <c r="J32" s="22" t="e">
        <f>VLOOKUP(A:A,[2]补货数量!$A:$G,7,0)</f>
        <v>#N/A</v>
      </c>
      <c r="K32" s="22" t="e">
        <f>VLOOKUP(A:A,[2]补货数量!$A:$F,5,0)</f>
        <v>#N/A</v>
      </c>
      <c r="L32" s="29" t="e">
        <f>VLOOKUP(A:A,[2]补货数量!$A:$H,8,0)</f>
        <v>#N/A</v>
      </c>
      <c r="M32" s="29" t="e">
        <f t="shared" si="2"/>
        <v>#N/A</v>
      </c>
    </row>
    <row r="33" spans="1:13">
      <c r="A33" s="22"/>
      <c r="B33" s="22"/>
      <c r="C33" s="23" t="e">
        <f>VLOOKUP(A:A,[1]SKU上架表!$A:$C,3,0)</f>
        <v>#N/A</v>
      </c>
      <c r="D33" s="22" t="e">
        <f>VLOOKUP(A:A,[1]SKU上架表!$A:$B,2,0)</f>
        <v>#N/A</v>
      </c>
      <c r="E33" s="22" t="e">
        <f>VLOOKUP(A:A,[1]SKU上架表!$A:$D,4,0)</f>
        <v>#N/A</v>
      </c>
      <c r="F33" s="24" t="e">
        <f>VLOOKUP(A:A,[1]SKU上架表!$A:$G,7,0)</f>
        <v>#N/A</v>
      </c>
      <c r="G33" s="25" t="e">
        <f t="shared" si="0"/>
        <v>#N/A</v>
      </c>
      <c r="H33" s="26" t="e">
        <f t="shared" si="1"/>
        <v>#N/A</v>
      </c>
      <c r="I33" s="22" t="e">
        <f>VLOOKUP(A:A,[2]补货数量!$A:$B,2,0)</f>
        <v>#N/A</v>
      </c>
      <c r="J33" s="22" t="e">
        <f>VLOOKUP(A:A,[2]补货数量!$A:$G,7,0)</f>
        <v>#N/A</v>
      </c>
      <c r="K33" s="22" t="e">
        <f>VLOOKUP(A:A,[2]补货数量!$A:$F,5,0)</f>
        <v>#N/A</v>
      </c>
      <c r="L33" s="29" t="e">
        <f>VLOOKUP(A:A,[2]补货数量!$A:$H,8,0)</f>
        <v>#N/A</v>
      </c>
      <c r="M33" s="29" t="e">
        <f t="shared" si="2"/>
        <v>#N/A</v>
      </c>
    </row>
    <row r="34" spans="1:13">
      <c r="A34" s="22"/>
      <c r="B34" s="22"/>
      <c r="C34" s="23" t="e">
        <f>VLOOKUP(A:A,[1]SKU上架表!$A:$C,3,0)</f>
        <v>#N/A</v>
      </c>
      <c r="D34" s="22" t="e">
        <f>VLOOKUP(A:A,[1]SKU上架表!$A:$B,2,0)</f>
        <v>#N/A</v>
      </c>
      <c r="E34" s="22" t="e">
        <f>VLOOKUP(A:A,[1]SKU上架表!$A:$D,4,0)</f>
        <v>#N/A</v>
      </c>
      <c r="F34" s="24" t="e">
        <f>VLOOKUP(A:A,[1]SKU上架表!$A:$G,7,0)</f>
        <v>#N/A</v>
      </c>
      <c r="G34" s="25" t="e">
        <f t="shared" si="0"/>
        <v>#N/A</v>
      </c>
      <c r="H34" s="26" t="e">
        <f t="shared" ref="H34:H57" si="3">F34*G34</f>
        <v>#N/A</v>
      </c>
      <c r="I34" s="22" t="e">
        <f>VLOOKUP(A:A,[2]补货数量!$A:$B,2,0)</f>
        <v>#N/A</v>
      </c>
      <c r="J34" s="22" t="e">
        <f>VLOOKUP(A:A,[2]补货数量!$A:$G,7,0)</f>
        <v>#N/A</v>
      </c>
      <c r="K34" s="22" t="e">
        <f>VLOOKUP(A:A,[2]补货数量!$A:$F,5,0)</f>
        <v>#N/A</v>
      </c>
      <c r="L34" s="29" t="e">
        <f>VLOOKUP(A:A,[2]补货数量!$A:$H,8,0)</f>
        <v>#N/A</v>
      </c>
      <c r="M34" s="29" t="e">
        <f t="shared" si="2"/>
        <v>#N/A</v>
      </c>
    </row>
    <row r="35" spans="1:13">
      <c r="A35" s="22"/>
      <c r="B35" s="22"/>
      <c r="C35" s="23" t="e">
        <f>VLOOKUP(A:A,[1]SKU上架表!$A:$C,3,0)</f>
        <v>#N/A</v>
      </c>
      <c r="D35" s="22" t="e">
        <f>VLOOKUP(A:A,[1]SKU上架表!$A:$B,2,0)</f>
        <v>#N/A</v>
      </c>
      <c r="E35" s="22" t="e">
        <f>VLOOKUP(A:A,[1]SKU上架表!$A:$D,4,0)</f>
        <v>#N/A</v>
      </c>
      <c r="F35" s="24" t="e">
        <f>VLOOKUP(A:A,[1]SKU上架表!$A:$G,7,0)</f>
        <v>#N/A</v>
      </c>
      <c r="G35" s="25" t="e">
        <f t="shared" si="0"/>
        <v>#N/A</v>
      </c>
      <c r="H35" s="26" t="e">
        <f t="shared" si="3"/>
        <v>#N/A</v>
      </c>
      <c r="I35" s="22" t="e">
        <f>VLOOKUP(A:A,[2]补货数量!$A:$B,2,0)</f>
        <v>#N/A</v>
      </c>
      <c r="J35" s="22" t="e">
        <f>VLOOKUP(A:A,[2]补货数量!$A:$G,7,0)</f>
        <v>#N/A</v>
      </c>
      <c r="K35" s="22" t="e">
        <f>VLOOKUP(A:A,[2]补货数量!$A:$F,5,0)</f>
        <v>#N/A</v>
      </c>
      <c r="L35" s="29" t="e">
        <f>VLOOKUP(A:A,[2]补货数量!$A:$H,8,0)</f>
        <v>#N/A</v>
      </c>
      <c r="M35" s="29" t="e">
        <f t="shared" si="2"/>
        <v>#N/A</v>
      </c>
    </row>
    <row r="36" spans="1:13">
      <c r="A36" s="22"/>
      <c r="B36" s="22"/>
      <c r="C36" s="23" t="e">
        <f>VLOOKUP(A:A,[1]SKU上架表!$A:$C,3,0)</f>
        <v>#N/A</v>
      </c>
      <c r="D36" s="22" t="e">
        <f>VLOOKUP(A:A,[1]SKU上架表!$A:$B,2,0)</f>
        <v>#N/A</v>
      </c>
      <c r="E36" s="22" t="e">
        <f>VLOOKUP(A:A,[1]SKU上架表!$A:$D,4,0)</f>
        <v>#N/A</v>
      </c>
      <c r="F36" s="24" t="e">
        <f>VLOOKUP(A:A,[1]SKU上架表!$A:$G,7,0)</f>
        <v>#N/A</v>
      </c>
      <c r="G36" s="25" t="e">
        <f t="shared" si="0"/>
        <v>#N/A</v>
      </c>
      <c r="H36" s="26" t="e">
        <f t="shared" si="3"/>
        <v>#N/A</v>
      </c>
      <c r="I36" s="22" t="e">
        <f>VLOOKUP(A:A,[2]补货数量!$A:$B,2,0)</f>
        <v>#N/A</v>
      </c>
      <c r="J36" s="22" t="e">
        <f>VLOOKUP(A:A,[2]补货数量!$A:$G,7,0)</f>
        <v>#N/A</v>
      </c>
      <c r="K36" s="22" t="e">
        <f>VLOOKUP(A:A,[2]补货数量!$A:$F,5,0)</f>
        <v>#N/A</v>
      </c>
      <c r="L36" s="29" t="e">
        <f>VLOOKUP(A:A,[2]补货数量!$A:$H,8,0)</f>
        <v>#N/A</v>
      </c>
      <c r="M36" s="29" t="e">
        <f t="shared" si="2"/>
        <v>#N/A</v>
      </c>
    </row>
    <row r="37" spans="1:13">
      <c r="A37" s="22"/>
      <c r="B37" s="22"/>
      <c r="C37" s="23" t="e">
        <f>VLOOKUP(A:A,[1]SKU上架表!$A:$C,3,0)</f>
        <v>#N/A</v>
      </c>
      <c r="D37" s="22" t="e">
        <f>VLOOKUP(A:A,[1]SKU上架表!$A:$B,2,0)</f>
        <v>#N/A</v>
      </c>
      <c r="E37" s="22" t="e">
        <f>VLOOKUP(A:A,[1]SKU上架表!$A:$D,4,0)</f>
        <v>#N/A</v>
      </c>
      <c r="F37" s="24" t="e">
        <f>VLOOKUP(A:A,[1]SKU上架表!$A:$G,7,0)</f>
        <v>#N/A</v>
      </c>
      <c r="G37" s="25" t="e">
        <f t="shared" si="0"/>
        <v>#N/A</v>
      </c>
      <c r="H37" s="26" t="e">
        <f t="shared" si="3"/>
        <v>#N/A</v>
      </c>
      <c r="I37" s="22" t="e">
        <f>VLOOKUP(A:A,[2]补货数量!$A:$B,2,0)</f>
        <v>#N/A</v>
      </c>
      <c r="J37" s="22" t="e">
        <f>VLOOKUP(A:A,[2]补货数量!$A:$G,7,0)</f>
        <v>#N/A</v>
      </c>
      <c r="K37" s="22" t="e">
        <f>VLOOKUP(A:A,[2]补货数量!$A:$F,5,0)</f>
        <v>#N/A</v>
      </c>
      <c r="L37" s="29" t="e">
        <f>VLOOKUP(A:A,[2]补货数量!$A:$H,8,0)</f>
        <v>#N/A</v>
      </c>
      <c r="M37" s="29" t="e">
        <f t="shared" si="2"/>
        <v>#N/A</v>
      </c>
    </row>
    <row r="38" spans="1:13">
      <c r="A38" s="22"/>
      <c r="B38" s="22"/>
      <c r="C38" s="23" t="e">
        <f>VLOOKUP(A:A,[1]SKU上架表!$A:$C,3,0)</f>
        <v>#N/A</v>
      </c>
      <c r="D38" s="22" t="e">
        <f>VLOOKUP(A:A,[1]SKU上架表!$A:$B,2,0)</f>
        <v>#N/A</v>
      </c>
      <c r="E38" s="22" t="e">
        <f>VLOOKUP(A:A,[1]SKU上架表!$A:$D,4,0)</f>
        <v>#N/A</v>
      </c>
      <c r="F38" s="24" t="e">
        <f>VLOOKUP(A:A,[1]SKU上架表!$A:$G,7,0)</f>
        <v>#N/A</v>
      </c>
      <c r="G38" s="25" t="e">
        <f t="shared" si="0"/>
        <v>#N/A</v>
      </c>
      <c r="H38" s="26" t="e">
        <f t="shared" si="3"/>
        <v>#N/A</v>
      </c>
      <c r="I38" s="22" t="e">
        <f>VLOOKUP(A:A,[2]补货数量!$A:$B,2,0)</f>
        <v>#N/A</v>
      </c>
      <c r="J38" s="22" t="e">
        <f>VLOOKUP(A:A,[2]补货数量!$A:$G,7,0)</f>
        <v>#N/A</v>
      </c>
      <c r="K38" s="22" t="e">
        <f>VLOOKUP(A:A,[2]补货数量!$A:$F,5,0)</f>
        <v>#N/A</v>
      </c>
      <c r="L38" s="29" t="e">
        <f>VLOOKUP(A:A,[2]补货数量!$A:$H,8,0)</f>
        <v>#N/A</v>
      </c>
      <c r="M38" s="29" t="e">
        <f t="shared" si="2"/>
        <v>#N/A</v>
      </c>
    </row>
    <row r="39" spans="1:13">
      <c r="A39" s="22"/>
      <c r="B39" s="22"/>
      <c r="C39" s="23" t="e">
        <f>VLOOKUP(A:A,[1]SKU上架表!$A:$C,3,0)</f>
        <v>#N/A</v>
      </c>
      <c r="D39" s="22" t="e">
        <f>VLOOKUP(A:A,[1]SKU上架表!$A:$B,2,0)</f>
        <v>#N/A</v>
      </c>
      <c r="E39" s="22" t="e">
        <f>VLOOKUP(A:A,[1]SKU上架表!$A:$D,4,0)</f>
        <v>#N/A</v>
      </c>
      <c r="F39" s="24" t="e">
        <f>VLOOKUP(A:A,[1]SKU上架表!$A:$G,7,0)</f>
        <v>#N/A</v>
      </c>
      <c r="G39" s="25" t="e">
        <f t="shared" si="0"/>
        <v>#N/A</v>
      </c>
      <c r="H39" s="26" t="e">
        <f t="shared" si="3"/>
        <v>#N/A</v>
      </c>
      <c r="I39" s="22" t="e">
        <f>VLOOKUP(A:A,[2]补货数量!$A:$B,2,0)</f>
        <v>#N/A</v>
      </c>
      <c r="J39" s="22" t="e">
        <f>VLOOKUP(A:A,[2]补货数量!$A:$G,7,0)</f>
        <v>#N/A</v>
      </c>
      <c r="K39" s="22" t="e">
        <f>VLOOKUP(A:A,[2]补货数量!$A:$F,5,0)</f>
        <v>#N/A</v>
      </c>
      <c r="L39" s="29" t="e">
        <f>VLOOKUP(A:A,[2]补货数量!$A:$H,8,0)</f>
        <v>#N/A</v>
      </c>
      <c r="M39" s="29" t="e">
        <f t="shared" si="2"/>
        <v>#N/A</v>
      </c>
    </row>
    <row r="40" spans="1:13">
      <c r="A40" s="22"/>
      <c r="B40" s="22"/>
      <c r="C40" s="23" t="e">
        <f>VLOOKUP(A:A,[1]SKU上架表!$A:$C,3,0)</f>
        <v>#N/A</v>
      </c>
      <c r="D40" s="22" t="e">
        <f>VLOOKUP(A:A,[1]SKU上架表!$A:$B,2,0)</f>
        <v>#N/A</v>
      </c>
      <c r="E40" s="22" t="e">
        <f>VLOOKUP(A:A,[1]SKU上架表!$A:$D,4,0)</f>
        <v>#N/A</v>
      </c>
      <c r="F40" s="24" t="e">
        <f>VLOOKUP(A:A,[1]SKU上架表!$A:$G,7,0)</f>
        <v>#N/A</v>
      </c>
      <c r="G40" s="25" t="e">
        <f t="shared" si="0"/>
        <v>#N/A</v>
      </c>
      <c r="H40" s="26" t="e">
        <f t="shared" si="3"/>
        <v>#N/A</v>
      </c>
      <c r="I40" s="22" t="e">
        <f>VLOOKUP(A:A,[2]补货数量!$A:$B,2,0)</f>
        <v>#N/A</v>
      </c>
      <c r="J40" s="22" t="e">
        <f>VLOOKUP(A:A,[2]补货数量!$A:$G,7,0)</f>
        <v>#N/A</v>
      </c>
      <c r="K40" s="22" t="e">
        <f>VLOOKUP(A:A,[2]补货数量!$A:$F,5,0)</f>
        <v>#N/A</v>
      </c>
      <c r="L40" s="29" t="e">
        <f>VLOOKUP(A:A,[2]补货数量!$A:$H,8,0)</f>
        <v>#N/A</v>
      </c>
      <c r="M40" s="29" t="e">
        <f t="shared" si="2"/>
        <v>#N/A</v>
      </c>
    </row>
    <row r="41" spans="1:13">
      <c r="A41" s="22"/>
      <c r="B41" s="22"/>
      <c r="C41" s="23" t="e">
        <f>VLOOKUP(A:A,[1]SKU上架表!$A:$C,3,0)</f>
        <v>#N/A</v>
      </c>
      <c r="D41" s="22" t="e">
        <f>VLOOKUP(A:A,[1]SKU上架表!$A:$B,2,0)</f>
        <v>#N/A</v>
      </c>
      <c r="E41" s="22" t="e">
        <f>VLOOKUP(A:A,[1]SKU上架表!$A:$D,4,0)</f>
        <v>#N/A</v>
      </c>
      <c r="F41" s="24" t="e">
        <f>VLOOKUP(A:A,[1]SKU上架表!$A:$G,7,0)</f>
        <v>#N/A</v>
      </c>
      <c r="G41" s="25" t="e">
        <f t="shared" si="0"/>
        <v>#N/A</v>
      </c>
      <c r="H41" s="26" t="e">
        <f t="shared" si="3"/>
        <v>#N/A</v>
      </c>
      <c r="I41" s="22" t="e">
        <f>VLOOKUP(A:A,[2]补货数量!$A:$B,2,0)</f>
        <v>#N/A</v>
      </c>
      <c r="J41" s="22" t="e">
        <f>VLOOKUP(A:A,[2]补货数量!$A:$G,7,0)</f>
        <v>#N/A</v>
      </c>
      <c r="K41" s="22" t="e">
        <f>VLOOKUP(A:A,[2]补货数量!$A:$F,5,0)</f>
        <v>#N/A</v>
      </c>
      <c r="L41" s="29" t="e">
        <f>VLOOKUP(A:A,[2]补货数量!$A:$H,8,0)</f>
        <v>#N/A</v>
      </c>
      <c r="M41" s="29" t="e">
        <f t="shared" si="2"/>
        <v>#N/A</v>
      </c>
    </row>
    <row r="42" spans="1:13">
      <c r="A42" s="22"/>
      <c r="B42" s="22"/>
      <c r="C42" s="23" t="e">
        <f>VLOOKUP(A:A,[1]SKU上架表!$A:$C,3,0)</f>
        <v>#N/A</v>
      </c>
      <c r="D42" s="22" t="e">
        <f>VLOOKUP(A:A,[1]SKU上架表!$A:$B,2,0)</f>
        <v>#N/A</v>
      </c>
      <c r="E42" s="22" t="e">
        <f>VLOOKUP(A:A,[1]SKU上架表!$A:$D,4,0)</f>
        <v>#N/A</v>
      </c>
      <c r="F42" s="24" t="e">
        <f>VLOOKUP(A:A,[1]SKU上架表!$A:$G,7,0)</f>
        <v>#N/A</v>
      </c>
      <c r="G42" s="25" t="e">
        <f t="shared" si="0"/>
        <v>#N/A</v>
      </c>
      <c r="H42" s="26" t="e">
        <f t="shared" si="3"/>
        <v>#N/A</v>
      </c>
      <c r="I42" s="22" t="e">
        <f>VLOOKUP(A:A,[2]补货数量!$A:$B,2,0)</f>
        <v>#N/A</v>
      </c>
      <c r="J42" s="22" t="e">
        <f>VLOOKUP(A:A,[2]补货数量!$A:$G,7,0)</f>
        <v>#N/A</v>
      </c>
      <c r="K42" s="22" t="e">
        <f>VLOOKUP(A:A,[2]补货数量!$A:$F,5,0)</f>
        <v>#N/A</v>
      </c>
      <c r="L42" s="29" t="e">
        <f>VLOOKUP(A:A,[2]补货数量!$A:$H,8,0)</f>
        <v>#N/A</v>
      </c>
      <c r="M42" s="29" t="e">
        <f t="shared" si="2"/>
        <v>#N/A</v>
      </c>
    </row>
    <row r="43" spans="1:13">
      <c r="A43" s="22"/>
      <c r="B43" s="22"/>
      <c r="C43" s="23" t="e">
        <f>VLOOKUP(A:A,[1]SKU上架表!$A:$C,3,0)</f>
        <v>#N/A</v>
      </c>
      <c r="D43" s="22" t="e">
        <f>VLOOKUP(A:A,[1]SKU上架表!$A:$B,2,0)</f>
        <v>#N/A</v>
      </c>
      <c r="E43" s="22" t="e">
        <f>VLOOKUP(A:A,[1]SKU上架表!$A:$D,4,0)</f>
        <v>#N/A</v>
      </c>
      <c r="F43" s="24" t="e">
        <f>VLOOKUP(A:A,[1]SKU上架表!$A:$G,7,0)</f>
        <v>#N/A</v>
      </c>
      <c r="G43" s="25" t="e">
        <f t="shared" si="0"/>
        <v>#N/A</v>
      </c>
      <c r="H43" s="26" t="e">
        <f t="shared" si="3"/>
        <v>#N/A</v>
      </c>
      <c r="I43" s="22" t="e">
        <f>VLOOKUP(A:A,[2]补货数量!$A:$B,2,0)</f>
        <v>#N/A</v>
      </c>
      <c r="J43" s="22" t="e">
        <f>VLOOKUP(A:A,[2]补货数量!$A:$G,7,0)</f>
        <v>#N/A</v>
      </c>
      <c r="K43" s="22" t="e">
        <f>VLOOKUP(A:A,[2]补货数量!$A:$F,5,0)</f>
        <v>#N/A</v>
      </c>
      <c r="L43" s="29" t="e">
        <f>VLOOKUP(A:A,[2]补货数量!$A:$H,8,0)</f>
        <v>#N/A</v>
      </c>
      <c r="M43" s="29" t="e">
        <f t="shared" ref="M43:M74" si="4">(I43/L43)*50-K43-J43</f>
        <v>#N/A</v>
      </c>
    </row>
    <row r="44" spans="1:13">
      <c r="A44" s="22"/>
      <c r="B44" s="22"/>
      <c r="C44" s="23" t="e">
        <f>VLOOKUP(A:A,[1]SKU上架表!$A:$C,3,0)</f>
        <v>#N/A</v>
      </c>
      <c r="D44" s="22" t="e">
        <f>VLOOKUP(A:A,[1]SKU上架表!$A:$B,2,0)</f>
        <v>#N/A</v>
      </c>
      <c r="E44" s="22" t="e">
        <f>VLOOKUP(A:A,[1]SKU上架表!$A:$D,4,0)</f>
        <v>#N/A</v>
      </c>
      <c r="F44" s="24" t="e">
        <f>VLOOKUP(A:A,[1]SKU上架表!$A:$G,7,0)</f>
        <v>#N/A</v>
      </c>
      <c r="G44" s="25" t="e">
        <f t="shared" si="0"/>
        <v>#N/A</v>
      </c>
      <c r="H44" s="26" t="e">
        <f t="shared" si="3"/>
        <v>#N/A</v>
      </c>
      <c r="I44" s="22" t="e">
        <f>VLOOKUP(A:A,[2]补货数量!$A:$B,2,0)</f>
        <v>#N/A</v>
      </c>
      <c r="J44" s="22" t="e">
        <f>VLOOKUP(A:A,[2]补货数量!$A:$G,7,0)</f>
        <v>#N/A</v>
      </c>
      <c r="K44" s="22" t="e">
        <f>VLOOKUP(A:A,[2]补货数量!$A:$F,5,0)</f>
        <v>#N/A</v>
      </c>
      <c r="L44" s="29" t="e">
        <f>VLOOKUP(A:A,[2]补货数量!$A:$H,8,0)</f>
        <v>#N/A</v>
      </c>
      <c r="M44" s="29" t="e">
        <f t="shared" si="4"/>
        <v>#N/A</v>
      </c>
    </row>
    <row r="45" spans="1:13">
      <c r="A45" s="22"/>
      <c r="B45" s="22"/>
      <c r="C45" s="23" t="e">
        <f>VLOOKUP(A:A,[1]SKU上架表!$A:$C,3,0)</f>
        <v>#N/A</v>
      </c>
      <c r="D45" s="22" t="e">
        <f>VLOOKUP(A:A,[1]SKU上架表!$A:$B,2,0)</f>
        <v>#N/A</v>
      </c>
      <c r="E45" s="22" t="e">
        <f>VLOOKUP(A:A,[1]SKU上架表!$A:$D,4,0)</f>
        <v>#N/A</v>
      </c>
      <c r="F45" s="24" t="e">
        <f>VLOOKUP(A:A,[1]SKU上架表!$A:$G,7,0)</f>
        <v>#N/A</v>
      </c>
      <c r="G45" s="25" t="e">
        <f t="shared" si="0"/>
        <v>#N/A</v>
      </c>
      <c r="H45" s="26" t="e">
        <f t="shared" si="3"/>
        <v>#N/A</v>
      </c>
      <c r="I45" s="22" t="e">
        <f>VLOOKUP(A:A,[2]补货数量!$A:$B,2,0)</f>
        <v>#N/A</v>
      </c>
      <c r="J45" s="22" t="e">
        <f>VLOOKUP(A:A,[2]补货数量!$A:$G,7,0)</f>
        <v>#N/A</v>
      </c>
      <c r="K45" s="22" t="e">
        <f>VLOOKUP(A:A,[2]补货数量!$A:$F,5,0)</f>
        <v>#N/A</v>
      </c>
      <c r="L45" s="29" t="e">
        <f>VLOOKUP(A:A,[2]补货数量!$A:$H,8,0)</f>
        <v>#N/A</v>
      </c>
      <c r="M45" s="29" t="e">
        <f t="shared" si="4"/>
        <v>#N/A</v>
      </c>
    </row>
    <row r="46" spans="1:13">
      <c r="A46" s="22"/>
      <c r="B46" s="22"/>
      <c r="C46" s="23" t="e">
        <f>VLOOKUP(A:A,[1]SKU上架表!$A:$C,3,0)</f>
        <v>#N/A</v>
      </c>
      <c r="D46" s="22" t="e">
        <f>VLOOKUP(A:A,[1]SKU上架表!$A:$B,2,0)</f>
        <v>#N/A</v>
      </c>
      <c r="E46" s="22" t="e">
        <f>VLOOKUP(A:A,[1]SKU上架表!$A:$D,4,0)</f>
        <v>#N/A</v>
      </c>
      <c r="F46" s="24" t="e">
        <f>VLOOKUP(A:A,[1]SKU上架表!$A:$G,7,0)</f>
        <v>#N/A</v>
      </c>
      <c r="G46" s="25" t="e">
        <f t="shared" si="0"/>
        <v>#N/A</v>
      </c>
      <c r="H46" s="26" t="e">
        <f t="shared" si="3"/>
        <v>#N/A</v>
      </c>
      <c r="I46" s="22" t="e">
        <f>VLOOKUP(A:A,[2]补货数量!$A:$B,2,0)</f>
        <v>#N/A</v>
      </c>
      <c r="J46" s="22" t="e">
        <f>VLOOKUP(A:A,[2]补货数量!$A:$G,7,0)</f>
        <v>#N/A</v>
      </c>
      <c r="K46" s="22" t="e">
        <f>VLOOKUP(A:A,[2]补货数量!$A:$F,5,0)</f>
        <v>#N/A</v>
      </c>
      <c r="L46" s="29" t="e">
        <f>VLOOKUP(A:A,[2]补货数量!$A:$H,8,0)</f>
        <v>#N/A</v>
      </c>
      <c r="M46" s="29" t="e">
        <f t="shared" si="4"/>
        <v>#N/A</v>
      </c>
    </row>
    <row r="47" spans="1:13">
      <c r="A47" s="22"/>
      <c r="B47" s="22"/>
      <c r="C47" s="23" t="e">
        <f>VLOOKUP(A:A,[1]SKU上架表!$A:$C,3,0)</f>
        <v>#N/A</v>
      </c>
      <c r="D47" s="22" t="e">
        <f>VLOOKUP(A:A,[1]SKU上架表!$A:$B,2,0)</f>
        <v>#N/A</v>
      </c>
      <c r="E47" s="22" t="e">
        <f>VLOOKUP(A:A,[1]SKU上架表!$A:$D,4,0)</f>
        <v>#N/A</v>
      </c>
      <c r="F47" s="24" t="e">
        <f>VLOOKUP(A:A,[1]SKU上架表!$A:$G,7,0)</f>
        <v>#N/A</v>
      </c>
      <c r="G47" s="25" t="e">
        <f t="shared" si="0"/>
        <v>#N/A</v>
      </c>
      <c r="H47" s="26" t="e">
        <f t="shared" si="3"/>
        <v>#N/A</v>
      </c>
      <c r="I47" s="22" t="e">
        <f>VLOOKUP(A:A,[2]补货数量!$A:$B,2,0)</f>
        <v>#N/A</v>
      </c>
      <c r="J47" s="22" t="e">
        <f>VLOOKUP(A:A,[2]补货数量!$A:$G,7,0)</f>
        <v>#N/A</v>
      </c>
      <c r="K47" s="22" t="e">
        <f>VLOOKUP(A:A,[2]补货数量!$A:$F,5,0)</f>
        <v>#N/A</v>
      </c>
      <c r="L47" s="29" t="e">
        <f>VLOOKUP(A:A,[2]补货数量!$A:$H,8,0)</f>
        <v>#N/A</v>
      </c>
      <c r="M47" s="29" t="e">
        <f t="shared" si="4"/>
        <v>#N/A</v>
      </c>
    </row>
    <row r="48" spans="1:13">
      <c r="A48" s="22"/>
      <c r="B48" s="22"/>
      <c r="C48" s="23" t="e">
        <f>VLOOKUP(A:A,[1]SKU上架表!$A:$C,3,0)</f>
        <v>#N/A</v>
      </c>
      <c r="D48" s="22" t="e">
        <f>VLOOKUP(A:A,[1]SKU上架表!$A:$B,2,0)</f>
        <v>#N/A</v>
      </c>
      <c r="E48" s="22" t="e">
        <f>VLOOKUP(A:A,[1]SKU上架表!$A:$D,4,0)</f>
        <v>#N/A</v>
      </c>
      <c r="F48" s="24" t="e">
        <f>VLOOKUP(A:A,[1]SKU上架表!$A:$G,7,0)</f>
        <v>#N/A</v>
      </c>
      <c r="G48" s="25" t="e">
        <f t="shared" si="0"/>
        <v>#N/A</v>
      </c>
      <c r="H48" s="26" t="e">
        <f t="shared" si="3"/>
        <v>#N/A</v>
      </c>
      <c r="I48" s="22" t="e">
        <f>VLOOKUP(A:A,[2]补货数量!$A:$B,2,0)</f>
        <v>#N/A</v>
      </c>
      <c r="J48" s="22" t="e">
        <f>VLOOKUP(A:A,[2]补货数量!$A:$G,7,0)</f>
        <v>#N/A</v>
      </c>
      <c r="K48" s="22" t="e">
        <f>VLOOKUP(A:A,[2]补货数量!$A:$F,5,0)</f>
        <v>#N/A</v>
      </c>
      <c r="L48" s="29" t="e">
        <f>VLOOKUP(A:A,[2]补货数量!$A:$H,8,0)</f>
        <v>#N/A</v>
      </c>
      <c r="M48" s="29" t="e">
        <f t="shared" si="4"/>
        <v>#N/A</v>
      </c>
    </row>
    <row r="49" spans="1:13">
      <c r="A49" s="22"/>
      <c r="B49" s="22"/>
      <c r="C49" s="23" t="e">
        <f>VLOOKUP(A:A,[1]SKU上架表!$A:$C,3,0)</f>
        <v>#N/A</v>
      </c>
      <c r="D49" s="22" t="e">
        <f>VLOOKUP(A:A,[1]SKU上架表!$A:$B,2,0)</f>
        <v>#N/A</v>
      </c>
      <c r="E49" s="22" t="e">
        <f>VLOOKUP(A:A,[1]SKU上架表!$A:$D,4,0)</f>
        <v>#N/A</v>
      </c>
      <c r="F49" s="24" t="e">
        <f>VLOOKUP(A:A,[1]SKU上架表!$A:$G,7,0)</f>
        <v>#N/A</v>
      </c>
      <c r="G49" s="25" t="e">
        <f t="shared" si="0"/>
        <v>#N/A</v>
      </c>
      <c r="H49" s="26" t="e">
        <f t="shared" si="3"/>
        <v>#N/A</v>
      </c>
      <c r="I49" s="22" t="e">
        <f>VLOOKUP(A:A,[2]补货数量!$A:$B,2,0)</f>
        <v>#N/A</v>
      </c>
      <c r="J49" s="22" t="e">
        <f>VLOOKUP(A:A,[2]补货数量!$A:$G,7,0)</f>
        <v>#N/A</v>
      </c>
      <c r="K49" s="22" t="e">
        <f>VLOOKUP(A:A,[2]补货数量!$A:$F,5,0)</f>
        <v>#N/A</v>
      </c>
      <c r="L49" s="29" t="e">
        <f>VLOOKUP(A:A,[2]补货数量!$A:$H,8,0)</f>
        <v>#N/A</v>
      </c>
      <c r="M49" s="29" t="e">
        <f t="shared" si="4"/>
        <v>#N/A</v>
      </c>
    </row>
    <row r="50" spans="1:13">
      <c r="A50" s="22"/>
      <c r="B50" s="22"/>
      <c r="C50" s="23" t="e">
        <f>VLOOKUP(A:A,[1]SKU上架表!$A:$C,3,0)</f>
        <v>#N/A</v>
      </c>
      <c r="D50" s="22" t="e">
        <f>VLOOKUP(A:A,[1]SKU上架表!$A:$B,2,0)</f>
        <v>#N/A</v>
      </c>
      <c r="E50" s="22" t="e">
        <f>VLOOKUP(A:A,[1]SKU上架表!$A:$D,4,0)</f>
        <v>#N/A</v>
      </c>
      <c r="F50" s="24" t="e">
        <f>VLOOKUP(A:A,[1]SKU上架表!$A:$G,7,0)</f>
        <v>#N/A</v>
      </c>
      <c r="G50" s="25" t="e">
        <f t="shared" si="0"/>
        <v>#N/A</v>
      </c>
      <c r="H50" s="26" t="e">
        <f t="shared" si="3"/>
        <v>#N/A</v>
      </c>
      <c r="I50" s="22" t="e">
        <f>VLOOKUP(A:A,[2]补货数量!$A:$B,2,0)</f>
        <v>#N/A</v>
      </c>
      <c r="J50" s="22" t="e">
        <f>VLOOKUP(A:A,[2]补货数量!$A:$G,7,0)</f>
        <v>#N/A</v>
      </c>
      <c r="K50" s="22" t="e">
        <f>VLOOKUP(A:A,[2]补货数量!$A:$F,5,0)</f>
        <v>#N/A</v>
      </c>
      <c r="L50" s="29" t="e">
        <f>VLOOKUP(A:A,[2]补货数量!$A:$H,8,0)</f>
        <v>#N/A</v>
      </c>
      <c r="M50" s="29" t="e">
        <f t="shared" si="4"/>
        <v>#N/A</v>
      </c>
    </row>
    <row r="51" spans="1:13">
      <c r="A51" s="22"/>
      <c r="B51" s="22"/>
      <c r="C51" s="23" t="e">
        <f>VLOOKUP(A:A,[1]SKU上架表!$A:$C,3,0)</f>
        <v>#N/A</v>
      </c>
      <c r="D51" s="22" t="e">
        <f>VLOOKUP(A:A,[1]SKU上架表!$A:$B,2,0)</f>
        <v>#N/A</v>
      </c>
      <c r="E51" s="22" t="e">
        <f>VLOOKUP(A:A,[1]SKU上架表!$A:$D,4,0)</f>
        <v>#N/A</v>
      </c>
      <c r="F51" s="24" t="e">
        <f>VLOOKUP(A:A,[1]SKU上架表!$A:$G,7,0)</f>
        <v>#N/A</v>
      </c>
      <c r="G51" s="25" t="e">
        <f t="shared" si="0"/>
        <v>#N/A</v>
      </c>
      <c r="H51" s="26" t="e">
        <f t="shared" si="3"/>
        <v>#N/A</v>
      </c>
      <c r="I51" s="22" t="e">
        <f>VLOOKUP(A:A,[2]补货数量!$A:$B,2,0)</f>
        <v>#N/A</v>
      </c>
      <c r="J51" s="22" t="e">
        <f>VLOOKUP(A:A,[2]补货数量!$A:$G,7,0)</f>
        <v>#N/A</v>
      </c>
      <c r="K51" s="22" t="e">
        <f>VLOOKUP(A:A,[2]补货数量!$A:$F,5,0)</f>
        <v>#N/A</v>
      </c>
      <c r="L51" s="29" t="e">
        <f>VLOOKUP(A:A,[2]补货数量!$A:$H,8,0)</f>
        <v>#N/A</v>
      </c>
      <c r="M51" s="29" t="e">
        <f t="shared" si="4"/>
        <v>#N/A</v>
      </c>
    </row>
    <row r="52" spans="1:13">
      <c r="A52" s="22"/>
      <c r="B52" s="22"/>
      <c r="C52" s="23" t="e">
        <f>VLOOKUP(A:A,[1]SKU上架表!$A:$C,3,0)</f>
        <v>#N/A</v>
      </c>
      <c r="D52" s="22" t="e">
        <f>VLOOKUP(A:A,[1]SKU上架表!$A:$B,2,0)</f>
        <v>#N/A</v>
      </c>
      <c r="E52" s="22" t="e">
        <f>VLOOKUP(A:A,[1]SKU上架表!$A:$D,4,0)</f>
        <v>#N/A</v>
      </c>
      <c r="F52" s="24" t="e">
        <f>VLOOKUP(A:A,[1]SKU上架表!$A:$G,7,0)</f>
        <v>#N/A</v>
      </c>
      <c r="G52" s="25" t="e">
        <f t="shared" si="0"/>
        <v>#N/A</v>
      </c>
      <c r="H52" s="26" t="e">
        <f t="shared" si="3"/>
        <v>#N/A</v>
      </c>
      <c r="I52" s="22" t="e">
        <f>VLOOKUP(A:A,[2]补货数量!$A:$B,2,0)</f>
        <v>#N/A</v>
      </c>
      <c r="J52" s="22" t="e">
        <f>VLOOKUP(A:A,[2]补货数量!$A:$G,7,0)</f>
        <v>#N/A</v>
      </c>
      <c r="K52" s="22" t="e">
        <f>VLOOKUP(A:A,[2]补货数量!$A:$F,5,0)</f>
        <v>#N/A</v>
      </c>
      <c r="L52" s="29" t="e">
        <f>VLOOKUP(A:A,[2]补货数量!$A:$H,8,0)</f>
        <v>#N/A</v>
      </c>
      <c r="M52" s="29" t="e">
        <f t="shared" si="4"/>
        <v>#N/A</v>
      </c>
    </row>
    <row r="53" spans="1:13">
      <c r="A53" s="22"/>
      <c r="B53" s="22"/>
      <c r="C53" s="23" t="e">
        <f>VLOOKUP(A:A,[1]SKU上架表!$A:$C,3,0)</f>
        <v>#N/A</v>
      </c>
      <c r="D53" s="22" t="e">
        <f>VLOOKUP(A:A,[1]SKU上架表!$A:$B,2,0)</f>
        <v>#N/A</v>
      </c>
      <c r="E53" s="22" t="e">
        <f>VLOOKUP(A:A,[1]SKU上架表!$A:$D,4,0)</f>
        <v>#N/A</v>
      </c>
      <c r="F53" s="24" t="e">
        <f>VLOOKUP(A:A,[1]SKU上架表!$A:$G,7,0)</f>
        <v>#N/A</v>
      </c>
      <c r="G53" s="25" t="e">
        <f t="shared" si="0"/>
        <v>#N/A</v>
      </c>
      <c r="H53" s="26" t="e">
        <f t="shared" si="3"/>
        <v>#N/A</v>
      </c>
      <c r="I53" s="22" t="e">
        <f>VLOOKUP(A:A,[2]补货数量!$A:$B,2,0)</f>
        <v>#N/A</v>
      </c>
      <c r="J53" s="22" t="e">
        <f>VLOOKUP(A:A,[2]补货数量!$A:$G,7,0)</f>
        <v>#N/A</v>
      </c>
      <c r="K53" s="22" t="e">
        <f>VLOOKUP(A:A,[2]补货数量!$A:$F,5,0)</f>
        <v>#N/A</v>
      </c>
      <c r="L53" s="29" t="e">
        <f>VLOOKUP(A:A,[2]补货数量!$A:$H,8,0)</f>
        <v>#N/A</v>
      </c>
      <c r="M53" s="29" t="e">
        <f t="shared" si="4"/>
        <v>#N/A</v>
      </c>
    </row>
    <row r="54" spans="1:13">
      <c r="A54" s="22"/>
      <c r="B54" s="22"/>
      <c r="C54" s="23" t="e">
        <f>VLOOKUP(A:A,[1]SKU上架表!$A:$C,3,0)</f>
        <v>#N/A</v>
      </c>
      <c r="D54" s="22" t="e">
        <f>VLOOKUP(A:A,[1]SKU上架表!$A:$B,2,0)</f>
        <v>#N/A</v>
      </c>
      <c r="E54" s="22" t="e">
        <f>VLOOKUP(A:A,[1]SKU上架表!$A:$D,4,0)</f>
        <v>#N/A</v>
      </c>
      <c r="F54" s="24" t="e">
        <f>VLOOKUP(A:A,[1]SKU上架表!$A:$G,7,0)</f>
        <v>#N/A</v>
      </c>
      <c r="G54" s="25" t="e">
        <f t="shared" si="0"/>
        <v>#N/A</v>
      </c>
      <c r="H54" s="26" t="e">
        <f t="shared" si="3"/>
        <v>#N/A</v>
      </c>
      <c r="I54" s="22" t="e">
        <f>VLOOKUP(A:A,[2]补货数量!$A:$B,2,0)</f>
        <v>#N/A</v>
      </c>
      <c r="J54" s="22" t="e">
        <f>VLOOKUP(A:A,[2]补货数量!$A:$G,7,0)</f>
        <v>#N/A</v>
      </c>
      <c r="K54" s="22" t="e">
        <f>VLOOKUP(A:A,[2]补货数量!$A:$F,5,0)</f>
        <v>#N/A</v>
      </c>
      <c r="L54" s="29" t="e">
        <f>VLOOKUP(A:A,[2]补货数量!$A:$H,8,0)</f>
        <v>#N/A</v>
      </c>
      <c r="M54" s="29" t="e">
        <f t="shared" si="4"/>
        <v>#N/A</v>
      </c>
    </row>
    <row r="55" spans="1:13">
      <c r="A55" s="22"/>
      <c r="B55" s="22"/>
      <c r="C55" s="23" t="e">
        <f>VLOOKUP(A:A,[1]SKU上架表!$A:$C,3,0)</f>
        <v>#N/A</v>
      </c>
      <c r="D55" s="22" t="e">
        <f>VLOOKUP(A:A,[1]SKU上架表!$A:$B,2,0)</f>
        <v>#N/A</v>
      </c>
      <c r="E55" s="22" t="e">
        <f>VLOOKUP(A:A,[1]SKU上架表!$A:$D,4,0)</f>
        <v>#N/A</v>
      </c>
      <c r="F55" s="24" t="e">
        <f>VLOOKUP(A:A,[1]SKU上架表!$A:$G,7,0)</f>
        <v>#N/A</v>
      </c>
      <c r="G55" s="25" t="e">
        <f t="shared" si="0"/>
        <v>#N/A</v>
      </c>
      <c r="H55" s="26" t="e">
        <f t="shared" si="3"/>
        <v>#N/A</v>
      </c>
      <c r="I55" s="22" t="e">
        <f>VLOOKUP(A:A,[2]补货数量!$A:$B,2,0)</f>
        <v>#N/A</v>
      </c>
      <c r="J55" s="22" t="e">
        <f>VLOOKUP(A:A,[2]补货数量!$A:$G,7,0)</f>
        <v>#N/A</v>
      </c>
      <c r="K55" s="22" t="e">
        <f>VLOOKUP(A:A,[2]补货数量!$A:$F,5,0)</f>
        <v>#N/A</v>
      </c>
      <c r="L55" s="29" t="e">
        <f>VLOOKUP(A:A,[2]补货数量!$A:$H,8,0)</f>
        <v>#N/A</v>
      </c>
      <c r="M55" s="29" t="e">
        <f t="shared" si="4"/>
        <v>#N/A</v>
      </c>
    </row>
    <row r="56" spans="1:13">
      <c r="A56" s="22"/>
      <c r="B56" s="22"/>
      <c r="C56" s="23" t="e">
        <f>VLOOKUP(A:A,[1]SKU上架表!$A:$C,3,0)</f>
        <v>#N/A</v>
      </c>
      <c r="D56" s="22" t="e">
        <f>VLOOKUP(A:A,[1]SKU上架表!$A:$B,2,0)</f>
        <v>#N/A</v>
      </c>
      <c r="E56" s="22" t="e">
        <f>VLOOKUP(A:A,[1]SKU上架表!$A:$D,4,0)</f>
        <v>#N/A</v>
      </c>
      <c r="F56" s="24" t="e">
        <f>VLOOKUP(A:A,[1]SKU上架表!$A:$G,7,0)</f>
        <v>#N/A</v>
      </c>
      <c r="G56" s="25" t="e">
        <f t="shared" si="0"/>
        <v>#N/A</v>
      </c>
      <c r="H56" s="26" t="e">
        <f t="shared" si="3"/>
        <v>#N/A</v>
      </c>
      <c r="I56" s="22" t="e">
        <f>VLOOKUP(A:A,[2]补货数量!$A:$B,2,0)</f>
        <v>#N/A</v>
      </c>
      <c r="J56" s="22" t="e">
        <f>VLOOKUP(A:A,[2]补货数量!$A:$G,7,0)</f>
        <v>#N/A</v>
      </c>
      <c r="K56" s="22" t="e">
        <f>VLOOKUP(A:A,[2]补货数量!$A:$F,5,0)</f>
        <v>#N/A</v>
      </c>
      <c r="L56" s="29" t="e">
        <f>VLOOKUP(A:A,[2]补货数量!$A:$H,8,0)</f>
        <v>#N/A</v>
      </c>
      <c r="M56" s="29" t="e">
        <f t="shared" si="4"/>
        <v>#N/A</v>
      </c>
    </row>
    <row r="57" spans="1:13">
      <c r="A57" s="22"/>
      <c r="B57" s="22"/>
      <c r="C57" s="23" t="e">
        <f>VLOOKUP(A:A,[1]SKU上架表!$A:$C,3,0)</f>
        <v>#N/A</v>
      </c>
      <c r="D57" s="22" t="e">
        <f>VLOOKUP(A:A,[1]SKU上架表!$A:$B,2,0)</f>
        <v>#N/A</v>
      </c>
      <c r="E57" s="22" t="e">
        <f>VLOOKUP(A:A,[1]SKU上架表!$A:$D,4,0)</f>
        <v>#N/A</v>
      </c>
      <c r="F57" s="24" t="e">
        <f>VLOOKUP(A:A,[1]SKU上架表!$A:$G,7,0)</f>
        <v>#N/A</v>
      </c>
      <c r="G57" s="25" t="e">
        <f t="shared" si="0"/>
        <v>#N/A</v>
      </c>
      <c r="H57" s="26" t="e">
        <f t="shared" si="3"/>
        <v>#N/A</v>
      </c>
      <c r="I57" s="22" t="e">
        <f>VLOOKUP(A:A,[2]补货数量!$A:$B,2,0)</f>
        <v>#N/A</v>
      </c>
      <c r="J57" s="22" t="e">
        <f>VLOOKUP(A:A,[2]补货数量!$A:$G,7,0)</f>
        <v>#N/A</v>
      </c>
      <c r="K57" s="22" t="e">
        <f>VLOOKUP(A:A,[2]补货数量!$A:$F,5,0)</f>
        <v>#N/A</v>
      </c>
      <c r="L57" s="29" t="e">
        <f>VLOOKUP(A:A,[2]补货数量!$A:$H,8,0)</f>
        <v>#N/A</v>
      </c>
      <c r="M57" s="29" t="e">
        <f t="shared" si="4"/>
        <v>#N/A</v>
      </c>
    </row>
    <row r="58" spans="1:13">
      <c r="A58" s="22"/>
      <c r="B58" s="22"/>
      <c r="C58" s="23" t="e">
        <f>VLOOKUP(A:A,[1]SKU上架表!$A:$C,3,0)</f>
        <v>#N/A</v>
      </c>
      <c r="D58" s="22" t="e">
        <f>VLOOKUP(A:A,[1]SKU上架表!$A:$B,2,0)</f>
        <v>#N/A</v>
      </c>
      <c r="E58" s="22" t="e">
        <f>VLOOKUP(A:A,[1]SKU上架表!$A:$D,4,0)</f>
        <v>#N/A</v>
      </c>
      <c r="F58" s="24" t="e">
        <f>VLOOKUP(A:A,[1]SKU上架表!$A:$G,7,0)</f>
        <v>#N/A</v>
      </c>
      <c r="G58" s="25" t="e">
        <f t="shared" ref="G58:G74" si="5">(I58/(30-L58))*50-K58-J58</f>
        <v>#N/A</v>
      </c>
      <c r="H58" s="26" t="e">
        <f t="shared" ref="H58:H74" si="6">F58*G58</f>
        <v>#N/A</v>
      </c>
      <c r="I58" s="22" t="e">
        <f>VLOOKUP(A:A,[2]补货数量!$A:$B,2,0)</f>
        <v>#N/A</v>
      </c>
      <c r="J58" s="22" t="e">
        <f>VLOOKUP(A:A,[2]补货数量!$A:$G,7,0)</f>
        <v>#N/A</v>
      </c>
      <c r="K58" s="22" t="e">
        <f>VLOOKUP(A:A,[2]补货数量!$A:$F,5,0)</f>
        <v>#N/A</v>
      </c>
      <c r="L58" s="29" t="e">
        <f>VLOOKUP(A:A,[2]补货数量!$A:$H,8,0)</f>
        <v>#N/A</v>
      </c>
      <c r="M58" s="29" t="e">
        <f t="shared" si="4"/>
        <v>#N/A</v>
      </c>
    </row>
    <row r="59" spans="1:13">
      <c r="A59" s="22"/>
      <c r="B59" s="22"/>
      <c r="C59" s="23" t="e">
        <f>VLOOKUP(A:A,[1]SKU上架表!$A:$C,3,0)</f>
        <v>#N/A</v>
      </c>
      <c r="D59" s="22" t="e">
        <f>VLOOKUP(A:A,[1]SKU上架表!$A:$B,2,0)</f>
        <v>#N/A</v>
      </c>
      <c r="E59" s="22" t="e">
        <f>VLOOKUP(A:A,[1]SKU上架表!$A:$D,4,0)</f>
        <v>#N/A</v>
      </c>
      <c r="F59" s="24" t="e">
        <f>VLOOKUP(A:A,[1]SKU上架表!$A:$G,7,0)</f>
        <v>#N/A</v>
      </c>
      <c r="G59" s="25" t="e">
        <f t="shared" si="5"/>
        <v>#N/A</v>
      </c>
      <c r="H59" s="26" t="e">
        <f t="shared" si="6"/>
        <v>#N/A</v>
      </c>
      <c r="I59" s="22" t="e">
        <f>VLOOKUP(A:A,[2]补货数量!$A:$B,2,0)</f>
        <v>#N/A</v>
      </c>
      <c r="J59" s="22" t="e">
        <f>VLOOKUP(A:A,[2]补货数量!$A:$G,7,0)</f>
        <v>#N/A</v>
      </c>
      <c r="K59" s="22" t="e">
        <f>VLOOKUP(A:A,[2]补货数量!$A:$F,5,0)</f>
        <v>#N/A</v>
      </c>
      <c r="L59" s="29" t="e">
        <f>VLOOKUP(A:A,[2]补货数量!$A:$H,8,0)</f>
        <v>#N/A</v>
      </c>
      <c r="M59" s="29" t="e">
        <f t="shared" si="4"/>
        <v>#N/A</v>
      </c>
    </row>
    <row r="60" spans="1:13">
      <c r="A60" s="22"/>
      <c r="B60" s="22"/>
      <c r="C60" s="23" t="e">
        <f>VLOOKUP(A:A,[1]SKU上架表!$A:$C,3,0)</f>
        <v>#N/A</v>
      </c>
      <c r="D60" s="22" t="e">
        <f>VLOOKUP(A:A,[1]SKU上架表!$A:$B,2,0)</f>
        <v>#N/A</v>
      </c>
      <c r="E60" s="22" t="e">
        <f>VLOOKUP(A:A,[1]SKU上架表!$A:$D,4,0)</f>
        <v>#N/A</v>
      </c>
      <c r="F60" s="24" t="e">
        <f>VLOOKUP(A:A,[1]SKU上架表!$A:$G,7,0)</f>
        <v>#N/A</v>
      </c>
      <c r="G60" s="25" t="e">
        <f t="shared" si="5"/>
        <v>#N/A</v>
      </c>
      <c r="H60" s="26" t="e">
        <f t="shared" si="6"/>
        <v>#N/A</v>
      </c>
      <c r="I60" s="22" t="e">
        <f>VLOOKUP(A:A,[2]补货数量!$A:$B,2,0)</f>
        <v>#N/A</v>
      </c>
      <c r="J60" s="22" t="e">
        <f>VLOOKUP(A:A,[2]补货数量!$A:$G,7,0)</f>
        <v>#N/A</v>
      </c>
      <c r="K60" s="22" t="e">
        <f>VLOOKUP(A:A,[2]补货数量!$A:$F,5,0)</f>
        <v>#N/A</v>
      </c>
      <c r="L60" s="29" t="e">
        <f>VLOOKUP(A:A,[2]补货数量!$A:$H,8,0)</f>
        <v>#N/A</v>
      </c>
      <c r="M60" s="29" t="e">
        <f t="shared" si="4"/>
        <v>#N/A</v>
      </c>
    </row>
    <row r="61" spans="1:13">
      <c r="A61" s="22"/>
      <c r="B61" s="22"/>
      <c r="C61" s="23" t="e">
        <f>VLOOKUP(A:A,[1]SKU上架表!$A:$C,3,0)</f>
        <v>#N/A</v>
      </c>
      <c r="D61" s="22" t="e">
        <f>VLOOKUP(A:A,[1]SKU上架表!$A:$B,2,0)</f>
        <v>#N/A</v>
      </c>
      <c r="E61" s="22" t="e">
        <f>VLOOKUP(A:A,[1]SKU上架表!$A:$D,4,0)</f>
        <v>#N/A</v>
      </c>
      <c r="F61" s="24" t="e">
        <f>VLOOKUP(A:A,[1]SKU上架表!$A:$G,7,0)</f>
        <v>#N/A</v>
      </c>
      <c r="G61" s="25" t="e">
        <f t="shared" si="5"/>
        <v>#N/A</v>
      </c>
      <c r="H61" s="26" t="e">
        <f t="shared" si="6"/>
        <v>#N/A</v>
      </c>
      <c r="I61" s="22" t="e">
        <f>VLOOKUP(A:A,[2]补货数量!$A:$B,2,0)</f>
        <v>#N/A</v>
      </c>
      <c r="J61" s="22" t="e">
        <f>VLOOKUP(A:A,[2]补货数量!$A:$G,7,0)</f>
        <v>#N/A</v>
      </c>
      <c r="K61" s="22" t="e">
        <f>VLOOKUP(A:A,[2]补货数量!$A:$F,5,0)</f>
        <v>#N/A</v>
      </c>
      <c r="L61" s="29" t="e">
        <f>VLOOKUP(A:A,[2]补货数量!$A:$H,8,0)</f>
        <v>#N/A</v>
      </c>
      <c r="M61" s="29" t="e">
        <f t="shared" si="4"/>
        <v>#N/A</v>
      </c>
    </row>
    <row r="62" spans="1:13">
      <c r="A62" s="22"/>
      <c r="B62" s="22"/>
      <c r="C62" s="23" t="e">
        <f>VLOOKUP(A:A,[1]SKU上架表!$A:$C,3,0)</f>
        <v>#N/A</v>
      </c>
      <c r="D62" s="22" t="e">
        <f>VLOOKUP(A:A,[1]SKU上架表!$A:$B,2,0)</f>
        <v>#N/A</v>
      </c>
      <c r="E62" s="22" t="e">
        <f>VLOOKUP(A:A,[1]SKU上架表!$A:$D,4,0)</f>
        <v>#N/A</v>
      </c>
      <c r="F62" s="24" t="e">
        <f>VLOOKUP(A:A,[1]SKU上架表!$A:$G,7,0)</f>
        <v>#N/A</v>
      </c>
      <c r="G62" s="25" t="e">
        <f t="shared" si="5"/>
        <v>#N/A</v>
      </c>
      <c r="H62" s="26" t="e">
        <f t="shared" si="6"/>
        <v>#N/A</v>
      </c>
      <c r="I62" s="22" t="e">
        <f>VLOOKUP(A:A,[2]补货数量!$A:$B,2,0)</f>
        <v>#N/A</v>
      </c>
      <c r="J62" s="22" t="e">
        <f>VLOOKUP(A:A,[2]补货数量!$A:$G,7,0)</f>
        <v>#N/A</v>
      </c>
      <c r="K62" s="22" t="e">
        <f>VLOOKUP(A:A,[2]补货数量!$A:$F,5,0)</f>
        <v>#N/A</v>
      </c>
      <c r="L62" s="29" t="e">
        <f>VLOOKUP(A:A,[2]补货数量!$A:$H,8,0)</f>
        <v>#N/A</v>
      </c>
      <c r="M62" s="29" t="e">
        <f t="shared" si="4"/>
        <v>#N/A</v>
      </c>
    </row>
    <row r="63" spans="1:13">
      <c r="A63" s="22"/>
      <c r="B63" s="22"/>
      <c r="C63" s="23" t="e">
        <f>VLOOKUP(A:A,[1]SKU上架表!$A:$C,3,0)</f>
        <v>#N/A</v>
      </c>
      <c r="D63" s="22" t="e">
        <f>VLOOKUP(A:A,[1]SKU上架表!$A:$B,2,0)</f>
        <v>#N/A</v>
      </c>
      <c r="E63" s="22" t="e">
        <f>VLOOKUP(A:A,[1]SKU上架表!$A:$D,4,0)</f>
        <v>#N/A</v>
      </c>
      <c r="F63" s="24" t="e">
        <f>VLOOKUP(A:A,[1]SKU上架表!$A:$G,7,0)</f>
        <v>#N/A</v>
      </c>
      <c r="G63" s="25" t="e">
        <f t="shared" si="5"/>
        <v>#N/A</v>
      </c>
      <c r="H63" s="26" t="e">
        <f t="shared" si="6"/>
        <v>#N/A</v>
      </c>
      <c r="I63" s="22" t="e">
        <f>VLOOKUP(A:A,[2]补货数量!$A:$B,2,0)</f>
        <v>#N/A</v>
      </c>
      <c r="J63" s="22" t="e">
        <f>VLOOKUP(A:A,[2]补货数量!$A:$G,7,0)</f>
        <v>#N/A</v>
      </c>
      <c r="K63" s="22" t="e">
        <f>VLOOKUP(A:A,[2]补货数量!$A:$F,5,0)</f>
        <v>#N/A</v>
      </c>
      <c r="L63" s="29" t="e">
        <f>VLOOKUP(A:A,[2]补货数量!$A:$H,8,0)</f>
        <v>#N/A</v>
      </c>
      <c r="M63" s="29" t="e">
        <f t="shared" si="4"/>
        <v>#N/A</v>
      </c>
    </row>
    <row r="64" spans="1:13">
      <c r="A64" s="22"/>
      <c r="B64" s="22"/>
      <c r="C64" s="23" t="e">
        <f>VLOOKUP(A:A,[1]SKU上架表!$A:$C,3,0)</f>
        <v>#N/A</v>
      </c>
      <c r="D64" s="22" t="e">
        <f>VLOOKUP(A:A,[1]SKU上架表!$A:$B,2,0)</f>
        <v>#N/A</v>
      </c>
      <c r="E64" s="22" t="e">
        <f>VLOOKUP(A:A,[1]SKU上架表!$A:$D,4,0)</f>
        <v>#N/A</v>
      </c>
      <c r="F64" s="24" t="e">
        <f>VLOOKUP(A:A,[1]SKU上架表!$A:$G,7,0)</f>
        <v>#N/A</v>
      </c>
      <c r="G64" s="25" t="e">
        <f t="shared" si="5"/>
        <v>#N/A</v>
      </c>
      <c r="H64" s="26" t="e">
        <f t="shared" si="6"/>
        <v>#N/A</v>
      </c>
      <c r="I64" s="22" t="e">
        <f>VLOOKUP(A:A,[2]补货数量!$A:$B,2,0)</f>
        <v>#N/A</v>
      </c>
      <c r="J64" s="22" t="e">
        <f>VLOOKUP(A:A,[2]补货数量!$A:$G,7,0)</f>
        <v>#N/A</v>
      </c>
      <c r="K64" s="22" t="e">
        <f>VLOOKUP(A:A,[2]补货数量!$A:$F,5,0)</f>
        <v>#N/A</v>
      </c>
      <c r="L64" s="29" t="e">
        <f>VLOOKUP(A:A,[2]补货数量!$A:$H,8,0)</f>
        <v>#N/A</v>
      </c>
      <c r="M64" s="29" t="e">
        <f t="shared" si="4"/>
        <v>#N/A</v>
      </c>
    </row>
    <row r="65" spans="1:13">
      <c r="A65" s="22"/>
      <c r="B65" s="22"/>
      <c r="C65" s="23" t="e">
        <f>VLOOKUP(A:A,[1]SKU上架表!$A:$C,3,0)</f>
        <v>#N/A</v>
      </c>
      <c r="D65" s="22" t="e">
        <f>VLOOKUP(A:A,[1]SKU上架表!$A:$B,2,0)</f>
        <v>#N/A</v>
      </c>
      <c r="E65" s="22" t="e">
        <f>VLOOKUP(A:A,[1]SKU上架表!$A:$D,4,0)</f>
        <v>#N/A</v>
      </c>
      <c r="F65" s="24" t="e">
        <f>VLOOKUP(A:A,[1]SKU上架表!$A:$G,7,0)</f>
        <v>#N/A</v>
      </c>
      <c r="G65" s="25" t="e">
        <f t="shared" si="5"/>
        <v>#N/A</v>
      </c>
      <c r="H65" s="26" t="e">
        <f t="shared" si="6"/>
        <v>#N/A</v>
      </c>
      <c r="I65" s="22" t="e">
        <f>VLOOKUP(A:A,[2]补货数量!$A:$B,2,0)</f>
        <v>#N/A</v>
      </c>
      <c r="J65" s="22" t="e">
        <f>VLOOKUP(A:A,[2]补货数量!$A:$G,7,0)</f>
        <v>#N/A</v>
      </c>
      <c r="K65" s="22" t="e">
        <f>VLOOKUP(A:A,[2]补货数量!$A:$F,5,0)</f>
        <v>#N/A</v>
      </c>
      <c r="L65" s="29" t="e">
        <f>VLOOKUP(A:A,[2]补货数量!$A:$H,8,0)</f>
        <v>#N/A</v>
      </c>
      <c r="M65" s="29" t="e">
        <f t="shared" si="4"/>
        <v>#N/A</v>
      </c>
    </row>
    <row r="66" spans="1:13">
      <c r="A66" s="22"/>
      <c r="B66" s="22"/>
      <c r="C66" s="23" t="e">
        <f>VLOOKUP(A:A,[1]SKU上架表!$A:$C,3,0)</f>
        <v>#N/A</v>
      </c>
      <c r="D66" s="22" t="e">
        <f>VLOOKUP(A:A,[1]SKU上架表!$A:$B,2,0)</f>
        <v>#N/A</v>
      </c>
      <c r="E66" s="22" t="e">
        <f>VLOOKUP(A:A,[1]SKU上架表!$A:$D,4,0)</f>
        <v>#N/A</v>
      </c>
      <c r="F66" s="24" t="e">
        <f>VLOOKUP(A:A,[1]SKU上架表!$A:$G,7,0)</f>
        <v>#N/A</v>
      </c>
      <c r="G66" s="25" t="e">
        <f t="shared" si="5"/>
        <v>#N/A</v>
      </c>
      <c r="H66" s="26" t="e">
        <f t="shared" si="6"/>
        <v>#N/A</v>
      </c>
      <c r="I66" s="22" t="e">
        <f>VLOOKUP(A:A,[2]补货数量!$A:$B,2,0)</f>
        <v>#N/A</v>
      </c>
      <c r="J66" s="22" t="e">
        <f>VLOOKUP(A:A,[2]补货数量!$A:$G,7,0)</f>
        <v>#N/A</v>
      </c>
      <c r="K66" s="22" t="e">
        <f>VLOOKUP(A:A,[2]补货数量!$A:$F,5,0)</f>
        <v>#N/A</v>
      </c>
      <c r="L66" s="29" t="e">
        <f>VLOOKUP(A:A,[2]补货数量!$A:$H,8,0)</f>
        <v>#N/A</v>
      </c>
      <c r="M66" s="29" t="e">
        <f t="shared" si="4"/>
        <v>#N/A</v>
      </c>
    </row>
    <row r="67" spans="1:13">
      <c r="A67" s="22"/>
      <c r="B67" s="22"/>
      <c r="C67" s="23" t="e">
        <f>VLOOKUP(A:A,[1]SKU上架表!$A:$C,3,0)</f>
        <v>#N/A</v>
      </c>
      <c r="D67" s="22" t="e">
        <f>VLOOKUP(A:A,[1]SKU上架表!$A:$B,2,0)</f>
        <v>#N/A</v>
      </c>
      <c r="E67" s="22" t="e">
        <f>VLOOKUP(A:A,[1]SKU上架表!$A:$D,4,0)</f>
        <v>#N/A</v>
      </c>
      <c r="F67" s="24" t="e">
        <f>VLOOKUP(A:A,[1]SKU上架表!$A:$G,7,0)</f>
        <v>#N/A</v>
      </c>
      <c r="G67" s="25" t="e">
        <f t="shared" si="5"/>
        <v>#N/A</v>
      </c>
      <c r="H67" s="26" t="e">
        <f t="shared" si="6"/>
        <v>#N/A</v>
      </c>
      <c r="I67" s="22" t="e">
        <f>VLOOKUP(A:A,[2]补货数量!$A:$B,2,0)</f>
        <v>#N/A</v>
      </c>
      <c r="J67" s="22" t="e">
        <f>VLOOKUP(A:A,[2]补货数量!$A:$G,7,0)</f>
        <v>#N/A</v>
      </c>
      <c r="K67" s="22" t="e">
        <f>VLOOKUP(A:A,[2]补货数量!$A:$F,5,0)</f>
        <v>#N/A</v>
      </c>
      <c r="L67" s="29" t="e">
        <f>VLOOKUP(A:A,[2]补货数量!$A:$H,8,0)</f>
        <v>#N/A</v>
      </c>
      <c r="M67" s="29" t="e">
        <f t="shared" si="4"/>
        <v>#N/A</v>
      </c>
    </row>
    <row r="68" spans="1:13">
      <c r="A68" s="22"/>
      <c r="B68" s="22"/>
      <c r="C68" s="23" t="e">
        <f>VLOOKUP(A:A,[1]SKU上架表!$A:$C,3,0)</f>
        <v>#N/A</v>
      </c>
      <c r="D68" s="22" t="e">
        <f>VLOOKUP(A:A,[1]SKU上架表!$A:$B,2,0)</f>
        <v>#N/A</v>
      </c>
      <c r="E68" s="22" t="e">
        <f>VLOOKUP(A:A,[1]SKU上架表!$A:$D,4,0)</f>
        <v>#N/A</v>
      </c>
      <c r="F68" s="24" t="e">
        <f>VLOOKUP(A:A,[1]SKU上架表!$A:$G,7,0)</f>
        <v>#N/A</v>
      </c>
      <c r="G68" s="25" t="e">
        <f t="shared" si="5"/>
        <v>#N/A</v>
      </c>
      <c r="H68" s="26" t="e">
        <f t="shared" si="6"/>
        <v>#N/A</v>
      </c>
      <c r="I68" s="22" t="e">
        <f>VLOOKUP(A:A,[2]补货数量!$A:$B,2,0)</f>
        <v>#N/A</v>
      </c>
      <c r="J68" s="22" t="e">
        <f>VLOOKUP(A:A,[2]补货数量!$A:$G,7,0)</f>
        <v>#N/A</v>
      </c>
      <c r="K68" s="22" t="e">
        <f>VLOOKUP(A:A,[2]补货数量!$A:$F,5,0)</f>
        <v>#N/A</v>
      </c>
      <c r="L68" s="29" t="e">
        <f>VLOOKUP(A:A,[2]补货数量!$A:$H,8,0)</f>
        <v>#N/A</v>
      </c>
      <c r="M68" s="29" t="e">
        <f t="shared" si="4"/>
        <v>#N/A</v>
      </c>
    </row>
    <row r="69" spans="1:13">
      <c r="A69" s="22"/>
      <c r="B69" s="22"/>
      <c r="C69" s="23" t="e">
        <f>VLOOKUP(A:A,[1]SKU上架表!$A:$C,3,0)</f>
        <v>#N/A</v>
      </c>
      <c r="D69" s="22" t="e">
        <f>VLOOKUP(A:A,[1]SKU上架表!$A:$B,2,0)</f>
        <v>#N/A</v>
      </c>
      <c r="E69" s="22" t="e">
        <f>VLOOKUP(A:A,[1]SKU上架表!$A:$D,4,0)</f>
        <v>#N/A</v>
      </c>
      <c r="F69" s="24" t="e">
        <f>VLOOKUP(A:A,[1]SKU上架表!$A:$G,7,0)</f>
        <v>#N/A</v>
      </c>
      <c r="G69" s="25" t="e">
        <f t="shared" si="5"/>
        <v>#N/A</v>
      </c>
      <c r="H69" s="26" t="e">
        <f t="shared" si="6"/>
        <v>#N/A</v>
      </c>
      <c r="I69" s="22" t="e">
        <f>VLOOKUP(A:A,[2]补货数量!$A:$B,2,0)</f>
        <v>#N/A</v>
      </c>
      <c r="J69" s="22" t="e">
        <f>VLOOKUP(A:A,[2]补货数量!$A:$G,7,0)</f>
        <v>#N/A</v>
      </c>
      <c r="K69" s="22" t="e">
        <f>VLOOKUP(A:A,[2]补货数量!$A:$F,5,0)</f>
        <v>#N/A</v>
      </c>
      <c r="L69" s="29" t="e">
        <f>VLOOKUP(A:A,[2]补货数量!$A:$H,8,0)</f>
        <v>#N/A</v>
      </c>
      <c r="M69" s="29" t="e">
        <f t="shared" si="4"/>
        <v>#N/A</v>
      </c>
    </row>
    <row r="70" spans="1:13">
      <c r="A70" s="22"/>
      <c r="B70" s="22"/>
      <c r="C70" s="23" t="e">
        <f>VLOOKUP(A:A,[1]SKU上架表!$A:$C,3,0)</f>
        <v>#N/A</v>
      </c>
      <c r="D70" s="22" t="e">
        <f>VLOOKUP(A:A,[1]SKU上架表!$A:$B,2,0)</f>
        <v>#N/A</v>
      </c>
      <c r="E70" s="22" t="e">
        <f>VLOOKUP(A:A,[1]SKU上架表!$A:$D,4,0)</f>
        <v>#N/A</v>
      </c>
      <c r="F70" s="24" t="e">
        <f>VLOOKUP(A:A,[1]SKU上架表!$A:$G,7,0)</f>
        <v>#N/A</v>
      </c>
      <c r="G70" s="25" t="e">
        <f t="shared" si="5"/>
        <v>#N/A</v>
      </c>
      <c r="H70" s="26" t="e">
        <f t="shared" si="6"/>
        <v>#N/A</v>
      </c>
      <c r="I70" s="22" t="e">
        <f>VLOOKUP(A:A,[2]补货数量!$A:$B,2,0)</f>
        <v>#N/A</v>
      </c>
      <c r="J70" s="22" t="e">
        <f>VLOOKUP(A:A,[2]补货数量!$A:$G,7,0)</f>
        <v>#N/A</v>
      </c>
      <c r="K70" s="22" t="e">
        <f>VLOOKUP(A:A,[2]补货数量!$A:$F,5,0)</f>
        <v>#N/A</v>
      </c>
      <c r="L70" s="29" t="e">
        <f>VLOOKUP(A:A,[2]补货数量!$A:$H,8,0)</f>
        <v>#N/A</v>
      </c>
      <c r="M70" s="29" t="e">
        <f t="shared" si="4"/>
        <v>#N/A</v>
      </c>
    </row>
    <row r="71" spans="1:13">
      <c r="A71" s="22"/>
      <c r="B71" s="22"/>
      <c r="C71" s="23" t="e">
        <f>VLOOKUP(A:A,[1]SKU上架表!$A:$C,3,0)</f>
        <v>#N/A</v>
      </c>
      <c r="D71" s="22" t="e">
        <f>VLOOKUP(A:A,[1]SKU上架表!$A:$B,2,0)</f>
        <v>#N/A</v>
      </c>
      <c r="E71" s="22" t="e">
        <f>VLOOKUP(A:A,[1]SKU上架表!$A:$D,4,0)</f>
        <v>#N/A</v>
      </c>
      <c r="F71" s="24" t="e">
        <f>VLOOKUP(A:A,[1]SKU上架表!$A:$G,7,0)</f>
        <v>#N/A</v>
      </c>
      <c r="G71" s="25" t="e">
        <f t="shared" si="5"/>
        <v>#N/A</v>
      </c>
      <c r="H71" s="26" t="e">
        <f t="shared" si="6"/>
        <v>#N/A</v>
      </c>
      <c r="I71" s="22" t="e">
        <f>VLOOKUP(A:A,[2]补货数量!$A:$B,2,0)</f>
        <v>#N/A</v>
      </c>
      <c r="J71" s="22" t="e">
        <f>VLOOKUP(A:A,[2]补货数量!$A:$G,7,0)</f>
        <v>#N/A</v>
      </c>
      <c r="K71" s="22" t="e">
        <f>VLOOKUP(A:A,[2]补货数量!$A:$F,5,0)</f>
        <v>#N/A</v>
      </c>
      <c r="L71" s="29" t="e">
        <f>VLOOKUP(A:A,[2]补货数量!$A:$H,8,0)</f>
        <v>#N/A</v>
      </c>
      <c r="M71" s="29" t="e">
        <f t="shared" si="4"/>
        <v>#N/A</v>
      </c>
    </row>
    <row r="72" spans="1:13">
      <c r="A72" s="22"/>
      <c r="B72" s="22"/>
      <c r="C72" s="23" t="e">
        <f>VLOOKUP(A:A,[1]SKU上架表!$A:$C,3,0)</f>
        <v>#N/A</v>
      </c>
      <c r="D72" s="22" t="e">
        <f>VLOOKUP(A:A,[1]SKU上架表!$A:$B,2,0)</f>
        <v>#N/A</v>
      </c>
      <c r="E72" s="22" t="e">
        <f>VLOOKUP(A:A,[1]SKU上架表!$A:$D,4,0)</f>
        <v>#N/A</v>
      </c>
      <c r="F72" s="24" t="e">
        <f>VLOOKUP(A:A,[1]SKU上架表!$A:$G,7,0)</f>
        <v>#N/A</v>
      </c>
      <c r="G72" s="25" t="e">
        <f t="shared" si="5"/>
        <v>#N/A</v>
      </c>
      <c r="H72" s="26" t="e">
        <f t="shared" si="6"/>
        <v>#N/A</v>
      </c>
      <c r="I72" s="22" t="e">
        <f>VLOOKUP(A:A,[2]补货数量!$A:$B,2,0)</f>
        <v>#N/A</v>
      </c>
      <c r="J72" s="22" t="e">
        <f>VLOOKUP(A:A,[2]补货数量!$A:$G,7,0)</f>
        <v>#N/A</v>
      </c>
      <c r="K72" s="22" t="e">
        <f>VLOOKUP(A:A,[2]补货数量!$A:$F,5,0)</f>
        <v>#N/A</v>
      </c>
      <c r="L72" s="29" t="e">
        <f>VLOOKUP(A:A,[2]补货数量!$A:$H,8,0)</f>
        <v>#N/A</v>
      </c>
      <c r="M72" s="29" t="e">
        <f t="shared" si="4"/>
        <v>#N/A</v>
      </c>
    </row>
    <row r="73" spans="1:13">
      <c r="A73" s="22"/>
      <c r="B73" s="22"/>
      <c r="C73" s="23" t="e">
        <f>VLOOKUP(A:A,[1]SKU上架表!$A:$C,3,0)</f>
        <v>#N/A</v>
      </c>
      <c r="D73" s="22" t="e">
        <f>VLOOKUP(A:A,[1]SKU上架表!$A:$B,2,0)</f>
        <v>#N/A</v>
      </c>
      <c r="E73" s="22" t="e">
        <f>VLOOKUP(A:A,[1]SKU上架表!$A:$D,4,0)</f>
        <v>#N/A</v>
      </c>
      <c r="F73" s="24" t="e">
        <f>VLOOKUP(A:A,[1]SKU上架表!$A:$G,7,0)</f>
        <v>#N/A</v>
      </c>
      <c r="G73" s="25" t="e">
        <f t="shared" si="5"/>
        <v>#N/A</v>
      </c>
      <c r="H73" s="26" t="e">
        <f t="shared" si="6"/>
        <v>#N/A</v>
      </c>
      <c r="I73" s="22" t="e">
        <f>VLOOKUP(A:A,[2]补货数量!$A:$B,2,0)</f>
        <v>#N/A</v>
      </c>
      <c r="J73" s="22" t="e">
        <f>VLOOKUP(A:A,[2]补货数量!$A:$G,7,0)</f>
        <v>#N/A</v>
      </c>
      <c r="K73" s="22" t="e">
        <f>VLOOKUP(A:A,[2]补货数量!$A:$F,5,0)</f>
        <v>#N/A</v>
      </c>
      <c r="L73" s="29" t="e">
        <f>VLOOKUP(A:A,[2]补货数量!$A:$H,8,0)</f>
        <v>#N/A</v>
      </c>
      <c r="M73" s="29" t="e">
        <f t="shared" si="4"/>
        <v>#N/A</v>
      </c>
    </row>
    <row r="74" spans="1:13">
      <c r="A74" s="22"/>
      <c r="B74" s="22"/>
      <c r="C74" s="23" t="e">
        <f>VLOOKUP(A:A,[1]SKU上架表!$A:$C,3,0)</f>
        <v>#N/A</v>
      </c>
      <c r="D74" s="22" t="e">
        <f>VLOOKUP(A:A,[1]SKU上架表!$A:$B,2,0)</f>
        <v>#N/A</v>
      </c>
      <c r="E74" s="22" t="e">
        <f>VLOOKUP(A:A,[1]SKU上架表!$A:$D,4,0)</f>
        <v>#N/A</v>
      </c>
      <c r="F74" s="24" t="e">
        <f>VLOOKUP(A:A,[1]SKU上架表!$A:$G,7,0)</f>
        <v>#N/A</v>
      </c>
      <c r="G74" s="25" t="e">
        <f t="shared" si="5"/>
        <v>#N/A</v>
      </c>
      <c r="H74" s="26" t="e">
        <f t="shared" si="6"/>
        <v>#N/A</v>
      </c>
      <c r="I74" s="22" t="e">
        <f>VLOOKUP(A:A,[2]补货数量!$A:$B,2,0)</f>
        <v>#N/A</v>
      </c>
      <c r="J74" s="22" t="e">
        <f>VLOOKUP(A:A,[2]补货数量!$A:$G,7,0)</f>
        <v>#N/A</v>
      </c>
      <c r="K74" s="22" t="e">
        <f>VLOOKUP(A:A,[2]补货数量!$A:$F,5,0)</f>
        <v>#N/A</v>
      </c>
      <c r="L74" s="29" t="e">
        <f>VLOOKUP(A:A,[2]补货数量!$A:$H,8,0)</f>
        <v>#N/A</v>
      </c>
      <c r="M74" s="29" t="e">
        <f t="shared" si="4"/>
        <v>#N/A</v>
      </c>
    </row>
  </sheetData>
  <autoFilter ref="A9:L74">
    <extLst/>
  </autoFilter>
  <mergeCells count="7">
    <mergeCell ref="B3:M3"/>
    <mergeCell ref="B4:M4"/>
    <mergeCell ref="B5:M5"/>
    <mergeCell ref="B6:M6"/>
    <mergeCell ref="B7:M7"/>
    <mergeCell ref="A8:M8"/>
    <mergeCell ref="A1:M2"/>
  </mergeCells>
  <conditionalFormatting sqref="A1 A3:A9 B9 A75:B1048576"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</conditionalFormatting>
  <conditionalFormatting sqref="A1 A3:A1048576">
    <cfRule type="duplicateValues" dxfId="0" priority="1"/>
  </conditionalFormatting>
  <pageMargins left="0.75" right="0.75" top="1" bottom="1" header="0.511805555555556" footer="0.511805555555556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28" sqref="D28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21" sqref="D2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第一票</vt:lpstr>
      <vt:lpstr>第二票</vt:lpstr>
      <vt:lpstr>第三票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木而羽</cp:lastModifiedBy>
  <dcterms:created xsi:type="dcterms:W3CDTF">2017-09-22T07:13:00Z</dcterms:created>
  <dcterms:modified xsi:type="dcterms:W3CDTF">2022-09-01T01:20:45Z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533A717EE9B24EE6B97E12C95BC8D931</vt:lpwstr>
  </property>
</Properties>
</file>