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DI SAPUTRA\Documents\Documents\3D Printing\Profiles\Machine\SKR E3 Turbo, Ender-3 Pro\"/>
    </mc:Choice>
  </mc:AlternateContent>
  <xr:revisionPtr revIDLastSave="0" documentId="13_ncr:1_{D19E8E0D-351B-4B12-AA15-4DEAEE7B6B83}" xr6:coauthVersionLast="47" xr6:coauthVersionMax="47" xr10:uidLastSave="{00000000-0000-0000-0000-000000000000}"/>
  <bookViews>
    <workbookView xWindow="-108" yWindow="-108" windowWidth="23256" windowHeight="12456" xr2:uid="{1DCF28E3-8B01-4031-8F75-547DE3B82303}"/>
  </bookViews>
  <sheets>
    <sheet name="MASTER" sheetId="7" r:id="rId1"/>
    <sheet name="S0 BED 60" sheetId="10" r:id="rId2"/>
    <sheet name="S1 BED 80" sheetId="14" r:id="rId3"/>
    <sheet name="S2 BED 100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5" l="1"/>
  <c r="J40" i="15" s="1"/>
  <c r="E37" i="15"/>
  <c r="F35" i="15"/>
  <c r="G33" i="15"/>
  <c r="H31" i="15"/>
  <c r="I29" i="15"/>
  <c r="J27" i="15"/>
  <c r="K25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T21" i="15"/>
  <c r="C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C7" i="15"/>
  <c r="F41" i="15" s="1"/>
  <c r="S5" i="15"/>
  <c r="F40" i="15" s="1"/>
  <c r="F42" i="15" s="1"/>
  <c r="C20" i="15" s="1"/>
  <c r="C19" i="15" s="1"/>
  <c r="C18" i="15" s="1"/>
  <c r="C17" i="15" s="1"/>
  <c r="C16" i="15" s="1"/>
  <c r="C15" i="15" s="1"/>
  <c r="C14" i="15" s="1"/>
  <c r="C13" i="15" s="1"/>
  <c r="C12" i="15" s="1"/>
  <c r="C11" i="15" s="1"/>
  <c r="C10" i="15" s="1"/>
  <c r="C9" i="15" s="1"/>
  <c r="C8" i="15" s="1"/>
  <c r="E5" i="15"/>
  <c r="J40" i="14"/>
  <c r="F40" i="14"/>
  <c r="F42" i="14" s="1"/>
  <c r="C20" i="14" s="1"/>
  <c r="C19" i="14" s="1"/>
  <c r="C18" i="14" s="1"/>
  <c r="C17" i="14" s="1"/>
  <c r="C16" i="14" s="1"/>
  <c r="C15" i="14" s="1"/>
  <c r="C14" i="14" s="1"/>
  <c r="C13" i="14" s="1"/>
  <c r="C12" i="14" s="1"/>
  <c r="C11" i="14" s="1"/>
  <c r="C10" i="14" s="1"/>
  <c r="C9" i="14" s="1"/>
  <c r="C8" i="14" s="1"/>
  <c r="J39" i="14"/>
  <c r="F39" i="14"/>
  <c r="E37" i="14"/>
  <c r="F35" i="14"/>
  <c r="G33" i="14"/>
  <c r="H31" i="14"/>
  <c r="I29" i="14"/>
  <c r="J27" i="14"/>
  <c r="K25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T21" i="14"/>
  <c r="C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C7" i="14"/>
  <c r="F41" i="14" s="1"/>
  <c r="S5" i="14"/>
  <c r="S36" i="14" s="1"/>
  <c r="E5" i="14"/>
  <c r="E36" i="14" s="1"/>
  <c r="S36" i="10"/>
  <c r="J40" i="10"/>
  <c r="J39" i="10"/>
  <c r="F39" i="10"/>
  <c r="E37" i="10"/>
  <c r="F35" i="10"/>
  <c r="G33" i="10"/>
  <c r="H31" i="10"/>
  <c r="I29" i="10"/>
  <c r="J27" i="10"/>
  <c r="K25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T21" i="10"/>
  <c r="C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C7" i="10"/>
  <c r="S5" i="10"/>
  <c r="E5" i="10"/>
  <c r="E36" i="10" s="1"/>
  <c r="J40" i="7"/>
  <c r="J39" i="7"/>
  <c r="C7" i="7"/>
  <c r="F41" i="7" s="1"/>
  <c r="C21" i="7"/>
  <c r="S5" i="7"/>
  <c r="F40" i="7" s="1"/>
  <c r="E5" i="7"/>
  <c r="F39" i="7"/>
  <c r="E37" i="7"/>
  <c r="F35" i="7"/>
  <c r="G33" i="7"/>
  <c r="H31" i="7"/>
  <c r="I29" i="7"/>
  <c r="J27" i="7"/>
  <c r="K25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F5" i="15" l="1"/>
  <c r="E36" i="15"/>
  <c r="S36" i="15"/>
  <c r="J39" i="15"/>
  <c r="F5" i="14"/>
  <c r="F40" i="10"/>
  <c r="F42" i="10" s="1"/>
  <c r="C20" i="10" s="1"/>
  <c r="C19" i="10" s="1"/>
  <c r="C18" i="10" s="1"/>
  <c r="C17" i="10" s="1"/>
  <c r="C16" i="10" s="1"/>
  <c r="C15" i="10" s="1"/>
  <c r="C14" i="10" s="1"/>
  <c r="C13" i="10" s="1"/>
  <c r="C12" i="10" s="1"/>
  <c r="C11" i="10" s="1"/>
  <c r="C10" i="10" s="1"/>
  <c r="C9" i="10" s="1"/>
  <c r="C8" i="10" s="1"/>
  <c r="F41" i="10"/>
  <c r="F42" i="7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G5" i="15" l="1"/>
  <c r="F34" i="15"/>
  <c r="F34" i="14"/>
  <c r="G5" i="14"/>
  <c r="F5" i="10"/>
  <c r="C20" i="7"/>
  <c r="C19" i="7" s="1"/>
  <c r="C18" i="7" s="1"/>
  <c r="C17" i="7" s="1"/>
  <c r="C16" i="7" s="1"/>
  <c r="C15" i="7" s="1"/>
  <c r="C14" i="7" s="1"/>
  <c r="C13" i="7" s="1"/>
  <c r="C12" i="7" s="1"/>
  <c r="C11" i="7" s="1"/>
  <c r="C10" i="7" s="1"/>
  <c r="C9" i="7" s="1"/>
  <c r="C8" i="7" s="1"/>
  <c r="G32" i="15" l="1"/>
  <c r="H5" i="15"/>
  <c r="G32" i="14"/>
  <c r="H5" i="14"/>
  <c r="G5" i="10"/>
  <c r="F34" i="10"/>
  <c r="I5" i="15" l="1"/>
  <c r="H30" i="15"/>
  <c r="H30" i="14"/>
  <c r="I5" i="14"/>
  <c r="H5" i="10"/>
  <c r="G32" i="10"/>
  <c r="J5" i="15" l="1"/>
  <c r="I28" i="15"/>
  <c r="I28" i="14"/>
  <c r="J5" i="14"/>
  <c r="I5" i="10"/>
  <c r="H30" i="10"/>
  <c r="J26" i="15" l="1"/>
  <c r="K5" i="15"/>
  <c r="J26" i="14"/>
  <c r="K5" i="14"/>
  <c r="J5" i="10"/>
  <c r="I28" i="10"/>
  <c r="K24" i="15" l="1"/>
  <c r="L5" i="15"/>
  <c r="M5" i="15" s="1"/>
  <c r="L5" i="14"/>
  <c r="M5" i="14" s="1"/>
  <c r="K24" i="14"/>
  <c r="K5" i="10"/>
  <c r="J26" i="10"/>
  <c r="M24" i="15" l="1"/>
  <c r="N5" i="15"/>
  <c r="M24" i="14"/>
  <c r="N5" i="14"/>
  <c r="L5" i="10"/>
  <c r="M5" i="10" s="1"/>
  <c r="K24" i="10"/>
  <c r="O5" i="15" l="1"/>
  <c r="N26" i="15"/>
  <c r="N26" i="14"/>
  <c r="O5" i="14"/>
  <c r="N5" i="10"/>
  <c r="M24" i="10"/>
  <c r="P5" i="15" l="1"/>
  <c r="O28" i="15"/>
  <c r="O28" i="14"/>
  <c r="P5" i="14"/>
  <c r="O5" i="10"/>
  <c r="N26" i="10"/>
  <c r="Q5" i="15" l="1"/>
  <c r="P30" i="15"/>
  <c r="Q5" i="14"/>
  <c r="P30" i="14"/>
  <c r="P5" i="10"/>
  <c r="O28" i="10"/>
  <c r="Q32" i="15" l="1"/>
  <c r="R5" i="15"/>
  <c r="R34" i="15" s="1"/>
  <c r="Q32" i="14"/>
  <c r="R5" i="14"/>
  <c r="R34" i="14" s="1"/>
  <c r="Q5" i="10"/>
  <c r="P30" i="10"/>
  <c r="R5" i="10" l="1"/>
  <c r="R34" i="10" s="1"/>
  <c r="Q32" i="10"/>
</calcChain>
</file>

<file path=xl/sharedStrings.xml><?xml version="1.0" encoding="utf-8"?>
<sst xmlns="http://schemas.openxmlformats.org/spreadsheetml/2006/main" count="136" uniqueCount="31">
  <si>
    <t>Recv:     ( 29,206)                                                                                                      (206,206)</t>
  </si>
  <si>
    <t>Recv:         0       1       2       3       4       5       6       7       8       9      10      11      12      13      14</t>
  </si>
  <si>
    <t>Recv: 14 | -0.028  -0.037  -0.034  -0.004  -0.013  -0.026  -0.020  -0.022  -0.013  +0.001  -0.017  -0.028  -0.016  -0.032  -0.053</t>
  </si>
  <si>
    <t>Recv: 13 | -0.022  -0.034  -0.020  -0.024  -0.015  +0.000  +0.008  +0.011  +0.002  +0.009  -0.001  +0.001  -0.024  -0.025  -0.039</t>
  </si>
  <si>
    <t>Recv: 12 | -0.013  -0.043  -0.024  -0.001  -0.012  -0.017  +0.008  +0.016  -0.004  +0.023  +0.016  +0.022  -0.015  -0.005  -0.028</t>
  </si>
  <si>
    <t>Recv: 11 | -0.021  -0.022  -0.011  -0.002  -0.003  -0.017  -0.017  +0.024  +0.010  +0.028  +0.032  -0.001  +0.013  +0.006   0.000</t>
  </si>
  <si>
    <t>Recv: 10 | -0.035  -0.013  -0.025  -0.012  -0.021  -0.020  -0.016  -0.003  +0.011  +0.015  +0.003  -0.002  +0.014  -0.011  -0.016</t>
  </si>
  <si>
    <t>Recv:  9 | +0.000  -0.022  -0.003  -0.011  +0.001  -0.037  -0.015  +0.005  +0.008   0.000   0.000  +0.005  -0.015  -0.030  -0.068</t>
  </si>
  <si>
    <t>Recv:  8 | -0.028  -0.006  -0.027  -0.011   0.000  +0.001  +0.001  -0.008  -0.013  -0.002  -0.023  +0.004  -0.007  -0.015  -0.041</t>
  </si>
  <si>
    <t>Recv:  7 | -0.011  -0.020  -0.020  -0.012  +0.002  -0.004  -0.008  -0.022  -0.006  -0.010 [+0.006] -0.037  -0.034  -0.046  -0.052</t>
  </si>
  <si>
    <t>Recv:  6 | -0.027  -0.022  +0.006  -0.031  +0.006  -0.003  -0.021  +0.017  -0.012  +0.009  +0.018  -0.003  -0.024  -0.028  -0.027</t>
  </si>
  <si>
    <t>Recv:  5 | -0.030   0.000  +0.005  -0.012  +0.012  -0.021  -0.017  +0.010  -0.001  +0.018  -0.016  +0.003  -0.016  -0.023  -0.040</t>
  </si>
  <si>
    <t>Recv:  4 | +0.004  +0.013  +0.027  +0.013  -0.007  -0.012  +0.015  +0.014  +0.003  +0.017  -0.012  -0.003  -0.018  -0.037  -0.065</t>
  </si>
  <si>
    <t>Recv:  3 | +0.011  +0.011  +0.012  +0.010  +0.037  +0.000  +0.014  +0.034  +0.008  +0.013  -0.008  -0.016  -0.028  -0.045  -0.059</t>
  </si>
  <si>
    <t>Recv:  2 | +0.029  +0.025  +0.044  +0.028  +0.043  +0.004  +0.016  +0.023  +0.011  +0.013  +0.007  -0.005  -0.042  -0.064  -0.074</t>
  </si>
  <si>
    <t>Recv:  1 | +0.007  -0.001  +0.042  +0.027  +0.015  +0.022  +0.024  +0.046  +0.011  +0.003  +0.008  -0.002  -0.051  -0.053  -0.075</t>
  </si>
  <si>
    <t>Recv:  0 | -0.005  +0.000  +0.035  +0.009  +0.017  +0.010  +0.017  +0.039  +0.017  -0.009  -0.006  -0.013  -0.037  -0.065  -0.097</t>
  </si>
  <si>
    <t>Recv:     ( 29, 29)                                                                                                      (206, 29)</t>
  </si>
  <si>
    <t>X, Y</t>
  </si>
  <si>
    <t>X :</t>
  </si>
  <si>
    <t>Y :</t>
  </si>
  <si>
    <t>Y-AXIS</t>
  </si>
  <si>
    <t>X-AXIS</t>
  </si>
  <si>
    <t>mm</t>
  </si>
  <si>
    <t>TOTAL PROBING</t>
  </si>
  <si>
    <t>X Y :</t>
  </si>
  <si>
    <t>Point(s)</t>
  </si>
  <si>
    <t>CENTER</t>
  </si>
  <si>
    <t>P-to-P :</t>
  </si>
  <si>
    <t>BED SIZE :</t>
  </si>
  <si>
    <t>MARGIN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</si>
</sst>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4" xfId="0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5" xfId="0" applyNumberFormat="1" applyFill="1" applyBorder="1" applyAlignment="1">
      <alignment vertical="center"/>
    </xf>
    <xf numFmtId="164" fontId="0" fillId="0" borderId="6" xfId="0" applyNumberFormat="1" applyFill="1" applyBorder="1" applyAlignment="1">
      <alignment vertical="center"/>
    </xf>
    <xf numFmtId="164" fontId="0" fillId="0" borderId="7" xfId="0" applyNumberFormat="1" applyFill="1" applyBorder="1" applyAlignment="1">
      <alignment vertical="center"/>
    </xf>
    <xf numFmtId="165" fontId="1" fillId="2" borderId="8" xfId="0" applyNumberFormat="1" applyFont="1" applyFill="1" applyBorder="1" applyAlignment="1">
      <alignment horizontal="center" vertical="center"/>
    </xf>
    <xf numFmtId="165" fontId="1" fillId="2" borderId="8" xfId="0" applyNumberFormat="1" applyFont="1" applyFill="1" applyBorder="1" applyAlignment="1">
      <alignment horizontal="center" vertical="center" textRotation="90"/>
    </xf>
    <xf numFmtId="164" fontId="0" fillId="0" borderId="8" xfId="0" applyNumberFormat="1" applyFill="1" applyBorder="1" applyAlignment="1">
      <alignment vertical="center"/>
    </xf>
    <xf numFmtId="165" fontId="1" fillId="2" borderId="10" xfId="0" applyNumberFormat="1" applyFont="1" applyFill="1" applyBorder="1" applyAlignment="1">
      <alignment horizontal="center" vertical="center" textRotation="90"/>
    </xf>
    <xf numFmtId="164" fontId="0" fillId="0" borderId="10" xfId="0" applyNumberFormat="1" applyFill="1" applyBorder="1" applyAlignment="1">
      <alignment vertical="center"/>
    </xf>
    <xf numFmtId="165" fontId="1" fillId="2" borderId="12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164" fontId="0" fillId="0" borderId="2" xfId="0" applyNumberFormat="1" applyFill="1" applyBorder="1" applyAlignment="1">
      <alignment vertical="center"/>
    </xf>
    <xf numFmtId="164" fontId="0" fillId="0" borderId="12" xfId="0" applyNumberForma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164" fontId="0" fillId="0" borderId="4" xfId="0" applyNumberFormat="1" applyFill="1" applyBorder="1" applyAlignment="1">
      <alignment vertical="center"/>
    </xf>
    <xf numFmtId="164" fontId="0" fillId="0" borderId="17" xfId="0" applyNumberFormat="1" applyFill="1" applyBorder="1" applyAlignment="1">
      <alignment vertical="center"/>
    </xf>
    <xf numFmtId="164" fontId="0" fillId="0" borderId="16" xfId="0" applyNumberFormat="1" applyFill="1" applyBorder="1" applyAlignment="1">
      <alignment vertical="center"/>
    </xf>
    <xf numFmtId="164" fontId="0" fillId="0" borderId="18" xfId="0" applyNumberFormat="1" applyFill="1" applyBorder="1" applyAlignment="1">
      <alignment vertical="center"/>
    </xf>
    <xf numFmtId="164" fontId="0" fillId="0" borderId="20" xfId="0" applyNumberFormat="1" applyFill="1" applyBorder="1" applyAlignment="1">
      <alignment vertical="center"/>
    </xf>
    <xf numFmtId="164" fontId="0" fillId="0" borderId="21" xfId="0" applyNumberFormat="1" applyFill="1" applyBorder="1" applyAlignment="1">
      <alignment vertical="center"/>
    </xf>
    <xf numFmtId="164" fontId="0" fillId="0" borderId="22" xfId="0" applyNumberFormat="1" applyFill="1" applyBorder="1" applyAlignment="1">
      <alignment vertical="center"/>
    </xf>
    <xf numFmtId="164" fontId="0" fillId="0" borderId="23" xfId="0" applyNumberFormat="1" applyFill="1" applyBorder="1" applyAlignment="1">
      <alignment vertical="center"/>
    </xf>
    <xf numFmtId="164" fontId="0" fillId="0" borderId="19" xfId="0" applyNumberFormat="1" applyFill="1" applyBorder="1" applyAlignment="1">
      <alignment vertical="center"/>
    </xf>
    <xf numFmtId="164" fontId="0" fillId="0" borderId="24" xfId="0" applyNumberFormat="1" applyFill="1" applyBorder="1" applyAlignment="1">
      <alignment vertical="center"/>
    </xf>
    <xf numFmtId="164" fontId="0" fillId="0" borderId="25" xfId="0" applyNumberFormat="1" applyFill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2" xfId="0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0" fontId="1" fillId="0" borderId="0" xfId="0" applyFont="1" applyAlignment="1">
      <alignment horizontal="left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0" fillId="0" borderId="3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D7122-519C-4623-833A-6438C6C5D91F}">
  <dimension ref="A1:T42"/>
  <sheetViews>
    <sheetView tabSelected="1" topLeftCell="B1" workbookViewId="0">
      <selection activeCell="B1" sqref="B1:D1"/>
    </sheetView>
  </sheetViews>
  <sheetFormatPr defaultColWidth="3.77734375" defaultRowHeight="14.4" x14ac:dyDescent="0.3"/>
  <cols>
    <col min="1" max="1" width="106.109375" style="1" hidden="1" customWidth="1"/>
    <col min="2" max="3" width="3.5546875" style="1" bestFit="1" customWidth="1"/>
    <col min="4" max="4" width="4.109375" style="4" bestFit="1" customWidth="1"/>
    <col min="5" max="19" width="6.77734375" style="1" customWidth="1"/>
    <col min="20" max="20" width="6.21875" style="1" bestFit="1" customWidth="1"/>
    <col min="21" max="16384" width="3.77734375" style="1"/>
  </cols>
  <sheetData>
    <row r="1" spans="1:20" x14ac:dyDescent="0.3">
      <c r="B1" s="48" t="s">
        <v>29</v>
      </c>
      <c r="C1" s="48"/>
      <c r="D1" s="48"/>
      <c r="E1" s="37">
        <v>220</v>
      </c>
    </row>
    <row r="2" spans="1:20" x14ac:dyDescent="0.3">
      <c r="B2" s="37" t="s">
        <v>30</v>
      </c>
      <c r="C2" s="37"/>
      <c r="D2" s="38"/>
      <c r="E2" s="37">
        <v>18</v>
      </c>
    </row>
    <row r="4" spans="1:20" x14ac:dyDescent="0.3">
      <c r="B4" s="50" t="s">
        <v>18</v>
      </c>
      <c r="C4" s="50"/>
      <c r="D4" s="51"/>
      <c r="E4" s="54" t="s">
        <v>22</v>
      </c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5"/>
    </row>
    <row r="5" spans="1:20" s="4" customFormat="1" x14ac:dyDescent="0.3">
      <c r="A5" s="4" t="s">
        <v>0</v>
      </c>
      <c r="B5" s="50"/>
      <c r="C5" s="50"/>
      <c r="D5" s="51"/>
      <c r="E5" s="18">
        <f>E2</f>
        <v>18</v>
      </c>
      <c r="F5" s="13">
        <f>E5+$F$42</f>
        <v>31.142857142857142</v>
      </c>
      <c r="G5" s="13">
        <f t="shared" ref="G5:R5" si="0">F5+$F$42</f>
        <v>44.285714285714285</v>
      </c>
      <c r="H5" s="13">
        <f t="shared" si="0"/>
        <v>57.428571428571431</v>
      </c>
      <c r="I5" s="13">
        <f t="shared" si="0"/>
        <v>70.571428571428569</v>
      </c>
      <c r="J5" s="13">
        <f t="shared" si="0"/>
        <v>83.714285714285708</v>
      </c>
      <c r="K5" s="13">
        <f t="shared" si="0"/>
        <v>96.857142857142847</v>
      </c>
      <c r="L5" s="13">
        <f t="shared" si="0"/>
        <v>109.99999999999999</v>
      </c>
      <c r="M5" s="13">
        <f t="shared" si="0"/>
        <v>123.14285714285712</v>
      </c>
      <c r="N5" s="13">
        <f t="shared" si="0"/>
        <v>136.28571428571428</v>
      </c>
      <c r="O5" s="13">
        <f t="shared" si="0"/>
        <v>149.42857142857142</v>
      </c>
      <c r="P5" s="13">
        <f t="shared" si="0"/>
        <v>162.57142857142856</v>
      </c>
      <c r="Q5" s="13">
        <f t="shared" si="0"/>
        <v>175.71428571428569</v>
      </c>
      <c r="R5" s="13">
        <f t="shared" si="0"/>
        <v>188.85714285714283</v>
      </c>
      <c r="S5" s="13">
        <f>E1-E2</f>
        <v>202</v>
      </c>
      <c r="T5" s="55"/>
    </row>
    <row r="6" spans="1:20" s="4" customFormat="1" ht="15" thickBot="1" x14ac:dyDescent="0.35">
      <c r="A6" s="4" t="s">
        <v>1</v>
      </c>
      <c r="B6" s="52"/>
      <c r="C6" s="52"/>
      <c r="D6" s="53"/>
      <c r="E6" s="19">
        <v>0</v>
      </c>
      <c r="F6" s="36">
        <v>1</v>
      </c>
      <c r="G6" s="36">
        <v>2</v>
      </c>
      <c r="H6" s="36">
        <v>3</v>
      </c>
      <c r="I6" s="36">
        <v>4</v>
      </c>
      <c r="J6" s="36">
        <v>5</v>
      </c>
      <c r="K6" s="36">
        <v>6</v>
      </c>
      <c r="L6" s="36">
        <v>7</v>
      </c>
      <c r="M6" s="36">
        <v>8</v>
      </c>
      <c r="N6" s="36">
        <v>9</v>
      </c>
      <c r="O6" s="36">
        <v>10</v>
      </c>
      <c r="P6" s="36">
        <v>11</v>
      </c>
      <c r="Q6" s="36">
        <v>12</v>
      </c>
      <c r="R6" s="36">
        <v>13</v>
      </c>
      <c r="S6" s="36">
        <v>14</v>
      </c>
      <c r="T6" s="55"/>
    </row>
    <row r="7" spans="1:20" ht="31.05" customHeight="1" thickTop="1" x14ac:dyDescent="0.3">
      <c r="A7" s="1" t="s">
        <v>2</v>
      </c>
      <c r="B7" s="56" t="s">
        <v>21</v>
      </c>
      <c r="C7" s="16">
        <f>E1-E2</f>
        <v>202</v>
      </c>
      <c r="D7" s="22">
        <v>14</v>
      </c>
      <c r="E7" s="20">
        <v>1.9E-2</v>
      </c>
      <c r="F7" s="17">
        <v>2.1999999999999999E-2</v>
      </c>
      <c r="G7" s="17">
        <v>2.1999999999999999E-2</v>
      </c>
      <c r="H7" s="17">
        <v>1.7999999999999999E-2</v>
      </c>
      <c r="I7" s="17">
        <v>0.01</v>
      </c>
      <c r="J7" s="17">
        <v>1.7000000000000001E-2</v>
      </c>
      <c r="K7" s="23">
        <v>5.0000000000000001E-3</v>
      </c>
      <c r="L7" s="25">
        <v>1.2E-2</v>
      </c>
      <c r="M7" s="20">
        <v>1.4E-2</v>
      </c>
      <c r="N7" s="17">
        <v>1.2E-2</v>
      </c>
      <c r="O7" s="17">
        <v>1.4999999999999999E-2</v>
      </c>
      <c r="P7" s="17">
        <v>1.6E-2</v>
      </c>
      <c r="Q7" s="17">
        <v>1.2E-2</v>
      </c>
      <c r="R7" s="17">
        <v>1.4999999999999999E-2</v>
      </c>
      <c r="S7" s="17">
        <v>0.02</v>
      </c>
      <c r="T7" s="34">
        <f>AVERAGE(E7:S7)</f>
        <v>1.5266666666666671E-2</v>
      </c>
    </row>
    <row r="8" spans="1:20" ht="31.05" customHeight="1" x14ac:dyDescent="0.3">
      <c r="A8" s="1" t="s">
        <v>3</v>
      </c>
      <c r="B8" s="57"/>
      <c r="C8" s="14">
        <f t="shared" ref="C8:C19" si="1">C9+$F$42</f>
        <v>188.85714285714283</v>
      </c>
      <c r="D8" s="35">
        <v>13</v>
      </c>
      <c r="E8" s="21">
        <v>1.4999999999999999E-2</v>
      </c>
      <c r="F8" s="15">
        <v>1.2999999999999999E-2</v>
      </c>
      <c r="G8" s="15">
        <v>1.0999999999999999E-2</v>
      </c>
      <c r="H8" s="15">
        <v>1.2E-2</v>
      </c>
      <c r="I8" s="15">
        <v>7.0000000000000001E-3</v>
      </c>
      <c r="J8" s="15">
        <v>1.2E-2</v>
      </c>
      <c r="K8" s="24">
        <v>8.9999999999999993E-3</v>
      </c>
      <c r="L8" s="26">
        <v>1.7000000000000001E-2</v>
      </c>
      <c r="M8" s="21">
        <v>1.2999999999999999E-2</v>
      </c>
      <c r="N8" s="15">
        <v>1.2E-2</v>
      </c>
      <c r="O8" s="15">
        <v>1.7999999999999999E-2</v>
      </c>
      <c r="P8" s="15">
        <v>1.6E-2</v>
      </c>
      <c r="Q8" s="15">
        <v>1.4999999999999999E-2</v>
      </c>
      <c r="R8" s="15">
        <v>1.7999999999999999E-2</v>
      </c>
      <c r="S8" s="15">
        <v>2.8000000000000001E-2</v>
      </c>
      <c r="T8" s="34">
        <f t="shared" ref="T8:T21" si="2">AVERAGE(E8:S8)</f>
        <v>1.4399999999999998E-2</v>
      </c>
    </row>
    <row r="9" spans="1:20" ht="31.05" customHeight="1" x14ac:dyDescent="0.3">
      <c r="A9" s="1" t="s">
        <v>4</v>
      </c>
      <c r="B9" s="57"/>
      <c r="C9" s="14">
        <f t="shared" si="1"/>
        <v>175.71428571428569</v>
      </c>
      <c r="D9" s="35">
        <v>12</v>
      </c>
      <c r="E9" s="21">
        <v>2.3E-2</v>
      </c>
      <c r="F9" s="15">
        <v>2.1000000000000001E-2</v>
      </c>
      <c r="G9" s="15">
        <v>0.02</v>
      </c>
      <c r="H9" s="15">
        <v>1.4999999999999999E-2</v>
      </c>
      <c r="I9" s="15">
        <v>1.2999999999999999E-2</v>
      </c>
      <c r="J9" s="15">
        <v>1.9E-2</v>
      </c>
      <c r="K9" s="24">
        <v>1.7999999999999999E-2</v>
      </c>
      <c r="L9" s="26">
        <v>1.7999999999999999E-2</v>
      </c>
      <c r="M9" s="21">
        <v>1.4999999999999999E-2</v>
      </c>
      <c r="N9" s="15">
        <v>1.2E-2</v>
      </c>
      <c r="O9" s="15">
        <v>1.7999999999999999E-2</v>
      </c>
      <c r="P9" s="15">
        <v>1.7999999999999999E-2</v>
      </c>
      <c r="Q9" s="15">
        <v>1.2E-2</v>
      </c>
      <c r="R9" s="15">
        <v>1.4E-2</v>
      </c>
      <c r="S9" s="15">
        <v>2.4E-2</v>
      </c>
      <c r="T9" s="34">
        <f t="shared" si="2"/>
        <v>1.7333333333333333E-2</v>
      </c>
    </row>
    <row r="10" spans="1:20" ht="31.05" customHeight="1" x14ac:dyDescent="0.3">
      <c r="A10" s="1" t="s">
        <v>5</v>
      </c>
      <c r="B10" s="57"/>
      <c r="C10" s="14">
        <f t="shared" si="1"/>
        <v>162.57142857142856</v>
      </c>
      <c r="D10" s="35">
        <v>11</v>
      </c>
      <c r="E10" s="21">
        <v>5.0000000000000001E-3</v>
      </c>
      <c r="F10" s="15">
        <v>8.0000000000000002E-3</v>
      </c>
      <c r="G10" s="15">
        <v>1.2E-2</v>
      </c>
      <c r="H10" s="15">
        <v>1.4E-2</v>
      </c>
      <c r="I10" s="15">
        <v>8.9999999999999993E-3</v>
      </c>
      <c r="J10" s="15">
        <v>2.1000000000000001E-2</v>
      </c>
      <c r="K10" s="24">
        <v>1.4E-2</v>
      </c>
      <c r="L10" s="26">
        <v>2.7E-2</v>
      </c>
      <c r="M10" s="21">
        <v>1.7999999999999999E-2</v>
      </c>
      <c r="N10" s="15">
        <v>1.9E-2</v>
      </c>
      <c r="O10" s="15">
        <v>3.1E-2</v>
      </c>
      <c r="P10" s="15">
        <v>2.8000000000000001E-2</v>
      </c>
      <c r="Q10" s="15">
        <v>2.9000000000000001E-2</v>
      </c>
      <c r="R10" s="15">
        <v>2.4E-2</v>
      </c>
      <c r="S10" s="15">
        <v>4.7E-2</v>
      </c>
      <c r="T10" s="34">
        <f t="shared" si="2"/>
        <v>2.0399999999999998E-2</v>
      </c>
    </row>
    <row r="11" spans="1:20" ht="31.05" customHeight="1" x14ac:dyDescent="0.3">
      <c r="A11" s="1" t="s">
        <v>6</v>
      </c>
      <c r="B11" s="57"/>
      <c r="C11" s="14">
        <f t="shared" si="1"/>
        <v>149.42857142857142</v>
      </c>
      <c r="D11" s="35">
        <v>10</v>
      </c>
      <c r="E11" s="21">
        <v>-2E-3</v>
      </c>
      <c r="F11" s="15">
        <v>-2E-3</v>
      </c>
      <c r="G11" s="15">
        <v>6.0000000000000001E-3</v>
      </c>
      <c r="H11" s="15">
        <v>6.0000000000000001E-3</v>
      </c>
      <c r="I11" s="15">
        <v>1.2E-2</v>
      </c>
      <c r="J11" s="15">
        <v>0.02</v>
      </c>
      <c r="K11" s="24">
        <v>1.2E-2</v>
      </c>
      <c r="L11" s="26">
        <v>1.7999999999999999E-2</v>
      </c>
      <c r="M11" s="21">
        <v>1.7999999999999999E-2</v>
      </c>
      <c r="N11" s="15">
        <v>0.02</v>
      </c>
      <c r="O11" s="15">
        <v>3.1E-2</v>
      </c>
      <c r="P11" s="15">
        <v>2.8000000000000001E-2</v>
      </c>
      <c r="Q11" s="15">
        <v>2.5999999999999999E-2</v>
      </c>
      <c r="R11" s="15">
        <v>2.7E-2</v>
      </c>
      <c r="S11" s="15">
        <v>4.2999999999999997E-2</v>
      </c>
      <c r="T11" s="34">
        <f t="shared" si="2"/>
        <v>1.7533333333333335E-2</v>
      </c>
    </row>
    <row r="12" spans="1:20" ht="31.05" customHeight="1" x14ac:dyDescent="0.3">
      <c r="A12" s="1" t="s">
        <v>7</v>
      </c>
      <c r="B12" s="57"/>
      <c r="C12" s="14">
        <f t="shared" si="1"/>
        <v>136.28571428571428</v>
      </c>
      <c r="D12" s="35">
        <v>9</v>
      </c>
      <c r="E12" s="21">
        <v>-6.0000000000000001E-3</v>
      </c>
      <c r="F12" s="15">
        <v>0</v>
      </c>
      <c r="G12" s="15">
        <v>8.0000000000000002E-3</v>
      </c>
      <c r="H12" s="15">
        <v>0.01</v>
      </c>
      <c r="I12" s="15">
        <v>1.2999999999999999E-2</v>
      </c>
      <c r="J12" s="15">
        <v>0.02</v>
      </c>
      <c r="K12" s="24">
        <v>1.2E-2</v>
      </c>
      <c r="L12" s="26">
        <v>1.7999999999999999E-2</v>
      </c>
      <c r="M12" s="21">
        <v>1.4999999999999999E-2</v>
      </c>
      <c r="N12" s="15">
        <v>1.2E-2</v>
      </c>
      <c r="O12" s="15">
        <v>1.7999999999999999E-2</v>
      </c>
      <c r="P12" s="15">
        <v>0.02</v>
      </c>
      <c r="Q12" s="15">
        <v>2.1999999999999999E-2</v>
      </c>
      <c r="R12" s="15">
        <v>1.2999999999999999E-2</v>
      </c>
      <c r="S12" s="15">
        <v>2.1999999999999999E-2</v>
      </c>
      <c r="T12" s="34">
        <f t="shared" si="2"/>
        <v>1.3133333333333332E-2</v>
      </c>
    </row>
    <row r="13" spans="1:20" ht="31.05" customHeight="1" thickBot="1" x14ac:dyDescent="0.35">
      <c r="A13" s="1" t="s">
        <v>8</v>
      </c>
      <c r="B13" s="57"/>
      <c r="C13" s="14">
        <f t="shared" si="1"/>
        <v>123.14285714285712</v>
      </c>
      <c r="D13" s="35">
        <v>8</v>
      </c>
      <c r="E13" s="27">
        <v>-1.2999999999999999E-2</v>
      </c>
      <c r="F13" s="28">
        <v>-2E-3</v>
      </c>
      <c r="G13" s="28">
        <v>6.0000000000000001E-3</v>
      </c>
      <c r="H13" s="28">
        <v>1.2E-2</v>
      </c>
      <c r="I13" s="28">
        <v>6.0000000000000001E-3</v>
      </c>
      <c r="J13" s="28">
        <v>2.1000000000000001E-2</v>
      </c>
      <c r="K13" s="29">
        <v>1.2E-2</v>
      </c>
      <c r="L13" s="10">
        <v>2.1999999999999999E-2</v>
      </c>
      <c r="M13" s="27">
        <v>8.9999999999999993E-3</v>
      </c>
      <c r="N13" s="28">
        <v>5.0000000000000001E-3</v>
      </c>
      <c r="O13" s="28">
        <v>1.7999999999999999E-2</v>
      </c>
      <c r="P13" s="28">
        <v>1.0999999999999999E-2</v>
      </c>
      <c r="Q13" s="28">
        <v>0.01</v>
      </c>
      <c r="R13" s="28">
        <v>0</v>
      </c>
      <c r="S13" s="28">
        <v>2E-3</v>
      </c>
      <c r="T13" s="34">
        <f t="shared" si="2"/>
        <v>7.9333333333333322E-3</v>
      </c>
    </row>
    <row r="14" spans="1:20" ht="31.05" customHeight="1" thickBot="1" x14ac:dyDescent="0.35">
      <c r="A14" s="1" t="s">
        <v>9</v>
      </c>
      <c r="B14" s="57"/>
      <c r="C14" s="14">
        <f t="shared" si="1"/>
        <v>109.99999999999999</v>
      </c>
      <c r="D14" s="35">
        <v>7</v>
      </c>
      <c r="E14" s="31">
        <v>-1.6E-2</v>
      </c>
      <c r="F14" s="32">
        <v>-7.0000000000000001E-3</v>
      </c>
      <c r="G14" s="32">
        <v>2E-3</v>
      </c>
      <c r="H14" s="32">
        <v>2E-3</v>
      </c>
      <c r="I14" s="32">
        <v>2E-3</v>
      </c>
      <c r="J14" s="32">
        <v>1.2E-2</v>
      </c>
      <c r="K14" s="11">
        <v>7.0000000000000001E-3</v>
      </c>
      <c r="L14" s="12">
        <v>2E-3</v>
      </c>
      <c r="M14" s="33">
        <v>8.0000000000000002E-3</v>
      </c>
      <c r="N14" s="32">
        <v>7.0000000000000001E-3</v>
      </c>
      <c r="O14" s="32">
        <v>0</v>
      </c>
      <c r="P14" s="32">
        <v>-2E-3</v>
      </c>
      <c r="Q14" s="32">
        <v>-8.9999999999999993E-3</v>
      </c>
      <c r="R14" s="32">
        <v>-1.7000000000000001E-2</v>
      </c>
      <c r="S14" s="32">
        <v>-1.0999999999999999E-2</v>
      </c>
      <c r="T14" s="34">
        <f t="shared" si="2"/>
        <v>-1.3333333333333326E-3</v>
      </c>
    </row>
    <row r="15" spans="1:20" ht="31.05" customHeight="1" x14ac:dyDescent="0.3">
      <c r="A15" s="1" t="s">
        <v>10</v>
      </c>
      <c r="B15" s="57"/>
      <c r="C15" s="14">
        <f t="shared" si="1"/>
        <v>96.857142857142847</v>
      </c>
      <c r="D15" s="35">
        <v>6</v>
      </c>
      <c r="E15" s="20">
        <v>-2.1999999999999999E-2</v>
      </c>
      <c r="F15" s="17">
        <v>-7.0000000000000001E-3</v>
      </c>
      <c r="G15" s="17">
        <v>0.01</v>
      </c>
      <c r="H15" s="17">
        <v>1.0999999999999999E-2</v>
      </c>
      <c r="I15" s="17">
        <v>1.2E-2</v>
      </c>
      <c r="J15" s="17">
        <v>0.02</v>
      </c>
      <c r="K15" s="23">
        <v>1.4E-2</v>
      </c>
      <c r="L15" s="30">
        <v>1.2999999999999999E-2</v>
      </c>
      <c r="M15" s="20">
        <v>1.0999999999999999E-2</v>
      </c>
      <c r="N15" s="17">
        <v>1E-3</v>
      </c>
      <c r="O15" s="17">
        <v>6.0000000000000001E-3</v>
      </c>
      <c r="P15" s="17">
        <v>1E-3</v>
      </c>
      <c r="Q15" s="17">
        <v>-7.0000000000000001E-3</v>
      </c>
      <c r="R15" s="17">
        <v>-8.0000000000000002E-3</v>
      </c>
      <c r="S15" s="17">
        <v>2E-3</v>
      </c>
      <c r="T15" s="34">
        <f t="shared" si="2"/>
        <v>3.8E-3</v>
      </c>
    </row>
    <row r="16" spans="1:20" ht="31.05" customHeight="1" x14ac:dyDescent="0.3">
      <c r="A16" s="1" t="s">
        <v>11</v>
      </c>
      <c r="B16" s="57"/>
      <c r="C16" s="14">
        <f t="shared" si="1"/>
        <v>83.714285714285708</v>
      </c>
      <c r="D16" s="35">
        <v>5</v>
      </c>
      <c r="E16" s="21">
        <v>-1.2E-2</v>
      </c>
      <c r="F16" s="15">
        <v>2E-3</v>
      </c>
      <c r="G16" s="15">
        <v>1.2999999999999999E-2</v>
      </c>
      <c r="H16" s="15">
        <v>1.6E-2</v>
      </c>
      <c r="I16" s="15">
        <v>1.2999999999999999E-2</v>
      </c>
      <c r="J16" s="15">
        <v>1.7999999999999999E-2</v>
      </c>
      <c r="K16" s="24">
        <v>1.0999999999999999E-2</v>
      </c>
      <c r="L16" s="26">
        <v>2.5000000000000001E-2</v>
      </c>
      <c r="M16" s="21">
        <v>1.4E-2</v>
      </c>
      <c r="N16" s="15">
        <v>-2E-3</v>
      </c>
      <c r="O16" s="15">
        <v>4.0000000000000001E-3</v>
      </c>
      <c r="P16" s="15">
        <v>2E-3</v>
      </c>
      <c r="Q16" s="15">
        <v>1E-3</v>
      </c>
      <c r="R16" s="15">
        <v>-3.0000000000000001E-3</v>
      </c>
      <c r="S16" s="15">
        <v>1.7999999999999999E-2</v>
      </c>
      <c r="T16" s="34">
        <f t="shared" si="2"/>
        <v>8.0000000000000002E-3</v>
      </c>
    </row>
    <row r="17" spans="1:20" ht="31.05" customHeight="1" x14ac:dyDescent="0.3">
      <c r="A17" s="1" t="s">
        <v>12</v>
      </c>
      <c r="B17" s="57"/>
      <c r="C17" s="14">
        <f t="shared" si="1"/>
        <v>70.571428571428569</v>
      </c>
      <c r="D17" s="35">
        <v>4</v>
      </c>
      <c r="E17" s="21">
        <v>8.0000000000000002E-3</v>
      </c>
      <c r="F17" s="15">
        <v>1.2999999999999999E-2</v>
      </c>
      <c r="G17" s="15">
        <v>0.03</v>
      </c>
      <c r="H17" s="15">
        <v>2.1999999999999999E-2</v>
      </c>
      <c r="I17" s="15">
        <v>2.1999999999999999E-2</v>
      </c>
      <c r="J17" s="15">
        <v>1.9E-2</v>
      </c>
      <c r="K17" s="24">
        <v>8.9999999999999993E-3</v>
      </c>
      <c r="L17" s="26">
        <v>1.7999999999999999E-2</v>
      </c>
      <c r="M17" s="21">
        <v>7.0000000000000001E-3</v>
      </c>
      <c r="N17" s="15">
        <v>1E-3</v>
      </c>
      <c r="O17" s="15">
        <v>2E-3</v>
      </c>
      <c r="P17" s="15">
        <v>-1E-3</v>
      </c>
      <c r="Q17" s="15">
        <v>8.0000000000000002E-3</v>
      </c>
      <c r="R17" s="15">
        <v>4.0000000000000001E-3</v>
      </c>
      <c r="S17" s="15">
        <v>1.7999999999999999E-2</v>
      </c>
      <c r="T17" s="34">
        <f t="shared" si="2"/>
        <v>1.2E-2</v>
      </c>
    </row>
    <row r="18" spans="1:20" ht="31.05" customHeight="1" x14ac:dyDescent="0.3">
      <c r="A18" s="1" t="s">
        <v>13</v>
      </c>
      <c r="B18" s="57"/>
      <c r="C18" s="14">
        <f t="shared" si="1"/>
        <v>57.428571428571431</v>
      </c>
      <c r="D18" s="35">
        <v>3</v>
      </c>
      <c r="E18" s="21">
        <v>3.3000000000000002E-2</v>
      </c>
      <c r="F18" s="15">
        <v>3.7999999999999999E-2</v>
      </c>
      <c r="G18" s="15">
        <v>4.5999999999999999E-2</v>
      </c>
      <c r="H18" s="15">
        <v>3.3000000000000002E-2</v>
      </c>
      <c r="I18" s="15">
        <v>0.02</v>
      </c>
      <c r="J18" s="15">
        <v>2.5000000000000001E-2</v>
      </c>
      <c r="K18" s="24">
        <v>1.4E-2</v>
      </c>
      <c r="L18" s="26">
        <v>2.5999999999999999E-2</v>
      </c>
      <c r="M18" s="21">
        <v>1.4999999999999999E-2</v>
      </c>
      <c r="N18" s="15">
        <v>8.0000000000000002E-3</v>
      </c>
      <c r="O18" s="15">
        <v>8.9999999999999993E-3</v>
      </c>
      <c r="P18" s="15">
        <v>2E-3</v>
      </c>
      <c r="Q18" s="15">
        <v>3.0000000000000001E-3</v>
      </c>
      <c r="R18" s="15">
        <v>4.0000000000000001E-3</v>
      </c>
      <c r="S18" s="15">
        <v>1.7999999999999999E-2</v>
      </c>
      <c r="T18" s="34">
        <f t="shared" si="2"/>
        <v>1.9600000000000003E-2</v>
      </c>
    </row>
    <row r="19" spans="1:20" ht="31.05" customHeight="1" x14ac:dyDescent="0.3">
      <c r="A19" s="1" t="s">
        <v>14</v>
      </c>
      <c r="B19" s="57"/>
      <c r="C19" s="14">
        <f t="shared" si="1"/>
        <v>44.285714285714285</v>
      </c>
      <c r="D19" s="35">
        <v>2</v>
      </c>
      <c r="E19" s="21">
        <v>3.3000000000000002E-2</v>
      </c>
      <c r="F19" s="15">
        <v>2.8000000000000001E-2</v>
      </c>
      <c r="G19" s="15">
        <v>3.4000000000000002E-2</v>
      </c>
      <c r="H19" s="15">
        <v>2.7E-2</v>
      </c>
      <c r="I19" s="15">
        <v>2.5000000000000001E-2</v>
      </c>
      <c r="J19" s="15">
        <v>2.8000000000000001E-2</v>
      </c>
      <c r="K19" s="24">
        <v>1.6E-2</v>
      </c>
      <c r="L19" s="26">
        <v>2.3E-2</v>
      </c>
      <c r="M19" s="21">
        <v>1.2E-2</v>
      </c>
      <c r="N19" s="15">
        <v>0.01</v>
      </c>
      <c r="O19" s="15">
        <v>1.6E-2</v>
      </c>
      <c r="P19" s="15">
        <v>3.0000000000000001E-3</v>
      </c>
      <c r="Q19" s="15">
        <v>2E-3</v>
      </c>
      <c r="R19" s="15">
        <v>8.0000000000000002E-3</v>
      </c>
      <c r="S19" s="15">
        <v>2.1000000000000001E-2</v>
      </c>
      <c r="T19" s="34">
        <f t="shared" si="2"/>
        <v>1.9066666666666669E-2</v>
      </c>
    </row>
    <row r="20" spans="1:20" ht="31.05" customHeight="1" x14ac:dyDescent="0.3">
      <c r="A20" s="1" t="s">
        <v>15</v>
      </c>
      <c r="B20" s="57"/>
      <c r="C20" s="14">
        <f>C21+$F$42</f>
        <v>31.142857142857142</v>
      </c>
      <c r="D20" s="35">
        <v>1</v>
      </c>
      <c r="E20" s="21">
        <v>2.1000000000000001E-2</v>
      </c>
      <c r="F20" s="15">
        <v>2.3E-2</v>
      </c>
      <c r="G20" s="15">
        <v>2.8000000000000001E-2</v>
      </c>
      <c r="H20" s="15">
        <v>2.5000000000000001E-2</v>
      </c>
      <c r="I20" s="15">
        <v>1.7999999999999999E-2</v>
      </c>
      <c r="J20" s="15">
        <v>2.5999999999999999E-2</v>
      </c>
      <c r="K20" s="24">
        <v>1.4999999999999999E-2</v>
      </c>
      <c r="L20" s="26">
        <v>2.5000000000000001E-2</v>
      </c>
      <c r="M20" s="21">
        <v>6.0000000000000001E-3</v>
      </c>
      <c r="N20" s="15">
        <v>-1E-3</v>
      </c>
      <c r="O20" s="15">
        <v>8.0000000000000002E-3</v>
      </c>
      <c r="P20" s="15">
        <v>7.0000000000000001E-3</v>
      </c>
      <c r="Q20" s="15">
        <v>1E-3</v>
      </c>
      <c r="R20" s="15">
        <v>5.0000000000000001E-3</v>
      </c>
      <c r="S20" s="15">
        <v>1.7999999999999999E-2</v>
      </c>
      <c r="T20" s="34">
        <f t="shared" si="2"/>
        <v>1.5000000000000003E-2</v>
      </c>
    </row>
    <row r="21" spans="1:20" ht="31.05" customHeight="1" x14ac:dyDescent="0.3">
      <c r="A21" s="1" t="s">
        <v>16</v>
      </c>
      <c r="B21" s="57"/>
      <c r="C21" s="14">
        <f>E2</f>
        <v>18</v>
      </c>
      <c r="D21" s="35">
        <v>0</v>
      </c>
      <c r="E21" s="21">
        <v>8.9999999999999993E-3</v>
      </c>
      <c r="F21" s="15">
        <v>1.6E-2</v>
      </c>
      <c r="G21" s="15">
        <v>0.02</v>
      </c>
      <c r="H21" s="15">
        <v>1.4999999999999999E-2</v>
      </c>
      <c r="I21" s="15">
        <v>1.2E-2</v>
      </c>
      <c r="J21" s="15">
        <v>1.7999999999999999E-2</v>
      </c>
      <c r="K21" s="24">
        <v>1.7000000000000001E-2</v>
      </c>
      <c r="L21" s="26">
        <v>0.02</v>
      </c>
      <c r="M21" s="21">
        <v>1.6E-2</v>
      </c>
      <c r="N21" s="15">
        <v>7.0000000000000001E-3</v>
      </c>
      <c r="O21" s="15">
        <v>1.4999999999999999E-2</v>
      </c>
      <c r="P21" s="15">
        <v>1.7999999999999999E-2</v>
      </c>
      <c r="Q21" s="15">
        <v>2.3E-2</v>
      </c>
      <c r="R21" s="15">
        <v>2.8000000000000001E-2</v>
      </c>
      <c r="S21" s="15">
        <v>4.5999999999999999E-2</v>
      </c>
      <c r="T21" s="34">
        <f t="shared" si="2"/>
        <v>1.8666666666666668E-2</v>
      </c>
    </row>
    <row r="22" spans="1:20" x14ac:dyDescent="0.3">
      <c r="B22" s="58"/>
      <c r="C22" s="58"/>
      <c r="D22" s="58"/>
      <c r="E22" s="34">
        <f>AVERAGE(E7:E21)</f>
        <v>6.3333333333333332E-3</v>
      </c>
      <c r="F22" s="34">
        <f t="shared" ref="F22:S22" si="3">AVERAGE(F7:F21)</f>
        <v>1.1066666666666666E-2</v>
      </c>
      <c r="G22" s="34">
        <f t="shared" si="3"/>
        <v>1.7866666666666666E-2</v>
      </c>
      <c r="H22" s="34">
        <f t="shared" si="3"/>
        <v>1.5866666666666664E-2</v>
      </c>
      <c r="I22" s="34">
        <f t="shared" si="3"/>
        <v>1.2933333333333331E-2</v>
      </c>
      <c r="J22" s="34">
        <f t="shared" si="3"/>
        <v>1.9733333333333335E-2</v>
      </c>
      <c r="K22" s="34">
        <f t="shared" si="3"/>
        <v>1.2333333333333333E-2</v>
      </c>
      <c r="L22" s="34">
        <f t="shared" si="3"/>
        <v>1.8933333333333337E-2</v>
      </c>
      <c r="M22" s="34">
        <f t="shared" si="3"/>
        <v>1.2733333333333334E-2</v>
      </c>
      <c r="N22" s="34">
        <f t="shared" si="3"/>
        <v>8.2000000000000007E-3</v>
      </c>
      <c r="O22" s="34">
        <f t="shared" si="3"/>
        <v>1.3933333333333334E-2</v>
      </c>
      <c r="P22" s="34">
        <f t="shared" si="3"/>
        <v>1.1133333333333334E-2</v>
      </c>
      <c r="Q22" s="34">
        <f t="shared" si="3"/>
        <v>9.8666666666666659E-3</v>
      </c>
      <c r="R22" s="34">
        <f t="shared" si="3"/>
        <v>8.8000000000000005E-3</v>
      </c>
      <c r="S22" s="34">
        <f t="shared" si="3"/>
        <v>2.1066666666666664E-2</v>
      </c>
    </row>
    <row r="23" spans="1:20" x14ac:dyDescent="0.3">
      <c r="D23" s="6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20" x14ac:dyDescent="0.3">
      <c r="D24" s="6"/>
      <c r="K24" s="8"/>
      <c r="L24" s="3"/>
      <c r="M24" s="2"/>
    </row>
    <row r="25" spans="1:20" x14ac:dyDescent="0.3">
      <c r="D25" s="6"/>
      <c r="K25" s="49">
        <f>K14-M14</f>
        <v>-1E-3</v>
      </c>
      <c r="L25" s="49"/>
      <c r="M25" s="49"/>
    </row>
    <row r="26" spans="1:20" x14ac:dyDescent="0.3">
      <c r="D26" s="6"/>
      <c r="J26" s="8"/>
      <c r="K26" s="3"/>
      <c r="L26" s="3"/>
      <c r="M26" s="3"/>
      <c r="N26" s="2"/>
    </row>
    <row r="27" spans="1:20" x14ac:dyDescent="0.3">
      <c r="D27" s="6"/>
      <c r="J27" s="49">
        <f>J14-N14</f>
        <v>5.0000000000000001E-3</v>
      </c>
      <c r="K27" s="49"/>
      <c r="L27" s="49"/>
      <c r="M27" s="49"/>
      <c r="N27" s="49"/>
    </row>
    <row r="28" spans="1:20" x14ac:dyDescent="0.3">
      <c r="D28" s="6"/>
      <c r="I28" s="8"/>
      <c r="J28" s="3"/>
      <c r="K28" s="3"/>
      <c r="L28" s="3"/>
      <c r="M28" s="3"/>
      <c r="N28" s="3"/>
      <c r="O28" s="2"/>
    </row>
    <row r="29" spans="1:20" x14ac:dyDescent="0.3">
      <c r="D29" s="6"/>
      <c r="I29" s="49">
        <f>I14-O14</f>
        <v>2E-3</v>
      </c>
      <c r="J29" s="49"/>
      <c r="K29" s="49"/>
      <c r="L29" s="49"/>
      <c r="M29" s="49"/>
      <c r="N29" s="49"/>
      <c r="O29" s="49"/>
    </row>
    <row r="30" spans="1:20" x14ac:dyDescent="0.3">
      <c r="D30" s="6"/>
      <c r="H30" s="8"/>
      <c r="I30" s="3"/>
      <c r="J30" s="3"/>
      <c r="K30" s="3"/>
      <c r="L30" s="3"/>
      <c r="M30" s="3"/>
      <c r="N30" s="3"/>
      <c r="O30" s="3"/>
      <c r="P30" s="2"/>
    </row>
    <row r="31" spans="1:20" x14ac:dyDescent="0.3">
      <c r="D31" s="6"/>
      <c r="H31" s="49">
        <f>H14--P14</f>
        <v>0</v>
      </c>
      <c r="I31" s="49"/>
      <c r="J31" s="49"/>
      <c r="K31" s="49"/>
      <c r="L31" s="49"/>
      <c r="M31" s="49"/>
      <c r="N31" s="49"/>
      <c r="O31" s="49"/>
      <c r="P31" s="49"/>
    </row>
    <row r="32" spans="1:20" x14ac:dyDescent="0.3">
      <c r="D32" s="6"/>
      <c r="G32" s="8"/>
      <c r="H32" s="3"/>
      <c r="I32" s="3"/>
      <c r="J32" s="3"/>
      <c r="K32" s="3"/>
      <c r="L32" s="3"/>
      <c r="M32" s="3"/>
      <c r="N32" s="3"/>
      <c r="O32" s="3"/>
      <c r="P32" s="3"/>
      <c r="Q32" s="2"/>
    </row>
    <row r="33" spans="1:19" x14ac:dyDescent="0.3">
      <c r="D33" s="6"/>
      <c r="G33" s="49">
        <f>G14-Q14</f>
        <v>1.0999999999999999E-2</v>
      </c>
      <c r="H33" s="49"/>
      <c r="I33" s="49"/>
      <c r="J33" s="49"/>
      <c r="K33" s="49"/>
      <c r="L33" s="49"/>
      <c r="M33" s="49"/>
      <c r="N33" s="49"/>
      <c r="O33" s="49"/>
      <c r="P33" s="49"/>
      <c r="Q33" s="49"/>
    </row>
    <row r="34" spans="1:19" x14ac:dyDescent="0.3">
      <c r="D34" s="6"/>
      <c r="F34" s="8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</row>
    <row r="35" spans="1:19" x14ac:dyDescent="0.3">
      <c r="D35" s="6"/>
      <c r="F35" s="49">
        <f>F14-R14</f>
        <v>1.0000000000000002E-2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</row>
    <row r="36" spans="1:19" x14ac:dyDescent="0.3">
      <c r="D36" s="6"/>
      <c r="E36" s="8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2"/>
    </row>
    <row r="37" spans="1:19" x14ac:dyDescent="0.3">
      <c r="D37" s="6"/>
      <c r="E37" s="49">
        <f>E14-S14</f>
        <v>-5.000000000000001E-3</v>
      </c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</row>
    <row r="38" spans="1:19" s="4" customFormat="1" x14ac:dyDescent="0.3">
      <c r="A38" s="4" t="s">
        <v>17</v>
      </c>
      <c r="E38" s="7" t="s">
        <v>24</v>
      </c>
      <c r="I38" s="7" t="s">
        <v>27</v>
      </c>
    </row>
    <row r="39" spans="1:19" s="4" customFormat="1" x14ac:dyDescent="0.3">
      <c r="E39" s="7" t="s">
        <v>25</v>
      </c>
      <c r="F39" s="4">
        <f>COUNT(E6:S6)</f>
        <v>15</v>
      </c>
      <c r="G39" s="4" t="s">
        <v>26</v>
      </c>
      <c r="I39" s="1" t="s">
        <v>19</v>
      </c>
      <c r="J39" s="1">
        <f>ROUNDDOWN($F$39/2,0)</f>
        <v>7</v>
      </c>
    </row>
    <row r="40" spans="1:19" x14ac:dyDescent="0.3">
      <c r="E40" s="1" t="s">
        <v>19</v>
      </c>
      <c r="F40" s="5">
        <f>S5-E5</f>
        <v>184</v>
      </c>
      <c r="G40" s="1" t="s">
        <v>23</v>
      </c>
      <c r="I40" s="1" t="s">
        <v>20</v>
      </c>
      <c r="J40" s="1">
        <f>ROUNDDOWN($F$39/2,0)</f>
        <v>7</v>
      </c>
    </row>
    <row r="41" spans="1:19" x14ac:dyDescent="0.3">
      <c r="E41" s="1" t="s">
        <v>20</v>
      </c>
      <c r="F41" s="4">
        <f>C7-C21</f>
        <v>184</v>
      </c>
      <c r="G41" s="1" t="s">
        <v>23</v>
      </c>
    </row>
    <row r="42" spans="1:19" x14ac:dyDescent="0.3">
      <c r="E42" s="1" t="s">
        <v>28</v>
      </c>
      <c r="F42" s="1">
        <f>F40/(F39-1)</f>
        <v>13.142857142857142</v>
      </c>
    </row>
  </sheetData>
  <sheetProtection algorithmName="SHA-512" hashValue="XzDhZxBEglVB384Bm+8sWECAKe+M5ka8AaTFG73c84bSc3feoeBVeZpw0QguF6p6lLN1yfASLpQiVUYTBjXqpw==" saltValue="MbkmXa4xBJNsaesBHEoF5g==" spinCount="100000" sheet="1" objects="1" scenarios="1"/>
  <mergeCells count="13">
    <mergeCell ref="F35:R35"/>
    <mergeCell ref="E37:S37"/>
    <mergeCell ref="B4:D6"/>
    <mergeCell ref="E4:S4"/>
    <mergeCell ref="T4:T6"/>
    <mergeCell ref="B7:B21"/>
    <mergeCell ref="B22:D22"/>
    <mergeCell ref="K25:M25"/>
    <mergeCell ref="B1:D1"/>
    <mergeCell ref="J27:N27"/>
    <mergeCell ref="I29:O29"/>
    <mergeCell ref="H31:P31"/>
    <mergeCell ref="G33:Q33"/>
  </mergeCells>
  <conditionalFormatting sqref="E7:S21">
    <cfRule type="cellIs" dxfId="31" priority="5" operator="greaterThan">
      <formula>0</formula>
    </cfRule>
    <cfRule type="cellIs" dxfId="30" priority="6" operator="equal">
      <formula>0</formula>
    </cfRule>
    <cfRule type="cellIs" dxfId="29" priority="8" operator="lessThan">
      <formula>0</formula>
    </cfRule>
  </conditionalFormatting>
  <conditionalFormatting sqref="K25:M25 J27:N27 I29:O29 H31:P31 G33:Q33 F35:R35 E37:S37">
    <cfRule type="cellIs" dxfId="28" priority="7" operator="between">
      <formula>-0.002</formula>
      <formula>0.002</formula>
    </cfRule>
  </conditionalFormatting>
  <conditionalFormatting sqref="T7:T21">
    <cfRule type="cellIs" dxfId="27" priority="4" operator="between">
      <formula>-0.002</formula>
      <formula>0.002</formula>
    </cfRule>
  </conditionalFormatting>
  <conditionalFormatting sqref="E22:S22">
    <cfRule type="cellIs" dxfId="26" priority="3" operator="between">
      <formula>-0.002</formula>
      <formula>0.002</formula>
    </cfRule>
  </conditionalFormatting>
  <conditionalFormatting sqref="E37:S37 F35:R35 G33:Q33 H31:P31 I29:O29 J27:N27 K25:M25">
    <cfRule type="cellIs" dxfId="25" priority="1" operator="between">
      <formula>-0.01</formula>
      <formula>0.01</formula>
    </cfRule>
    <cfRule type="cellIs" dxfId="24" priority="2" operator="between">
      <formula>-0.01</formula>
      <formula>0.01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FCB19-BE08-46AB-B7A2-8D17ABA77986}">
  <dimension ref="A1:V42"/>
  <sheetViews>
    <sheetView topLeftCell="B1" workbookViewId="0">
      <selection activeCell="B1" sqref="B1:D1"/>
    </sheetView>
  </sheetViews>
  <sheetFormatPr defaultColWidth="3.77734375" defaultRowHeight="14.4" x14ac:dyDescent="0.3"/>
  <cols>
    <col min="1" max="1" width="106.109375" style="1" hidden="1" customWidth="1"/>
    <col min="2" max="3" width="3.5546875" style="1" bestFit="1" customWidth="1"/>
    <col min="4" max="4" width="4.109375" style="4" bestFit="1" customWidth="1"/>
    <col min="5" max="19" width="6.77734375" style="1" customWidth="1"/>
    <col min="20" max="20" width="6.21875" style="1" bestFit="1" customWidth="1"/>
    <col min="21" max="21" width="8.5546875" style="1" bestFit="1" customWidth="1"/>
    <col min="22" max="22" width="7.5546875" style="1" bestFit="1" customWidth="1"/>
    <col min="23" max="16384" width="3.77734375" style="1"/>
  </cols>
  <sheetData>
    <row r="1" spans="1:21" x14ac:dyDescent="0.3">
      <c r="B1" s="48" t="s">
        <v>29</v>
      </c>
      <c r="C1" s="48"/>
      <c r="D1" s="48"/>
      <c r="E1" s="37">
        <v>220</v>
      </c>
    </row>
    <row r="2" spans="1:21" x14ac:dyDescent="0.3">
      <c r="B2" s="37" t="s">
        <v>30</v>
      </c>
      <c r="C2" s="37"/>
      <c r="D2" s="38"/>
      <c r="E2" s="37">
        <v>18</v>
      </c>
    </row>
    <row r="4" spans="1:21" x14ac:dyDescent="0.3">
      <c r="B4" s="50" t="s">
        <v>18</v>
      </c>
      <c r="C4" s="50"/>
      <c r="D4" s="51"/>
      <c r="E4" s="54" t="s">
        <v>22</v>
      </c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5"/>
    </row>
    <row r="5" spans="1:21" s="4" customFormat="1" x14ac:dyDescent="0.3">
      <c r="A5" s="4" t="s">
        <v>0</v>
      </c>
      <c r="B5" s="50"/>
      <c r="C5" s="50"/>
      <c r="D5" s="51"/>
      <c r="E5" s="18">
        <f>E2</f>
        <v>18</v>
      </c>
      <c r="F5" s="13">
        <f>E5+$F$42</f>
        <v>31.142857142857142</v>
      </c>
      <c r="G5" s="13">
        <f t="shared" ref="G5:R5" si="0">F5+$F$42</f>
        <v>44.285714285714285</v>
      </c>
      <c r="H5" s="13">
        <f t="shared" si="0"/>
        <v>57.428571428571431</v>
      </c>
      <c r="I5" s="13">
        <f t="shared" si="0"/>
        <v>70.571428571428569</v>
      </c>
      <c r="J5" s="13">
        <f t="shared" si="0"/>
        <v>83.714285714285708</v>
      </c>
      <c r="K5" s="13">
        <f t="shared" si="0"/>
        <v>96.857142857142847</v>
      </c>
      <c r="L5" s="13">
        <f t="shared" si="0"/>
        <v>109.99999999999999</v>
      </c>
      <c r="M5" s="13">
        <f t="shared" si="0"/>
        <v>123.14285714285712</v>
      </c>
      <c r="N5" s="13">
        <f t="shared" si="0"/>
        <v>136.28571428571428</v>
      </c>
      <c r="O5" s="13">
        <f t="shared" si="0"/>
        <v>149.42857142857142</v>
      </c>
      <c r="P5" s="13">
        <f t="shared" si="0"/>
        <v>162.57142857142856</v>
      </c>
      <c r="Q5" s="13">
        <f t="shared" si="0"/>
        <v>175.71428571428569</v>
      </c>
      <c r="R5" s="13">
        <f t="shared" si="0"/>
        <v>188.85714285714283</v>
      </c>
      <c r="S5" s="13">
        <f>E1-E2</f>
        <v>202</v>
      </c>
      <c r="T5" s="55"/>
    </row>
    <row r="6" spans="1:21" s="4" customFormat="1" ht="15" thickBot="1" x14ac:dyDescent="0.35">
      <c r="A6" s="4" t="s">
        <v>1</v>
      </c>
      <c r="B6" s="52"/>
      <c r="C6" s="52"/>
      <c r="D6" s="53"/>
      <c r="E6" s="19">
        <v>0</v>
      </c>
      <c r="F6" s="40">
        <v>1</v>
      </c>
      <c r="G6" s="40">
        <v>2</v>
      </c>
      <c r="H6" s="40">
        <v>3</v>
      </c>
      <c r="I6" s="40">
        <v>4</v>
      </c>
      <c r="J6" s="40">
        <v>5</v>
      </c>
      <c r="K6" s="40">
        <v>6</v>
      </c>
      <c r="L6" s="40">
        <v>7</v>
      </c>
      <c r="M6" s="40">
        <v>8</v>
      </c>
      <c r="N6" s="40">
        <v>9</v>
      </c>
      <c r="O6" s="40">
        <v>10</v>
      </c>
      <c r="P6" s="40">
        <v>11</v>
      </c>
      <c r="Q6" s="40">
        <v>12</v>
      </c>
      <c r="R6" s="40">
        <v>13</v>
      </c>
      <c r="S6" s="40">
        <v>14</v>
      </c>
      <c r="T6" s="55"/>
    </row>
    <row r="7" spans="1:21" ht="31.05" customHeight="1" thickTop="1" x14ac:dyDescent="0.3">
      <c r="A7" s="1" t="s">
        <v>2</v>
      </c>
      <c r="B7" s="56" t="s">
        <v>21</v>
      </c>
      <c r="C7" s="16">
        <f>E1-E2</f>
        <v>202</v>
      </c>
      <c r="D7" s="22">
        <v>14</v>
      </c>
      <c r="E7" s="20"/>
      <c r="F7" s="17"/>
      <c r="G7" s="17"/>
      <c r="H7" s="17"/>
      <c r="I7" s="17"/>
      <c r="J7" s="17"/>
      <c r="K7" s="23"/>
      <c r="L7" s="25"/>
      <c r="M7" s="20"/>
      <c r="N7" s="17"/>
      <c r="O7" s="17"/>
      <c r="P7" s="17"/>
      <c r="Q7" s="17"/>
      <c r="R7" s="17"/>
      <c r="S7" s="17"/>
      <c r="T7" s="34" t="e">
        <f>AVERAGE(E7:S7)</f>
        <v>#DIV/0!</v>
      </c>
      <c r="U7" s="44"/>
    </row>
    <row r="8" spans="1:21" ht="31.05" customHeight="1" x14ac:dyDescent="0.3">
      <c r="A8" s="1" t="s">
        <v>3</v>
      </c>
      <c r="B8" s="57"/>
      <c r="C8" s="14">
        <f t="shared" ref="C8:C19" si="1">C9+$F$42</f>
        <v>188.85714285714283</v>
      </c>
      <c r="D8" s="39">
        <v>13</v>
      </c>
      <c r="E8" s="21"/>
      <c r="F8" s="15"/>
      <c r="G8" s="15"/>
      <c r="H8" s="15"/>
      <c r="I8" s="15"/>
      <c r="J8" s="15"/>
      <c r="K8" s="24"/>
      <c r="L8" s="26"/>
      <c r="M8" s="21"/>
      <c r="N8" s="15"/>
      <c r="O8" s="15"/>
      <c r="P8" s="15"/>
      <c r="Q8" s="15"/>
      <c r="R8" s="15"/>
      <c r="S8" s="15"/>
      <c r="T8" s="34" t="e">
        <f t="shared" ref="T8:T21" si="2">AVERAGE(E8:S8)</f>
        <v>#DIV/0!</v>
      </c>
      <c r="U8" s="44"/>
    </row>
    <row r="9" spans="1:21" ht="31.05" customHeight="1" x14ac:dyDescent="0.3">
      <c r="A9" s="1" t="s">
        <v>4</v>
      </c>
      <c r="B9" s="57"/>
      <c r="C9" s="14">
        <f t="shared" si="1"/>
        <v>175.71428571428569</v>
      </c>
      <c r="D9" s="39">
        <v>12</v>
      </c>
      <c r="E9" s="21"/>
      <c r="F9" s="15"/>
      <c r="G9" s="15"/>
      <c r="H9" s="15"/>
      <c r="I9" s="15"/>
      <c r="J9" s="15"/>
      <c r="K9" s="24"/>
      <c r="L9" s="26"/>
      <c r="M9" s="21"/>
      <c r="N9" s="15"/>
      <c r="O9" s="15"/>
      <c r="P9" s="15"/>
      <c r="Q9" s="15"/>
      <c r="R9" s="15"/>
      <c r="S9" s="15"/>
      <c r="T9" s="34" t="e">
        <f t="shared" si="2"/>
        <v>#DIV/0!</v>
      </c>
      <c r="U9" s="44"/>
    </row>
    <row r="10" spans="1:21" ht="31.05" customHeight="1" x14ac:dyDescent="0.3">
      <c r="A10" s="1" t="s">
        <v>5</v>
      </c>
      <c r="B10" s="57"/>
      <c r="C10" s="14">
        <f t="shared" si="1"/>
        <v>162.57142857142856</v>
      </c>
      <c r="D10" s="39">
        <v>11</v>
      </c>
      <c r="E10" s="21"/>
      <c r="F10" s="15"/>
      <c r="G10" s="15"/>
      <c r="H10" s="15"/>
      <c r="I10" s="15"/>
      <c r="J10" s="15"/>
      <c r="K10" s="24"/>
      <c r="L10" s="26"/>
      <c r="M10" s="21"/>
      <c r="N10" s="15"/>
      <c r="O10" s="15"/>
      <c r="P10" s="15"/>
      <c r="Q10" s="15"/>
      <c r="R10" s="15"/>
      <c r="S10" s="15"/>
      <c r="T10" s="34" t="e">
        <f t="shared" si="2"/>
        <v>#DIV/0!</v>
      </c>
      <c r="U10" s="44"/>
    </row>
    <row r="11" spans="1:21" ht="31.05" customHeight="1" x14ac:dyDescent="0.3">
      <c r="A11" s="1" t="s">
        <v>6</v>
      </c>
      <c r="B11" s="57"/>
      <c r="C11" s="14">
        <f t="shared" si="1"/>
        <v>149.42857142857142</v>
      </c>
      <c r="D11" s="39">
        <v>10</v>
      </c>
      <c r="E11" s="21"/>
      <c r="F11" s="15"/>
      <c r="G11" s="15"/>
      <c r="H11" s="15"/>
      <c r="I11" s="15"/>
      <c r="J11" s="15"/>
      <c r="K11" s="24"/>
      <c r="L11" s="26"/>
      <c r="M11" s="21"/>
      <c r="N11" s="15"/>
      <c r="O11" s="15"/>
      <c r="P11" s="15"/>
      <c r="Q11" s="15"/>
      <c r="R11" s="15"/>
      <c r="S11" s="15"/>
      <c r="T11" s="34" t="e">
        <f t="shared" si="2"/>
        <v>#DIV/0!</v>
      </c>
      <c r="U11" s="44"/>
    </row>
    <row r="12" spans="1:21" ht="31.05" customHeight="1" x14ac:dyDescent="0.3">
      <c r="A12" s="1" t="s">
        <v>7</v>
      </c>
      <c r="B12" s="57"/>
      <c r="C12" s="14">
        <f t="shared" si="1"/>
        <v>136.28571428571428</v>
      </c>
      <c r="D12" s="39">
        <v>9</v>
      </c>
      <c r="E12" s="21"/>
      <c r="F12" s="15"/>
      <c r="G12" s="15"/>
      <c r="H12" s="15"/>
      <c r="I12" s="15"/>
      <c r="J12" s="15"/>
      <c r="K12" s="24"/>
      <c r="L12" s="26"/>
      <c r="M12" s="21"/>
      <c r="N12" s="15"/>
      <c r="O12" s="15"/>
      <c r="P12" s="15"/>
      <c r="Q12" s="15"/>
      <c r="R12" s="15"/>
      <c r="S12" s="15"/>
      <c r="T12" s="34" t="e">
        <f t="shared" si="2"/>
        <v>#DIV/0!</v>
      </c>
      <c r="U12" s="44"/>
    </row>
    <row r="13" spans="1:21" ht="31.05" customHeight="1" thickBot="1" x14ac:dyDescent="0.35">
      <c r="A13" s="1" t="s">
        <v>8</v>
      </c>
      <c r="B13" s="57"/>
      <c r="C13" s="14">
        <f t="shared" si="1"/>
        <v>123.14285714285712</v>
      </c>
      <c r="D13" s="39">
        <v>8</v>
      </c>
      <c r="E13" s="27"/>
      <c r="F13" s="28"/>
      <c r="G13" s="28"/>
      <c r="H13" s="28"/>
      <c r="I13" s="28"/>
      <c r="J13" s="28"/>
      <c r="K13" s="29"/>
      <c r="L13" s="10"/>
      <c r="M13" s="27"/>
      <c r="N13" s="28"/>
      <c r="O13" s="28"/>
      <c r="P13" s="28"/>
      <c r="Q13" s="28"/>
      <c r="R13" s="28"/>
      <c r="S13" s="28"/>
      <c r="T13" s="34" t="e">
        <f t="shared" si="2"/>
        <v>#DIV/0!</v>
      </c>
      <c r="U13" s="44"/>
    </row>
    <row r="14" spans="1:21" ht="31.05" customHeight="1" thickBot="1" x14ac:dyDescent="0.35">
      <c r="A14" s="1" t="s">
        <v>9</v>
      </c>
      <c r="B14" s="57"/>
      <c r="C14" s="14">
        <f t="shared" si="1"/>
        <v>109.99999999999999</v>
      </c>
      <c r="D14" s="39">
        <v>7</v>
      </c>
      <c r="E14" s="31"/>
      <c r="F14" s="32"/>
      <c r="G14" s="32"/>
      <c r="H14" s="32"/>
      <c r="I14" s="32"/>
      <c r="J14" s="32"/>
      <c r="K14" s="11"/>
      <c r="L14" s="12"/>
      <c r="M14" s="33"/>
      <c r="N14" s="32"/>
      <c r="O14" s="32"/>
      <c r="P14" s="32"/>
      <c r="Q14" s="32"/>
      <c r="R14" s="32"/>
      <c r="S14" s="32"/>
      <c r="T14" s="34" t="e">
        <f t="shared" si="2"/>
        <v>#DIV/0!</v>
      </c>
      <c r="U14" s="44"/>
    </row>
    <row r="15" spans="1:21" ht="31.05" customHeight="1" x14ac:dyDescent="0.3">
      <c r="A15" s="1" t="s">
        <v>10</v>
      </c>
      <c r="B15" s="57"/>
      <c r="C15" s="14">
        <f t="shared" si="1"/>
        <v>96.857142857142847</v>
      </c>
      <c r="D15" s="39">
        <v>6</v>
      </c>
      <c r="E15" s="20"/>
      <c r="F15" s="17"/>
      <c r="G15" s="17"/>
      <c r="H15" s="17"/>
      <c r="I15" s="17"/>
      <c r="J15" s="17"/>
      <c r="K15" s="23"/>
      <c r="L15" s="30"/>
      <c r="M15" s="20"/>
      <c r="N15" s="17"/>
      <c r="O15" s="17"/>
      <c r="P15" s="17"/>
      <c r="Q15" s="17"/>
      <c r="R15" s="17"/>
      <c r="S15" s="17"/>
      <c r="T15" s="34" t="e">
        <f t="shared" si="2"/>
        <v>#DIV/0!</v>
      </c>
      <c r="U15" s="44"/>
    </row>
    <row r="16" spans="1:21" ht="31.05" customHeight="1" x14ac:dyDescent="0.3">
      <c r="A16" s="1" t="s">
        <v>11</v>
      </c>
      <c r="B16" s="57"/>
      <c r="C16" s="14">
        <f t="shared" si="1"/>
        <v>83.714285714285708</v>
      </c>
      <c r="D16" s="39">
        <v>5</v>
      </c>
      <c r="E16" s="21"/>
      <c r="F16" s="15"/>
      <c r="G16" s="15"/>
      <c r="H16" s="15"/>
      <c r="I16" s="15"/>
      <c r="J16" s="15"/>
      <c r="K16" s="24"/>
      <c r="L16" s="26"/>
      <c r="M16" s="21"/>
      <c r="N16" s="15"/>
      <c r="O16" s="15"/>
      <c r="P16" s="15"/>
      <c r="Q16" s="15"/>
      <c r="R16" s="15"/>
      <c r="S16" s="15"/>
      <c r="T16" s="34" t="e">
        <f t="shared" si="2"/>
        <v>#DIV/0!</v>
      </c>
      <c r="U16" s="44"/>
    </row>
    <row r="17" spans="1:21" ht="31.05" customHeight="1" x14ac:dyDescent="0.3">
      <c r="A17" s="1" t="s">
        <v>12</v>
      </c>
      <c r="B17" s="57"/>
      <c r="C17" s="14">
        <f t="shared" si="1"/>
        <v>70.571428571428569</v>
      </c>
      <c r="D17" s="39">
        <v>4</v>
      </c>
      <c r="E17" s="21"/>
      <c r="F17" s="15"/>
      <c r="G17" s="15"/>
      <c r="H17" s="15"/>
      <c r="I17" s="15"/>
      <c r="J17" s="15"/>
      <c r="K17" s="24"/>
      <c r="L17" s="26"/>
      <c r="M17" s="21"/>
      <c r="N17" s="15"/>
      <c r="O17" s="15"/>
      <c r="P17" s="15"/>
      <c r="Q17" s="15"/>
      <c r="R17" s="15"/>
      <c r="S17" s="15"/>
      <c r="T17" s="34" t="e">
        <f t="shared" si="2"/>
        <v>#DIV/0!</v>
      </c>
      <c r="U17" s="44"/>
    </row>
    <row r="18" spans="1:21" ht="31.05" customHeight="1" x14ac:dyDescent="0.3">
      <c r="A18" s="1" t="s">
        <v>13</v>
      </c>
      <c r="B18" s="57"/>
      <c r="C18" s="14">
        <f t="shared" si="1"/>
        <v>57.428571428571431</v>
      </c>
      <c r="D18" s="39">
        <v>3</v>
      </c>
      <c r="E18" s="21"/>
      <c r="F18" s="15"/>
      <c r="G18" s="15"/>
      <c r="H18" s="15"/>
      <c r="I18" s="15"/>
      <c r="J18" s="15"/>
      <c r="K18" s="24"/>
      <c r="L18" s="26"/>
      <c r="M18" s="21"/>
      <c r="N18" s="15"/>
      <c r="O18" s="15"/>
      <c r="P18" s="15"/>
      <c r="Q18" s="15"/>
      <c r="R18" s="15"/>
      <c r="S18" s="15"/>
      <c r="T18" s="34" t="e">
        <f t="shared" si="2"/>
        <v>#DIV/0!</v>
      </c>
      <c r="U18" s="44"/>
    </row>
    <row r="19" spans="1:21" ht="31.05" customHeight="1" x14ac:dyDescent="0.3">
      <c r="A19" s="1" t="s">
        <v>14</v>
      </c>
      <c r="B19" s="57"/>
      <c r="C19" s="14">
        <f t="shared" si="1"/>
        <v>44.285714285714285</v>
      </c>
      <c r="D19" s="39">
        <v>2</v>
      </c>
      <c r="E19" s="21"/>
      <c r="F19" s="15"/>
      <c r="G19" s="15"/>
      <c r="H19" s="15"/>
      <c r="I19" s="15"/>
      <c r="J19" s="15"/>
      <c r="K19" s="24"/>
      <c r="L19" s="26"/>
      <c r="M19" s="21"/>
      <c r="N19" s="15"/>
      <c r="O19" s="15"/>
      <c r="P19" s="15"/>
      <c r="Q19" s="15"/>
      <c r="R19" s="15"/>
      <c r="S19" s="15"/>
      <c r="T19" s="34" t="e">
        <f t="shared" si="2"/>
        <v>#DIV/0!</v>
      </c>
      <c r="U19" s="44"/>
    </row>
    <row r="20" spans="1:21" ht="31.05" customHeight="1" x14ac:dyDescent="0.3">
      <c r="A20" s="1" t="s">
        <v>15</v>
      </c>
      <c r="B20" s="57"/>
      <c r="C20" s="14">
        <f>C21+$F$42</f>
        <v>31.142857142857142</v>
      </c>
      <c r="D20" s="39">
        <v>1</v>
      </c>
      <c r="E20" s="21"/>
      <c r="F20" s="15"/>
      <c r="G20" s="15"/>
      <c r="H20" s="15"/>
      <c r="I20" s="15"/>
      <c r="J20" s="15"/>
      <c r="K20" s="24"/>
      <c r="L20" s="26"/>
      <c r="M20" s="21"/>
      <c r="N20" s="15"/>
      <c r="O20" s="15"/>
      <c r="P20" s="15"/>
      <c r="Q20" s="15"/>
      <c r="R20" s="15"/>
      <c r="S20" s="15"/>
      <c r="T20" s="34" t="e">
        <f t="shared" si="2"/>
        <v>#DIV/0!</v>
      </c>
      <c r="U20" s="44"/>
    </row>
    <row r="21" spans="1:21" ht="31.05" customHeight="1" x14ac:dyDescent="0.3">
      <c r="A21" s="1" t="s">
        <v>16</v>
      </c>
      <c r="B21" s="57"/>
      <c r="C21" s="14">
        <f>E2</f>
        <v>18</v>
      </c>
      <c r="D21" s="39">
        <v>0</v>
      </c>
      <c r="E21" s="21"/>
      <c r="F21" s="15"/>
      <c r="G21" s="15"/>
      <c r="H21" s="15"/>
      <c r="I21" s="15"/>
      <c r="J21" s="15"/>
      <c r="K21" s="24"/>
      <c r="L21" s="26"/>
      <c r="M21" s="21"/>
      <c r="N21" s="15"/>
      <c r="O21" s="15"/>
      <c r="P21" s="15"/>
      <c r="Q21" s="15"/>
      <c r="R21" s="15"/>
      <c r="S21" s="15"/>
      <c r="T21" s="34" t="e">
        <f t="shared" si="2"/>
        <v>#DIV/0!</v>
      </c>
      <c r="U21" s="44"/>
    </row>
    <row r="22" spans="1:21" x14ac:dyDescent="0.3">
      <c r="B22" s="58"/>
      <c r="C22" s="58"/>
      <c r="D22" s="58"/>
      <c r="E22" s="34" t="e">
        <f>AVERAGE(E7:E21)</f>
        <v>#DIV/0!</v>
      </c>
      <c r="F22" s="34" t="e">
        <f t="shared" ref="F22:S22" si="3">AVERAGE(F7:F21)</f>
        <v>#DIV/0!</v>
      </c>
      <c r="G22" s="34" t="e">
        <f t="shared" si="3"/>
        <v>#DIV/0!</v>
      </c>
      <c r="H22" s="34" t="e">
        <f t="shared" si="3"/>
        <v>#DIV/0!</v>
      </c>
      <c r="I22" s="34" t="e">
        <f t="shared" si="3"/>
        <v>#DIV/0!</v>
      </c>
      <c r="J22" s="34" t="e">
        <f t="shared" si="3"/>
        <v>#DIV/0!</v>
      </c>
      <c r="K22" s="34" t="e">
        <f t="shared" si="3"/>
        <v>#DIV/0!</v>
      </c>
      <c r="L22" s="34" t="e">
        <f t="shared" si="3"/>
        <v>#DIV/0!</v>
      </c>
      <c r="M22" s="34" t="e">
        <f t="shared" si="3"/>
        <v>#DIV/0!</v>
      </c>
      <c r="N22" s="34" t="e">
        <f t="shared" si="3"/>
        <v>#DIV/0!</v>
      </c>
      <c r="O22" s="34" t="e">
        <f t="shared" si="3"/>
        <v>#DIV/0!</v>
      </c>
      <c r="P22" s="34" t="e">
        <f t="shared" si="3"/>
        <v>#DIV/0!</v>
      </c>
      <c r="Q22" s="34" t="e">
        <f t="shared" si="3"/>
        <v>#DIV/0!</v>
      </c>
      <c r="R22" s="34" t="e">
        <f t="shared" si="3"/>
        <v>#DIV/0!</v>
      </c>
      <c r="S22" s="34" t="e">
        <f t="shared" si="3"/>
        <v>#DIV/0!</v>
      </c>
    </row>
    <row r="23" spans="1:21" x14ac:dyDescent="0.3">
      <c r="D23" s="6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21" x14ac:dyDescent="0.3">
      <c r="D24" s="6"/>
      <c r="K24" s="8" t="str">
        <f>CONCATENATE("X = ",ROUNDUP(K5,2))</f>
        <v>X = 96.86</v>
      </c>
      <c r="L24" s="3"/>
      <c r="M24" s="42" t="str">
        <f>CONCATENATE("X = ",ROUNDUP(M5,2))</f>
        <v>X = 123.15</v>
      </c>
    </row>
    <row r="25" spans="1:21" x14ac:dyDescent="0.3">
      <c r="D25" s="6"/>
      <c r="K25" s="49">
        <f>K14-M14</f>
        <v>0</v>
      </c>
      <c r="L25" s="49"/>
      <c r="M25" s="49"/>
    </row>
    <row r="26" spans="1:21" x14ac:dyDescent="0.3">
      <c r="D26" s="6"/>
      <c r="J26" s="8" t="str">
        <f>CONCATENATE("X = ",ROUNDUP(J5,2))</f>
        <v>X = 83.72</v>
      </c>
      <c r="K26" s="3"/>
      <c r="L26" s="3"/>
      <c r="M26" s="3"/>
      <c r="N26" s="42" t="str">
        <f>CONCATENATE("X = ",ROUNDUP(N5,2))</f>
        <v>X = 136.29</v>
      </c>
    </row>
    <row r="27" spans="1:21" x14ac:dyDescent="0.3">
      <c r="D27" s="6"/>
      <c r="J27" s="49">
        <f>J14-N14</f>
        <v>0</v>
      </c>
      <c r="K27" s="49"/>
      <c r="L27" s="49"/>
      <c r="M27" s="49"/>
      <c r="N27" s="49"/>
    </row>
    <row r="28" spans="1:21" x14ac:dyDescent="0.3">
      <c r="D28" s="6"/>
      <c r="I28" s="8" t="str">
        <f>CONCATENATE("X = ",ROUNDUP(I5,2))</f>
        <v>X = 70.58</v>
      </c>
      <c r="J28" s="3"/>
      <c r="K28" s="3"/>
      <c r="L28" s="3"/>
      <c r="M28" s="3"/>
      <c r="N28" s="3"/>
      <c r="O28" s="42" t="str">
        <f>CONCATENATE("X = ",ROUNDUP(O5,2))</f>
        <v>X = 149.43</v>
      </c>
    </row>
    <row r="29" spans="1:21" x14ac:dyDescent="0.3">
      <c r="D29" s="6"/>
      <c r="I29" s="49">
        <f>I14-O14</f>
        <v>0</v>
      </c>
      <c r="J29" s="49"/>
      <c r="K29" s="49"/>
      <c r="L29" s="49"/>
      <c r="M29" s="49"/>
      <c r="N29" s="49"/>
      <c r="O29" s="49"/>
    </row>
    <row r="30" spans="1:21" x14ac:dyDescent="0.3">
      <c r="D30" s="6"/>
      <c r="H30" s="8" t="str">
        <f>CONCATENATE("X = ",ROUNDUP(H5,2))</f>
        <v>X = 57.43</v>
      </c>
      <c r="I30" s="3"/>
      <c r="J30" s="3"/>
      <c r="K30" s="3"/>
      <c r="L30" s="3"/>
      <c r="M30" s="3"/>
      <c r="N30" s="3"/>
      <c r="O30" s="3"/>
      <c r="P30" s="42" t="str">
        <f>CONCATENATE("X = ",ROUNDUP(P5,2))</f>
        <v>X = 162.58</v>
      </c>
    </row>
    <row r="31" spans="1:21" x14ac:dyDescent="0.3">
      <c r="D31" s="6"/>
      <c r="H31" s="49">
        <f>H14--P14</f>
        <v>0</v>
      </c>
      <c r="I31" s="49"/>
      <c r="J31" s="49"/>
      <c r="K31" s="49"/>
      <c r="L31" s="49"/>
      <c r="M31" s="49"/>
      <c r="N31" s="49"/>
      <c r="O31" s="49"/>
      <c r="P31" s="49"/>
    </row>
    <row r="32" spans="1:21" x14ac:dyDescent="0.3">
      <c r="D32" s="6"/>
      <c r="G32" s="8" t="str">
        <f>CONCATENATE("X = ",ROUNDUP(G5,2))</f>
        <v>X = 44.29</v>
      </c>
      <c r="H32" s="3"/>
      <c r="I32" s="3"/>
      <c r="J32" s="3"/>
      <c r="K32" s="3"/>
      <c r="L32" s="3"/>
      <c r="M32" s="3"/>
      <c r="N32" s="3"/>
      <c r="O32" s="3"/>
      <c r="P32" s="3"/>
      <c r="Q32" s="42" t="str">
        <f>CONCATENATE("X = ",ROUNDUP(Q5,2))</f>
        <v>X = 175.72</v>
      </c>
    </row>
    <row r="33" spans="1:22" x14ac:dyDescent="0.3">
      <c r="D33" s="6"/>
      <c r="G33" s="49">
        <f>G14-Q14</f>
        <v>0</v>
      </c>
      <c r="H33" s="49"/>
      <c r="I33" s="49"/>
      <c r="J33" s="49"/>
      <c r="K33" s="49"/>
      <c r="L33" s="49"/>
      <c r="M33" s="49"/>
      <c r="N33" s="49"/>
      <c r="O33" s="49"/>
      <c r="P33" s="49"/>
      <c r="Q33" s="49"/>
    </row>
    <row r="34" spans="1:22" x14ac:dyDescent="0.3">
      <c r="D34" s="6"/>
      <c r="F34" s="8" t="str">
        <f>CONCATENATE("X = ",ROUNDUP(F5,2))</f>
        <v>X = 31.15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42" t="str">
        <f>CONCATENATE("X = ",ROUNDUP(R5,2))</f>
        <v>X = 188.86</v>
      </c>
    </row>
    <row r="35" spans="1:22" x14ac:dyDescent="0.3">
      <c r="D35" s="6"/>
      <c r="F35" s="49">
        <f>F14-R14</f>
        <v>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</row>
    <row r="36" spans="1:22" x14ac:dyDescent="0.3">
      <c r="D36" s="6"/>
      <c r="E36" s="8" t="str">
        <f>CONCATENATE("X = ",ROUNDUP(E5,2))</f>
        <v>X = 18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42" t="str">
        <f>CONCATENATE("X = ",ROUNDUP(S5,2))</f>
        <v>X = 202</v>
      </c>
    </row>
    <row r="37" spans="1:22" x14ac:dyDescent="0.3">
      <c r="D37" s="6"/>
      <c r="E37" s="49">
        <f>E14-S14</f>
        <v>0</v>
      </c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V37" s="43"/>
    </row>
    <row r="38" spans="1:22" s="4" customFormat="1" x14ac:dyDescent="0.3">
      <c r="A38" s="4" t="s">
        <v>17</v>
      </c>
      <c r="E38" s="41" t="s">
        <v>24</v>
      </c>
      <c r="I38" s="41" t="s">
        <v>27</v>
      </c>
    </row>
    <row r="39" spans="1:22" s="4" customFormat="1" x14ac:dyDescent="0.3">
      <c r="E39" s="41" t="s">
        <v>25</v>
      </c>
      <c r="F39" s="4">
        <f>COUNT(E6:S6)</f>
        <v>15</v>
      </c>
      <c r="G39" s="4" t="s">
        <v>26</v>
      </c>
      <c r="I39" s="1" t="s">
        <v>19</v>
      </c>
      <c r="J39" s="1">
        <f>ROUNDDOWN($F$39/2,0)</f>
        <v>7</v>
      </c>
    </row>
    <row r="40" spans="1:22" x14ac:dyDescent="0.3">
      <c r="E40" s="1" t="s">
        <v>19</v>
      </c>
      <c r="F40" s="5">
        <f>S5-E5</f>
        <v>184</v>
      </c>
      <c r="G40" s="1" t="s">
        <v>23</v>
      </c>
      <c r="I40" s="1" t="s">
        <v>20</v>
      </c>
      <c r="J40" s="1">
        <f>ROUNDDOWN($F$39/2,0)</f>
        <v>7</v>
      </c>
    </row>
    <row r="41" spans="1:22" x14ac:dyDescent="0.3">
      <c r="E41" s="1" t="s">
        <v>20</v>
      </c>
      <c r="F41" s="4">
        <f>C7-C21</f>
        <v>184</v>
      </c>
      <c r="G41" s="1" t="s">
        <v>23</v>
      </c>
    </row>
    <row r="42" spans="1:22" x14ac:dyDescent="0.3">
      <c r="E42" s="1" t="s">
        <v>28</v>
      </c>
      <c r="F42" s="1">
        <f>F40/(F39-1)</f>
        <v>13.142857142857142</v>
      </c>
    </row>
  </sheetData>
  <mergeCells count="13">
    <mergeCell ref="B22:D22"/>
    <mergeCell ref="B1:D1"/>
    <mergeCell ref="B4:D6"/>
    <mergeCell ref="E4:S4"/>
    <mergeCell ref="T4:T6"/>
    <mergeCell ref="B7:B21"/>
    <mergeCell ref="E37:S37"/>
    <mergeCell ref="K25:M25"/>
    <mergeCell ref="J27:N27"/>
    <mergeCell ref="I29:O29"/>
    <mergeCell ref="H31:P31"/>
    <mergeCell ref="G33:Q33"/>
    <mergeCell ref="F35:R35"/>
  </mergeCells>
  <conditionalFormatting sqref="E7:S21">
    <cfRule type="cellIs" dxfId="23" priority="5" operator="greaterThan">
      <formula>0</formula>
    </cfRule>
    <cfRule type="cellIs" dxfId="22" priority="6" operator="equal">
      <formula>0</formula>
    </cfRule>
    <cfRule type="cellIs" dxfId="21" priority="8" operator="lessThan">
      <formula>0</formula>
    </cfRule>
  </conditionalFormatting>
  <conditionalFormatting sqref="K25:M25 J27:N27 I29:O29 H31:P31 G33:Q33 F35:R35 E37:S37">
    <cfRule type="cellIs" dxfId="20" priority="7" operator="between">
      <formula>-0.002</formula>
      <formula>0.002</formula>
    </cfRule>
  </conditionalFormatting>
  <conditionalFormatting sqref="T7:T21">
    <cfRule type="cellIs" dxfId="19" priority="4" operator="between">
      <formula>-0.002</formula>
      <formula>0.002</formula>
    </cfRule>
  </conditionalFormatting>
  <conditionalFormatting sqref="E22:S22">
    <cfRule type="cellIs" dxfId="18" priority="3" operator="between">
      <formula>-0.002</formula>
      <formula>0.002</formula>
    </cfRule>
  </conditionalFormatting>
  <conditionalFormatting sqref="E37:S37 F35:R35 G33:Q33 H31:P31 I29:O29 J27:N27 K25:M25">
    <cfRule type="cellIs" dxfId="17" priority="1" operator="between">
      <formula>-0.01</formula>
      <formula>0.01</formula>
    </cfRule>
    <cfRule type="cellIs" dxfId="16" priority="2" operator="between">
      <formula>-0.01</formula>
      <formula>0.01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F762F-95E5-4289-816D-EC24E56460EC}">
  <dimension ref="A1:V42"/>
  <sheetViews>
    <sheetView topLeftCell="B1" workbookViewId="0">
      <selection activeCell="B1" sqref="B1:D1"/>
    </sheetView>
  </sheetViews>
  <sheetFormatPr defaultColWidth="3.77734375" defaultRowHeight="14.4" x14ac:dyDescent="0.3"/>
  <cols>
    <col min="1" max="1" width="106.109375" style="1" hidden="1" customWidth="1"/>
    <col min="2" max="3" width="3.5546875" style="1" bestFit="1" customWidth="1"/>
    <col min="4" max="4" width="4.109375" style="4" bestFit="1" customWidth="1"/>
    <col min="5" max="19" width="6.77734375" style="1" customWidth="1"/>
    <col min="20" max="20" width="6.21875" style="1" bestFit="1" customWidth="1"/>
    <col min="21" max="21" width="8.5546875" style="1" bestFit="1" customWidth="1"/>
    <col min="22" max="22" width="7.5546875" style="1" bestFit="1" customWidth="1"/>
    <col min="23" max="16384" width="3.77734375" style="1"/>
  </cols>
  <sheetData>
    <row r="1" spans="1:21" x14ac:dyDescent="0.3">
      <c r="B1" s="48" t="s">
        <v>29</v>
      </c>
      <c r="C1" s="48"/>
      <c r="D1" s="48"/>
      <c r="E1" s="37">
        <v>220</v>
      </c>
    </row>
    <row r="2" spans="1:21" x14ac:dyDescent="0.3">
      <c r="B2" s="37" t="s">
        <v>30</v>
      </c>
      <c r="C2" s="37"/>
      <c r="D2" s="38"/>
      <c r="E2" s="37">
        <v>18</v>
      </c>
    </row>
    <row r="4" spans="1:21" x14ac:dyDescent="0.3">
      <c r="B4" s="50" t="s">
        <v>18</v>
      </c>
      <c r="C4" s="50"/>
      <c r="D4" s="51"/>
      <c r="E4" s="54" t="s">
        <v>22</v>
      </c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5"/>
    </row>
    <row r="5" spans="1:21" s="4" customFormat="1" x14ac:dyDescent="0.3">
      <c r="A5" s="4" t="s">
        <v>0</v>
      </c>
      <c r="B5" s="50"/>
      <c r="C5" s="50"/>
      <c r="D5" s="51"/>
      <c r="E5" s="18">
        <f>E2</f>
        <v>18</v>
      </c>
      <c r="F5" s="13">
        <f>E5+$F$42</f>
        <v>31.142857142857142</v>
      </c>
      <c r="G5" s="13">
        <f t="shared" ref="G5:R5" si="0">F5+$F$42</f>
        <v>44.285714285714285</v>
      </c>
      <c r="H5" s="13">
        <f t="shared" si="0"/>
        <v>57.428571428571431</v>
      </c>
      <c r="I5" s="13">
        <f t="shared" si="0"/>
        <v>70.571428571428569</v>
      </c>
      <c r="J5" s="13">
        <f t="shared" si="0"/>
        <v>83.714285714285708</v>
      </c>
      <c r="K5" s="13">
        <f t="shared" si="0"/>
        <v>96.857142857142847</v>
      </c>
      <c r="L5" s="13">
        <f t="shared" si="0"/>
        <v>109.99999999999999</v>
      </c>
      <c r="M5" s="13">
        <f t="shared" si="0"/>
        <v>123.14285714285712</v>
      </c>
      <c r="N5" s="13">
        <f t="shared" si="0"/>
        <v>136.28571428571428</v>
      </c>
      <c r="O5" s="13">
        <f t="shared" si="0"/>
        <v>149.42857142857142</v>
      </c>
      <c r="P5" s="13">
        <f t="shared" si="0"/>
        <v>162.57142857142856</v>
      </c>
      <c r="Q5" s="13">
        <f t="shared" si="0"/>
        <v>175.71428571428569</v>
      </c>
      <c r="R5" s="13">
        <f t="shared" si="0"/>
        <v>188.85714285714283</v>
      </c>
      <c r="S5" s="13">
        <f>E1-E2</f>
        <v>202</v>
      </c>
      <c r="T5" s="55"/>
    </row>
    <row r="6" spans="1:21" s="4" customFormat="1" ht="15" thickBot="1" x14ac:dyDescent="0.35">
      <c r="A6" s="4" t="s">
        <v>1</v>
      </c>
      <c r="B6" s="52"/>
      <c r="C6" s="52"/>
      <c r="D6" s="53"/>
      <c r="E6" s="19">
        <v>0</v>
      </c>
      <c r="F6" s="47">
        <v>1</v>
      </c>
      <c r="G6" s="47">
        <v>2</v>
      </c>
      <c r="H6" s="47">
        <v>3</v>
      </c>
      <c r="I6" s="47">
        <v>4</v>
      </c>
      <c r="J6" s="47">
        <v>5</v>
      </c>
      <c r="K6" s="47">
        <v>6</v>
      </c>
      <c r="L6" s="47">
        <v>7</v>
      </c>
      <c r="M6" s="47">
        <v>8</v>
      </c>
      <c r="N6" s="47">
        <v>9</v>
      </c>
      <c r="O6" s="47">
        <v>10</v>
      </c>
      <c r="P6" s="47">
        <v>11</v>
      </c>
      <c r="Q6" s="47">
        <v>12</v>
      </c>
      <c r="R6" s="47">
        <v>13</v>
      </c>
      <c r="S6" s="47">
        <v>14</v>
      </c>
      <c r="T6" s="55"/>
    </row>
    <row r="7" spans="1:21" ht="31.05" customHeight="1" thickTop="1" x14ac:dyDescent="0.3">
      <c r="A7" s="1" t="s">
        <v>2</v>
      </c>
      <c r="B7" s="56" t="s">
        <v>21</v>
      </c>
      <c r="C7" s="16">
        <f>E1-E2</f>
        <v>202</v>
      </c>
      <c r="D7" s="22">
        <v>14</v>
      </c>
      <c r="E7" s="20"/>
      <c r="F7" s="17"/>
      <c r="G7" s="17"/>
      <c r="H7" s="17"/>
      <c r="I7" s="17"/>
      <c r="J7" s="17"/>
      <c r="K7" s="23"/>
      <c r="L7" s="25"/>
      <c r="M7" s="20"/>
      <c r="N7" s="17"/>
      <c r="O7" s="17"/>
      <c r="P7" s="17"/>
      <c r="Q7" s="17"/>
      <c r="R7" s="17"/>
      <c r="S7" s="17"/>
      <c r="T7" s="34" t="e">
        <f>AVERAGE(E7:S7)</f>
        <v>#DIV/0!</v>
      </c>
      <c r="U7" s="44"/>
    </row>
    <row r="8" spans="1:21" ht="31.05" customHeight="1" x14ac:dyDescent="0.3">
      <c r="A8" s="1" t="s">
        <v>3</v>
      </c>
      <c r="B8" s="57"/>
      <c r="C8" s="14">
        <f t="shared" ref="C8:C19" si="1">C9+$F$42</f>
        <v>188.85714285714283</v>
      </c>
      <c r="D8" s="46">
        <v>13</v>
      </c>
      <c r="E8" s="21"/>
      <c r="F8" s="15"/>
      <c r="G8" s="15"/>
      <c r="H8" s="15"/>
      <c r="I8" s="15"/>
      <c r="J8" s="15"/>
      <c r="K8" s="24"/>
      <c r="L8" s="26"/>
      <c r="M8" s="21"/>
      <c r="N8" s="15"/>
      <c r="O8" s="15"/>
      <c r="P8" s="15"/>
      <c r="Q8" s="15"/>
      <c r="R8" s="15"/>
      <c r="S8" s="15"/>
      <c r="T8" s="34" t="e">
        <f t="shared" ref="T8:T21" si="2">AVERAGE(E8:S8)</f>
        <v>#DIV/0!</v>
      </c>
      <c r="U8" s="44"/>
    </row>
    <row r="9" spans="1:21" ht="31.05" customHeight="1" x14ac:dyDescent="0.3">
      <c r="A9" s="1" t="s">
        <v>4</v>
      </c>
      <c r="B9" s="57"/>
      <c r="C9" s="14">
        <f t="shared" si="1"/>
        <v>175.71428571428569</v>
      </c>
      <c r="D9" s="46">
        <v>12</v>
      </c>
      <c r="E9" s="21"/>
      <c r="F9" s="15"/>
      <c r="G9" s="15"/>
      <c r="H9" s="15"/>
      <c r="I9" s="15"/>
      <c r="J9" s="15"/>
      <c r="K9" s="24"/>
      <c r="L9" s="26"/>
      <c r="M9" s="21"/>
      <c r="N9" s="15"/>
      <c r="O9" s="15"/>
      <c r="P9" s="15"/>
      <c r="Q9" s="15"/>
      <c r="R9" s="15"/>
      <c r="S9" s="15"/>
      <c r="T9" s="34" t="e">
        <f t="shared" si="2"/>
        <v>#DIV/0!</v>
      </c>
      <c r="U9" s="44"/>
    </row>
    <row r="10" spans="1:21" ht="31.05" customHeight="1" x14ac:dyDescent="0.3">
      <c r="A10" s="1" t="s">
        <v>5</v>
      </c>
      <c r="B10" s="57"/>
      <c r="C10" s="14">
        <f t="shared" si="1"/>
        <v>162.57142857142856</v>
      </c>
      <c r="D10" s="46">
        <v>11</v>
      </c>
      <c r="E10" s="21"/>
      <c r="F10" s="15"/>
      <c r="G10" s="15"/>
      <c r="H10" s="15"/>
      <c r="I10" s="15"/>
      <c r="J10" s="15"/>
      <c r="K10" s="24"/>
      <c r="L10" s="26"/>
      <c r="M10" s="21"/>
      <c r="N10" s="15"/>
      <c r="O10" s="15"/>
      <c r="P10" s="15"/>
      <c r="Q10" s="15"/>
      <c r="R10" s="15"/>
      <c r="S10" s="15"/>
      <c r="T10" s="34" t="e">
        <f t="shared" si="2"/>
        <v>#DIV/0!</v>
      </c>
      <c r="U10" s="44"/>
    </row>
    <row r="11" spans="1:21" ht="31.05" customHeight="1" x14ac:dyDescent="0.3">
      <c r="A11" s="1" t="s">
        <v>6</v>
      </c>
      <c r="B11" s="57"/>
      <c r="C11" s="14">
        <f t="shared" si="1"/>
        <v>149.42857142857142</v>
      </c>
      <c r="D11" s="46">
        <v>10</v>
      </c>
      <c r="E11" s="21"/>
      <c r="F11" s="15"/>
      <c r="G11" s="15"/>
      <c r="H11" s="15"/>
      <c r="I11" s="15"/>
      <c r="J11" s="15"/>
      <c r="K11" s="24"/>
      <c r="L11" s="26"/>
      <c r="M11" s="21"/>
      <c r="N11" s="15"/>
      <c r="O11" s="15"/>
      <c r="P11" s="15"/>
      <c r="Q11" s="15"/>
      <c r="R11" s="15"/>
      <c r="S11" s="15"/>
      <c r="T11" s="34" t="e">
        <f t="shared" si="2"/>
        <v>#DIV/0!</v>
      </c>
      <c r="U11" s="44"/>
    </row>
    <row r="12" spans="1:21" ht="31.05" customHeight="1" x14ac:dyDescent="0.3">
      <c r="A12" s="1" t="s">
        <v>7</v>
      </c>
      <c r="B12" s="57"/>
      <c r="C12" s="14">
        <f t="shared" si="1"/>
        <v>136.28571428571428</v>
      </c>
      <c r="D12" s="46">
        <v>9</v>
      </c>
      <c r="E12" s="21"/>
      <c r="F12" s="15"/>
      <c r="G12" s="15"/>
      <c r="H12" s="15"/>
      <c r="I12" s="15"/>
      <c r="J12" s="15"/>
      <c r="K12" s="24"/>
      <c r="L12" s="26"/>
      <c r="M12" s="21"/>
      <c r="N12" s="15"/>
      <c r="O12" s="15"/>
      <c r="P12" s="15"/>
      <c r="Q12" s="15"/>
      <c r="R12" s="15"/>
      <c r="S12" s="15"/>
      <c r="T12" s="34" t="e">
        <f t="shared" si="2"/>
        <v>#DIV/0!</v>
      </c>
      <c r="U12" s="44"/>
    </row>
    <row r="13" spans="1:21" ht="31.05" customHeight="1" thickBot="1" x14ac:dyDescent="0.35">
      <c r="A13" s="1" t="s">
        <v>8</v>
      </c>
      <c r="B13" s="57"/>
      <c r="C13" s="14">
        <f t="shared" si="1"/>
        <v>123.14285714285712</v>
      </c>
      <c r="D13" s="46">
        <v>8</v>
      </c>
      <c r="E13" s="27"/>
      <c r="F13" s="28"/>
      <c r="G13" s="28"/>
      <c r="H13" s="28"/>
      <c r="I13" s="28"/>
      <c r="J13" s="28"/>
      <c r="K13" s="29"/>
      <c r="L13" s="10"/>
      <c r="M13" s="27"/>
      <c r="N13" s="28"/>
      <c r="O13" s="28"/>
      <c r="P13" s="28"/>
      <c r="Q13" s="28"/>
      <c r="R13" s="28"/>
      <c r="S13" s="28"/>
      <c r="T13" s="34" t="e">
        <f t="shared" si="2"/>
        <v>#DIV/0!</v>
      </c>
      <c r="U13" s="44"/>
    </row>
    <row r="14" spans="1:21" ht="31.05" customHeight="1" thickBot="1" x14ac:dyDescent="0.35">
      <c r="A14" s="1" t="s">
        <v>9</v>
      </c>
      <c r="B14" s="57"/>
      <c r="C14" s="14">
        <f t="shared" si="1"/>
        <v>109.99999999999999</v>
      </c>
      <c r="D14" s="46">
        <v>7</v>
      </c>
      <c r="E14" s="31"/>
      <c r="F14" s="32"/>
      <c r="G14" s="32"/>
      <c r="H14" s="32"/>
      <c r="I14" s="32"/>
      <c r="J14" s="32"/>
      <c r="K14" s="11"/>
      <c r="L14" s="12"/>
      <c r="M14" s="33"/>
      <c r="N14" s="32"/>
      <c r="O14" s="32"/>
      <c r="P14" s="32"/>
      <c r="Q14" s="32"/>
      <c r="R14" s="32"/>
      <c r="S14" s="32"/>
      <c r="T14" s="34" t="e">
        <f t="shared" si="2"/>
        <v>#DIV/0!</v>
      </c>
      <c r="U14" s="44"/>
    </row>
    <row r="15" spans="1:21" ht="31.05" customHeight="1" x14ac:dyDescent="0.3">
      <c r="A15" s="1" t="s">
        <v>10</v>
      </c>
      <c r="B15" s="57"/>
      <c r="C15" s="14">
        <f t="shared" si="1"/>
        <v>96.857142857142847</v>
      </c>
      <c r="D15" s="46">
        <v>6</v>
      </c>
      <c r="E15" s="20"/>
      <c r="F15" s="17"/>
      <c r="G15" s="17"/>
      <c r="H15" s="17"/>
      <c r="I15" s="17"/>
      <c r="J15" s="17"/>
      <c r="K15" s="23"/>
      <c r="L15" s="30"/>
      <c r="M15" s="20"/>
      <c r="N15" s="17"/>
      <c r="O15" s="17"/>
      <c r="P15" s="17"/>
      <c r="Q15" s="17"/>
      <c r="R15" s="17"/>
      <c r="S15" s="17"/>
      <c r="T15" s="34" t="e">
        <f t="shared" si="2"/>
        <v>#DIV/0!</v>
      </c>
      <c r="U15" s="44"/>
    </row>
    <row r="16" spans="1:21" ht="31.05" customHeight="1" x14ac:dyDescent="0.3">
      <c r="A16" s="1" t="s">
        <v>11</v>
      </c>
      <c r="B16" s="57"/>
      <c r="C16" s="14">
        <f t="shared" si="1"/>
        <v>83.714285714285708</v>
      </c>
      <c r="D16" s="46">
        <v>5</v>
      </c>
      <c r="E16" s="21"/>
      <c r="F16" s="15"/>
      <c r="G16" s="15"/>
      <c r="H16" s="15"/>
      <c r="I16" s="15"/>
      <c r="J16" s="15"/>
      <c r="K16" s="24"/>
      <c r="L16" s="26"/>
      <c r="M16" s="21"/>
      <c r="N16" s="15"/>
      <c r="O16" s="15"/>
      <c r="P16" s="15"/>
      <c r="Q16" s="15"/>
      <c r="R16" s="15"/>
      <c r="S16" s="15"/>
      <c r="T16" s="34" t="e">
        <f t="shared" si="2"/>
        <v>#DIV/0!</v>
      </c>
      <c r="U16" s="44"/>
    </row>
    <row r="17" spans="1:21" ht="31.05" customHeight="1" x14ac:dyDescent="0.3">
      <c r="A17" s="1" t="s">
        <v>12</v>
      </c>
      <c r="B17" s="57"/>
      <c r="C17" s="14">
        <f t="shared" si="1"/>
        <v>70.571428571428569</v>
      </c>
      <c r="D17" s="46">
        <v>4</v>
      </c>
      <c r="E17" s="21"/>
      <c r="F17" s="15"/>
      <c r="G17" s="15"/>
      <c r="H17" s="15"/>
      <c r="I17" s="15"/>
      <c r="J17" s="15"/>
      <c r="K17" s="24"/>
      <c r="L17" s="26"/>
      <c r="M17" s="21"/>
      <c r="N17" s="15"/>
      <c r="O17" s="15"/>
      <c r="P17" s="15"/>
      <c r="Q17" s="15"/>
      <c r="R17" s="15"/>
      <c r="S17" s="15"/>
      <c r="T17" s="34" t="e">
        <f t="shared" si="2"/>
        <v>#DIV/0!</v>
      </c>
      <c r="U17" s="44"/>
    </row>
    <row r="18" spans="1:21" ht="31.05" customHeight="1" x14ac:dyDescent="0.3">
      <c r="A18" s="1" t="s">
        <v>13</v>
      </c>
      <c r="B18" s="57"/>
      <c r="C18" s="14">
        <f t="shared" si="1"/>
        <v>57.428571428571431</v>
      </c>
      <c r="D18" s="46">
        <v>3</v>
      </c>
      <c r="E18" s="21"/>
      <c r="F18" s="15"/>
      <c r="G18" s="15"/>
      <c r="H18" s="15"/>
      <c r="I18" s="15"/>
      <c r="J18" s="15"/>
      <c r="K18" s="24"/>
      <c r="L18" s="26"/>
      <c r="M18" s="21"/>
      <c r="N18" s="15"/>
      <c r="O18" s="15"/>
      <c r="P18" s="15"/>
      <c r="Q18" s="15"/>
      <c r="R18" s="15"/>
      <c r="S18" s="15"/>
      <c r="T18" s="34" t="e">
        <f t="shared" si="2"/>
        <v>#DIV/0!</v>
      </c>
      <c r="U18" s="44"/>
    </row>
    <row r="19" spans="1:21" ht="31.05" customHeight="1" x14ac:dyDescent="0.3">
      <c r="A19" s="1" t="s">
        <v>14</v>
      </c>
      <c r="B19" s="57"/>
      <c r="C19" s="14">
        <f t="shared" si="1"/>
        <v>44.285714285714285</v>
      </c>
      <c r="D19" s="46">
        <v>2</v>
      </c>
      <c r="E19" s="21"/>
      <c r="F19" s="15"/>
      <c r="G19" s="15"/>
      <c r="H19" s="15"/>
      <c r="I19" s="15"/>
      <c r="J19" s="15"/>
      <c r="K19" s="24"/>
      <c r="L19" s="26"/>
      <c r="M19" s="21"/>
      <c r="N19" s="15"/>
      <c r="O19" s="15"/>
      <c r="P19" s="15"/>
      <c r="Q19" s="15"/>
      <c r="R19" s="15"/>
      <c r="S19" s="15"/>
      <c r="T19" s="34" t="e">
        <f t="shared" si="2"/>
        <v>#DIV/0!</v>
      </c>
      <c r="U19" s="44"/>
    </row>
    <row r="20" spans="1:21" ht="31.05" customHeight="1" x14ac:dyDescent="0.3">
      <c r="A20" s="1" t="s">
        <v>15</v>
      </c>
      <c r="B20" s="57"/>
      <c r="C20" s="14">
        <f>C21+$F$42</f>
        <v>31.142857142857142</v>
      </c>
      <c r="D20" s="46">
        <v>1</v>
      </c>
      <c r="E20" s="21"/>
      <c r="F20" s="15"/>
      <c r="G20" s="15"/>
      <c r="H20" s="15"/>
      <c r="I20" s="15"/>
      <c r="J20" s="15"/>
      <c r="K20" s="24"/>
      <c r="L20" s="26"/>
      <c r="M20" s="21"/>
      <c r="N20" s="15"/>
      <c r="O20" s="15"/>
      <c r="P20" s="15"/>
      <c r="Q20" s="15"/>
      <c r="R20" s="15"/>
      <c r="S20" s="15"/>
      <c r="T20" s="34" t="e">
        <f t="shared" si="2"/>
        <v>#DIV/0!</v>
      </c>
      <c r="U20" s="44"/>
    </row>
    <row r="21" spans="1:21" ht="31.05" customHeight="1" x14ac:dyDescent="0.3">
      <c r="A21" s="1" t="s">
        <v>16</v>
      </c>
      <c r="B21" s="57"/>
      <c r="C21" s="14">
        <f>E2</f>
        <v>18</v>
      </c>
      <c r="D21" s="46">
        <v>0</v>
      </c>
      <c r="E21" s="21"/>
      <c r="F21" s="15"/>
      <c r="G21" s="15"/>
      <c r="H21" s="15"/>
      <c r="I21" s="15"/>
      <c r="J21" s="15"/>
      <c r="K21" s="24"/>
      <c r="L21" s="26"/>
      <c r="M21" s="21"/>
      <c r="N21" s="15"/>
      <c r="O21" s="15"/>
      <c r="P21" s="15"/>
      <c r="Q21" s="15"/>
      <c r="R21" s="15"/>
      <c r="S21" s="15"/>
      <c r="T21" s="34" t="e">
        <f t="shared" si="2"/>
        <v>#DIV/0!</v>
      </c>
      <c r="U21" s="44"/>
    </row>
    <row r="22" spans="1:21" x14ac:dyDescent="0.3">
      <c r="B22" s="58"/>
      <c r="C22" s="58"/>
      <c r="D22" s="58"/>
      <c r="E22" s="34" t="e">
        <f>AVERAGE(E7:E21)</f>
        <v>#DIV/0!</v>
      </c>
      <c r="F22" s="34" t="e">
        <f t="shared" ref="F22:S22" si="3">AVERAGE(F7:F21)</f>
        <v>#DIV/0!</v>
      </c>
      <c r="G22" s="34" t="e">
        <f t="shared" si="3"/>
        <v>#DIV/0!</v>
      </c>
      <c r="H22" s="34" t="e">
        <f t="shared" si="3"/>
        <v>#DIV/0!</v>
      </c>
      <c r="I22" s="34" t="e">
        <f t="shared" si="3"/>
        <v>#DIV/0!</v>
      </c>
      <c r="J22" s="34" t="e">
        <f t="shared" si="3"/>
        <v>#DIV/0!</v>
      </c>
      <c r="K22" s="34" t="e">
        <f t="shared" si="3"/>
        <v>#DIV/0!</v>
      </c>
      <c r="L22" s="34" t="e">
        <f t="shared" si="3"/>
        <v>#DIV/0!</v>
      </c>
      <c r="M22" s="34" t="e">
        <f t="shared" si="3"/>
        <v>#DIV/0!</v>
      </c>
      <c r="N22" s="34" t="e">
        <f t="shared" si="3"/>
        <v>#DIV/0!</v>
      </c>
      <c r="O22" s="34" t="e">
        <f t="shared" si="3"/>
        <v>#DIV/0!</v>
      </c>
      <c r="P22" s="34" t="e">
        <f t="shared" si="3"/>
        <v>#DIV/0!</v>
      </c>
      <c r="Q22" s="34" t="e">
        <f t="shared" si="3"/>
        <v>#DIV/0!</v>
      </c>
      <c r="R22" s="34" t="e">
        <f t="shared" si="3"/>
        <v>#DIV/0!</v>
      </c>
      <c r="S22" s="34" t="e">
        <f t="shared" si="3"/>
        <v>#DIV/0!</v>
      </c>
    </row>
    <row r="23" spans="1:21" x14ac:dyDescent="0.3">
      <c r="D23" s="6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21" x14ac:dyDescent="0.3">
      <c r="D24" s="6"/>
      <c r="K24" s="8" t="str">
        <f>CONCATENATE("X = ",ROUNDUP(K5,2))</f>
        <v>X = 96.86</v>
      </c>
      <c r="L24" s="3"/>
      <c r="M24" s="42" t="str">
        <f>CONCATENATE("X = ",ROUNDUP(M5,2))</f>
        <v>X = 123.15</v>
      </c>
    </row>
    <row r="25" spans="1:21" x14ac:dyDescent="0.3">
      <c r="D25" s="6"/>
      <c r="K25" s="49">
        <f>K14-M14</f>
        <v>0</v>
      </c>
      <c r="L25" s="49"/>
      <c r="M25" s="49"/>
    </row>
    <row r="26" spans="1:21" x14ac:dyDescent="0.3">
      <c r="D26" s="6"/>
      <c r="J26" s="8" t="str">
        <f>CONCATENATE("X = ",ROUNDUP(J5,2))</f>
        <v>X = 83.72</v>
      </c>
      <c r="K26" s="3"/>
      <c r="L26" s="3"/>
      <c r="M26" s="3"/>
      <c r="N26" s="42" t="str">
        <f>CONCATENATE("X = ",ROUNDUP(N5,2))</f>
        <v>X = 136.29</v>
      </c>
    </row>
    <row r="27" spans="1:21" x14ac:dyDescent="0.3">
      <c r="D27" s="6"/>
      <c r="J27" s="49">
        <f>J14-N14</f>
        <v>0</v>
      </c>
      <c r="K27" s="49"/>
      <c r="L27" s="49"/>
      <c r="M27" s="49"/>
      <c r="N27" s="49"/>
    </row>
    <row r="28" spans="1:21" x14ac:dyDescent="0.3">
      <c r="D28" s="6"/>
      <c r="I28" s="8" t="str">
        <f>CONCATENATE("X = ",ROUNDUP(I5,2))</f>
        <v>X = 70.58</v>
      </c>
      <c r="J28" s="3"/>
      <c r="K28" s="3"/>
      <c r="L28" s="3"/>
      <c r="M28" s="3"/>
      <c r="N28" s="3"/>
      <c r="O28" s="42" t="str">
        <f>CONCATENATE("X = ",ROUNDUP(O5,2))</f>
        <v>X = 149.43</v>
      </c>
    </row>
    <row r="29" spans="1:21" x14ac:dyDescent="0.3">
      <c r="D29" s="6"/>
      <c r="I29" s="49">
        <f>I14-O14</f>
        <v>0</v>
      </c>
      <c r="J29" s="49"/>
      <c r="K29" s="49"/>
      <c r="L29" s="49"/>
      <c r="M29" s="49"/>
      <c r="N29" s="49"/>
      <c r="O29" s="49"/>
    </row>
    <row r="30" spans="1:21" x14ac:dyDescent="0.3">
      <c r="D30" s="6"/>
      <c r="H30" s="8" t="str">
        <f>CONCATENATE("X = ",ROUNDUP(H5,2))</f>
        <v>X = 57.43</v>
      </c>
      <c r="I30" s="3"/>
      <c r="J30" s="3"/>
      <c r="K30" s="3"/>
      <c r="L30" s="3"/>
      <c r="M30" s="3"/>
      <c r="N30" s="3"/>
      <c r="O30" s="3"/>
      <c r="P30" s="42" t="str">
        <f>CONCATENATE("X = ",ROUNDUP(P5,2))</f>
        <v>X = 162.58</v>
      </c>
    </row>
    <row r="31" spans="1:21" x14ac:dyDescent="0.3">
      <c r="D31" s="6"/>
      <c r="H31" s="49">
        <f>H14--P14</f>
        <v>0</v>
      </c>
      <c r="I31" s="49"/>
      <c r="J31" s="49"/>
      <c r="K31" s="49"/>
      <c r="L31" s="49"/>
      <c r="M31" s="49"/>
      <c r="N31" s="49"/>
      <c r="O31" s="49"/>
      <c r="P31" s="49"/>
    </row>
    <row r="32" spans="1:21" x14ac:dyDescent="0.3">
      <c r="D32" s="6"/>
      <c r="G32" s="8" t="str">
        <f>CONCATENATE("X = ",ROUNDUP(G5,2))</f>
        <v>X = 44.29</v>
      </c>
      <c r="H32" s="3"/>
      <c r="I32" s="3"/>
      <c r="J32" s="3"/>
      <c r="K32" s="3"/>
      <c r="L32" s="3"/>
      <c r="M32" s="3"/>
      <c r="N32" s="3"/>
      <c r="O32" s="3"/>
      <c r="P32" s="3"/>
      <c r="Q32" s="42" t="str">
        <f>CONCATENATE("X = ",ROUNDUP(Q5,2))</f>
        <v>X = 175.72</v>
      </c>
    </row>
    <row r="33" spans="1:22" x14ac:dyDescent="0.3">
      <c r="D33" s="6"/>
      <c r="G33" s="49">
        <f>G14-Q14</f>
        <v>0</v>
      </c>
      <c r="H33" s="49"/>
      <c r="I33" s="49"/>
      <c r="J33" s="49"/>
      <c r="K33" s="49"/>
      <c r="L33" s="49"/>
      <c r="M33" s="49"/>
      <c r="N33" s="49"/>
      <c r="O33" s="49"/>
      <c r="P33" s="49"/>
      <c r="Q33" s="49"/>
    </row>
    <row r="34" spans="1:22" x14ac:dyDescent="0.3">
      <c r="D34" s="6"/>
      <c r="F34" s="8" t="str">
        <f>CONCATENATE("X = ",ROUNDUP(F5,2))</f>
        <v>X = 31.15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42" t="str">
        <f>CONCATENATE("X = ",ROUNDUP(R5,2))</f>
        <v>X = 188.86</v>
      </c>
    </row>
    <row r="35" spans="1:22" x14ac:dyDescent="0.3">
      <c r="D35" s="6"/>
      <c r="F35" s="49">
        <f>F14-R14</f>
        <v>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</row>
    <row r="36" spans="1:22" x14ac:dyDescent="0.3">
      <c r="D36" s="6"/>
      <c r="E36" s="8" t="str">
        <f>CONCATENATE("X = ",ROUNDUP(E5,2))</f>
        <v>X = 18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42" t="str">
        <f>CONCATENATE("X = ",ROUNDUP(S5,2))</f>
        <v>X = 202</v>
      </c>
    </row>
    <row r="37" spans="1:22" x14ac:dyDescent="0.3">
      <c r="D37" s="6"/>
      <c r="E37" s="49">
        <f>E14-S14</f>
        <v>0</v>
      </c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V37" s="43"/>
    </row>
    <row r="38" spans="1:22" s="4" customFormat="1" x14ac:dyDescent="0.3">
      <c r="A38" s="4" t="s">
        <v>17</v>
      </c>
      <c r="E38" s="45" t="s">
        <v>24</v>
      </c>
      <c r="I38" s="45" t="s">
        <v>27</v>
      </c>
    </row>
    <row r="39" spans="1:22" s="4" customFormat="1" x14ac:dyDescent="0.3">
      <c r="E39" s="45" t="s">
        <v>25</v>
      </c>
      <c r="F39" s="4">
        <f>COUNT(E6:S6)</f>
        <v>15</v>
      </c>
      <c r="G39" s="4" t="s">
        <v>26</v>
      </c>
      <c r="I39" s="1" t="s">
        <v>19</v>
      </c>
      <c r="J39" s="1">
        <f>ROUNDDOWN($F$39/2,0)</f>
        <v>7</v>
      </c>
    </row>
    <row r="40" spans="1:22" x14ac:dyDescent="0.3">
      <c r="E40" s="1" t="s">
        <v>19</v>
      </c>
      <c r="F40" s="5">
        <f>S5-E5</f>
        <v>184</v>
      </c>
      <c r="G40" s="1" t="s">
        <v>23</v>
      </c>
      <c r="I40" s="1" t="s">
        <v>20</v>
      </c>
      <c r="J40" s="1">
        <f>ROUNDDOWN($F$39/2,0)</f>
        <v>7</v>
      </c>
    </row>
    <row r="41" spans="1:22" x14ac:dyDescent="0.3">
      <c r="E41" s="1" t="s">
        <v>20</v>
      </c>
      <c r="F41" s="4">
        <f>C7-C21</f>
        <v>184</v>
      </c>
      <c r="G41" s="1" t="s">
        <v>23</v>
      </c>
    </row>
    <row r="42" spans="1:22" x14ac:dyDescent="0.3">
      <c r="E42" s="1" t="s">
        <v>28</v>
      </c>
      <c r="F42" s="1">
        <f>F40/(F39-1)</f>
        <v>13.142857142857142</v>
      </c>
    </row>
  </sheetData>
  <mergeCells count="13">
    <mergeCell ref="B22:D22"/>
    <mergeCell ref="B1:D1"/>
    <mergeCell ref="B4:D6"/>
    <mergeCell ref="E4:S4"/>
    <mergeCell ref="T4:T6"/>
    <mergeCell ref="B7:B21"/>
    <mergeCell ref="E37:S37"/>
    <mergeCell ref="K25:M25"/>
    <mergeCell ref="J27:N27"/>
    <mergeCell ref="I29:O29"/>
    <mergeCell ref="H31:P31"/>
    <mergeCell ref="G33:Q33"/>
    <mergeCell ref="F35:R35"/>
  </mergeCells>
  <conditionalFormatting sqref="E7:S21">
    <cfRule type="cellIs" dxfId="15" priority="5" operator="greaterThan">
      <formula>0</formula>
    </cfRule>
    <cfRule type="cellIs" dxfId="14" priority="6" operator="equal">
      <formula>0</formula>
    </cfRule>
    <cfRule type="cellIs" dxfId="13" priority="8" operator="lessThan">
      <formula>0</formula>
    </cfRule>
  </conditionalFormatting>
  <conditionalFormatting sqref="K25:M25 J27:N27 I29:O29 H31:P31 G33:Q33 F35:R35 E37:S37">
    <cfRule type="cellIs" dxfId="12" priority="7" operator="between">
      <formula>-0.002</formula>
      <formula>0.002</formula>
    </cfRule>
  </conditionalFormatting>
  <conditionalFormatting sqref="T7:T21">
    <cfRule type="cellIs" dxfId="11" priority="4" operator="between">
      <formula>-0.002</formula>
      <formula>0.002</formula>
    </cfRule>
  </conditionalFormatting>
  <conditionalFormatting sqref="E22:S22">
    <cfRule type="cellIs" dxfId="10" priority="3" operator="between">
      <formula>-0.002</formula>
      <formula>0.002</formula>
    </cfRule>
  </conditionalFormatting>
  <conditionalFormatting sqref="E37:S37 F35:R35 G33:Q33 H31:P31 I29:O29 J27:N27 K25:M25">
    <cfRule type="cellIs" dxfId="9" priority="1" operator="between">
      <formula>-0.01</formula>
      <formula>0.01</formula>
    </cfRule>
    <cfRule type="cellIs" dxfId="8" priority="2" operator="between">
      <formula>-0.01</formula>
      <formula>0.01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D8A56-3566-4F78-AAAB-7D59689A0D07}">
  <dimension ref="A1:V42"/>
  <sheetViews>
    <sheetView topLeftCell="B1" workbookViewId="0">
      <selection activeCell="B1" sqref="B1:D1"/>
    </sheetView>
  </sheetViews>
  <sheetFormatPr defaultColWidth="3.77734375" defaultRowHeight="14.4" x14ac:dyDescent="0.3"/>
  <cols>
    <col min="1" max="1" width="106.109375" style="1" hidden="1" customWidth="1"/>
    <col min="2" max="3" width="3.5546875" style="1" bestFit="1" customWidth="1"/>
    <col min="4" max="4" width="4.109375" style="4" bestFit="1" customWidth="1"/>
    <col min="5" max="19" width="6.77734375" style="1" customWidth="1"/>
    <col min="20" max="20" width="6.21875" style="1" bestFit="1" customWidth="1"/>
    <col min="21" max="21" width="8.5546875" style="1" bestFit="1" customWidth="1"/>
    <col min="22" max="22" width="7.5546875" style="1" bestFit="1" customWidth="1"/>
    <col min="23" max="16384" width="3.77734375" style="1"/>
  </cols>
  <sheetData>
    <row r="1" spans="1:21" x14ac:dyDescent="0.3">
      <c r="B1" s="48" t="s">
        <v>29</v>
      </c>
      <c r="C1" s="48"/>
      <c r="D1" s="48"/>
      <c r="E1" s="37">
        <v>220</v>
      </c>
    </row>
    <row r="2" spans="1:21" x14ac:dyDescent="0.3">
      <c r="B2" s="37" t="s">
        <v>30</v>
      </c>
      <c r="C2" s="37"/>
      <c r="D2" s="38"/>
      <c r="E2" s="37">
        <v>18</v>
      </c>
    </row>
    <row r="4" spans="1:21" x14ac:dyDescent="0.3">
      <c r="B4" s="50" t="s">
        <v>18</v>
      </c>
      <c r="C4" s="50"/>
      <c r="D4" s="51"/>
      <c r="E4" s="54" t="s">
        <v>22</v>
      </c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5"/>
    </row>
    <row r="5" spans="1:21" s="4" customFormat="1" x14ac:dyDescent="0.3">
      <c r="A5" s="4" t="s">
        <v>0</v>
      </c>
      <c r="B5" s="50"/>
      <c r="C5" s="50"/>
      <c r="D5" s="51"/>
      <c r="E5" s="18">
        <f>E2</f>
        <v>18</v>
      </c>
      <c r="F5" s="13">
        <f>E5+$F$42</f>
        <v>31.142857142857142</v>
      </c>
      <c r="G5" s="13">
        <f t="shared" ref="G5:R5" si="0">F5+$F$42</f>
        <v>44.285714285714285</v>
      </c>
      <c r="H5" s="13">
        <f t="shared" si="0"/>
        <v>57.428571428571431</v>
      </c>
      <c r="I5" s="13">
        <f t="shared" si="0"/>
        <v>70.571428571428569</v>
      </c>
      <c r="J5" s="13">
        <f t="shared" si="0"/>
        <v>83.714285714285708</v>
      </c>
      <c r="K5" s="13">
        <f t="shared" si="0"/>
        <v>96.857142857142847</v>
      </c>
      <c r="L5" s="13">
        <f t="shared" si="0"/>
        <v>109.99999999999999</v>
      </c>
      <c r="M5" s="13">
        <f t="shared" si="0"/>
        <v>123.14285714285712</v>
      </c>
      <c r="N5" s="13">
        <f t="shared" si="0"/>
        <v>136.28571428571428</v>
      </c>
      <c r="O5" s="13">
        <f t="shared" si="0"/>
        <v>149.42857142857142</v>
      </c>
      <c r="P5" s="13">
        <f t="shared" si="0"/>
        <v>162.57142857142856</v>
      </c>
      <c r="Q5" s="13">
        <f t="shared" si="0"/>
        <v>175.71428571428569</v>
      </c>
      <c r="R5" s="13">
        <f t="shared" si="0"/>
        <v>188.85714285714283</v>
      </c>
      <c r="S5" s="13">
        <f>E1-E2</f>
        <v>202</v>
      </c>
      <c r="T5" s="55"/>
    </row>
    <row r="6" spans="1:21" s="4" customFormat="1" ht="15" thickBot="1" x14ac:dyDescent="0.35">
      <c r="A6" s="4" t="s">
        <v>1</v>
      </c>
      <c r="B6" s="52"/>
      <c r="C6" s="52"/>
      <c r="D6" s="53"/>
      <c r="E6" s="19">
        <v>0</v>
      </c>
      <c r="F6" s="47">
        <v>1</v>
      </c>
      <c r="G6" s="47">
        <v>2</v>
      </c>
      <c r="H6" s="47">
        <v>3</v>
      </c>
      <c r="I6" s="47">
        <v>4</v>
      </c>
      <c r="J6" s="47">
        <v>5</v>
      </c>
      <c r="K6" s="47">
        <v>6</v>
      </c>
      <c r="L6" s="47">
        <v>7</v>
      </c>
      <c r="M6" s="47">
        <v>8</v>
      </c>
      <c r="N6" s="47">
        <v>9</v>
      </c>
      <c r="O6" s="47">
        <v>10</v>
      </c>
      <c r="P6" s="47">
        <v>11</v>
      </c>
      <c r="Q6" s="47">
        <v>12</v>
      </c>
      <c r="R6" s="47">
        <v>13</v>
      </c>
      <c r="S6" s="47">
        <v>14</v>
      </c>
      <c r="T6" s="55"/>
    </row>
    <row r="7" spans="1:21" ht="31.05" customHeight="1" thickTop="1" x14ac:dyDescent="0.3">
      <c r="A7" s="1" t="s">
        <v>2</v>
      </c>
      <c r="B7" s="56" t="s">
        <v>21</v>
      </c>
      <c r="C7" s="16">
        <f>E1-E2</f>
        <v>202</v>
      </c>
      <c r="D7" s="22">
        <v>14</v>
      </c>
      <c r="E7" s="20"/>
      <c r="F7" s="17"/>
      <c r="G7" s="17"/>
      <c r="H7" s="17"/>
      <c r="I7" s="17"/>
      <c r="J7" s="17"/>
      <c r="K7" s="23"/>
      <c r="L7" s="25"/>
      <c r="M7" s="20"/>
      <c r="N7" s="17"/>
      <c r="O7" s="17"/>
      <c r="P7" s="17"/>
      <c r="Q7" s="17"/>
      <c r="R7" s="17"/>
      <c r="S7" s="17"/>
      <c r="T7" s="34" t="e">
        <f>AVERAGE(E7:S7)</f>
        <v>#DIV/0!</v>
      </c>
      <c r="U7" s="44"/>
    </row>
    <row r="8" spans="1:21" ht="31.05" customHeight="1" x14ac:dyDescent="0.3">
      <c r="A8" s="1" t="s">
        <v>3</v>
      </c>
      <c r="B8" s="57"/>
      <c r="C8" s="14">
        <f t="shared" ref="C8:C19" si="1">C9+$F$42</f>
        <v>188.85714285714283</v>
      </c>
      <c r="D8" s="46">
        <v>13</v>
      </c>
      <c r="E8" s="21"/>
      <c r="F8" s="15"/>
      <c r="G8" s="15"/>
      <c r="H8" s="15"/>
      <c r="I8" s="15"/>
      <c r="J8" s="15"/>
      <c r="K8" s="24"/>
      <c r="L8" s="26"/>
      <c r="M8" s="21"/>
      <c r="N8" s="15"/>
      <c r="O8" s="15"/>
      <c r="P8" s="15"/>
      <c r="Q8" s="15"/>
      <c r="R8" s="15"/>
      <c r="S8" s="15"/>
      <c r="T8" s="34" t="e">
        <f t="shared" ref="T8:T21" si="2">AVERAGE(E8:S8)</f>
        <v>#DIV/0!</v>
      </c>
      <c r="U8" s="44"/>
    </row>
    <row r="9" spans="1:21" ht="31.05" customHeight="1" x14ac:dyDescent="0.3">
      <c r="A9" s="1" t="s">
        <v>4</v>
      </c>
      <c r="B9" s="57"/>
      <c r="C9" s="14">
        <f t="shared" si="1"/>
        <v>175.71428571428569</v>
      </c>
      <c r="D9" s="46">
        <v>12</v>
      </c>
      <c r="E9" s="21"/>
      <c r="F9" s="15"/>
      <c r="G9" s="15"/>
      <c r="H9" s="15"/>
      <c r="I9" s="15"/>
      <c r="J9" s="15"/>
      <c r="K9" s="24"/>
      <c r="L9" s="26"/>
      <c r="M9" s="21"/>
      <c r="N9" s="15"/>
      <c r="O9" s="15"/>
      <c r="P9" s="15"/>
      <c r="Q9" s="15"/>
      <c r="R9" s="15"/>
      <c r="S9" s="15"/>
      <c r="T9" s="34" t="e">
        <f t="shared" si="2"/>
        <v>#DIV/0!</v>
      </c>
      <c r="U9" s="44"/>
    </row>
    <row r="10" spans="1:21" ht="31.05" customHeight="1" x14ac:dyDescent="0.3">
      <c r="A10" s="1" t="s">
        <v>5</v>
      </c>
      <c r="B10" s="57"/>
      <c r="C10" s="14">
        <f t="shared" si="1"/>
        <v>162.57142857142856</v>
      </c>
      <c r="D10" s="46">
        <v>11</v>
      </c>
      <c r="E10" s="21"/>
      <c r="F10" s="15"/>
      <c r="G10" s="15"/>
      <c r="H10" s="15"/>
      <c r="I10" s="15"/>
      <c r="J10" s="15"/>
      <c r="K10" s="24"/>
      <c r="L10" s="26"/>
      <c r="M10" s="21"/>
      <c r="N10" s="15"/>
      <c r="O10" s="15"/>
      <c r="P10" s="15"/>
      <c r="Q10" s="15"/>
      <c r="R10" s="15"/>
      <c r="S10" s="15"/>
      <c r="T10" s="34" t="e">
        <f t="shared" si="2"/>
        <v>#DIV/0!</v>
      </c>
      <c r="U10" s="44"/>
    </row>
    <row r="11" spans="1:21" ht="31.05" customHeight="1" x14ac:dyDescent="0.3">
      <c r="A11" s="1" t="s">
        <v>6</v>
      </c>
      <c r="B11" s="57"/>
      <c r="C11" s="14">
        <f t="shared" si="1"/>
        <v>149.42857142857142</v>
      </c>
      <c r="D11" s="46">
        <v>10</v>
      </c>
      <c r="E11" s="21"/>
      <c r="F11" s="15"/>
      <c r="G11" s="15"/>
      <c r="H11" s="15"/>
      <c r="I11" s="15"/>
      <c r="J11" s="15"/>
      <c r="K11" s="24"/>
      <c r="L11" s="26"/>
      <c r="M11" s="21"/>
      <c r="N11" s="15"/>
      <c r="O11" s="15"/>
      <c r="P11" s="15"/>
      <c r="Q11" s="15"/>
      <c r="R11" s="15"/>
      <c r="S11" s="15"/>
      <c r="T11" s="34" t="e">
        <f t="shared" si="2"/>
        <v>#DIV/0!</v>
      </c>
      <c r="U11" s="44"/>
    </row>
    <row r="12" spans="1:21" ht="31.05" customHeight="1" x14ac:dyDescent="0.3">
      <c r="A12" s="1" t="s">
        <v>7</v>
      </c>
      <c r="B12" s="57"/>
      <c r="C12" s="14">
        <f t="shared" si="1"/>
        <v>136.28571428571428</v>
      </c>
      <c r="D12" s="46">
        <v>9</v>
      </c>
      <c r="E12" s="21"/>
      <c r="F12" s="15"/>
      <c r="G12" s="15"/>
      <c r="H12" s="15"/>
      <c r="I12" s="15"/>
      <c r="J12" s="15"/>
      <c r="K12" s="24"/>
      <c r="L12" s="26"/>
      <c r="M12" s="21"/>
      <c r="N12" s="15"/>
      <c r="O12" s="15"/>
      <c r="P12" s="15"/>
      <c r="Q12" s="15"/>
      <c r="R12" s="15"/>
      <c r="S12" s="15"/>
      <c r="T12" s="34" t="e">
        <f t="shared" si="2"/>
        <v>#DIV/0!</v>
      </c>
      <c r="U12" s="44"/>
    </row>
    <row r="13" spans="1:21" ht="31.05" customHeight="1" thickBot="1" x14ac:dyDescent="0.35">
      <c r="A13" s="1" t="s">
        <v>8</v>
      </c>
      <c r="B13" s="57"/>
      <c r="C13" s="14">
        <f t="shared" si="1"/>
        <v>123.14285714285712</v>
      </c>
      <c r="D13" s="46">
        <v>8</v>
      </c>
      <c r="E13" s="27"/>
      <c r="F13" s="28"/>
      <c r="G13" s="28"/>
      <c r="H13" s="28"/>
      <c r="I13" s="28"/>
      <c r="J13" s="28"/>
      <c r="K13" s="29"/>
      <c r="L13" s="10"/>
      <c r="M13" s="27"/>
      <c r="N13" s="28"/>
      <c r="O13" s="28"/>
      <c r="P13" s="28"/>
      <c r="Q13" s="28"/>
      <c r="R13" s="28"/>
      <c r="S13" s="28"/>
      <c r="T13" s="34" t="e">
        <f t="shared" si="2"/>
        <v>#DIV/0!</v>
      </c>
      <c r="U13" s="44"/>
    </row>
    <row r="14" spans="1:21" ht="31.05" customHeight="1" thickBot="1" x14ac:dyDescent="0.35">
      <c r="A14" s="1" t="s">
        <v>9</v>
      </c>
      <c r="B14" s="57"/>
      <c r="C14" s="14">
        <f t="shared" si="1"/>
        <v>109.99999999999999</v>
      </c>
      <c r="D14" s="46">
        <v>7</v>
      </c>
      <c r="E14" s="31"/>
      <c r="F14" s="32"/>
      <c r="G14" s="32"/>
      <c r="H14" s="32"/>
      <c r="I14" s="32"/>
      <c r="J14" s="32"/>
      <c r="K14" s="11"/>
      <c r="L14" s="12"/>
      <c r="M14" s="33"/>
      <c r="N14" s="32"/>
      <c r="O14" s="32"/>
      <c r="P14" s="32"/>
      <c r="Q14" s="32"/>
      <c r="R14" s="32"/>
      <c r="S14" s="32"/>
      <c r="T14" s="34" t="e">
        <f t="shared" si="2"/>
        <v>#DIV/0!</v>
      </c>
      <c r="U14" s="44"/>
    </row>
    <row r="15" spans="1:21" ht="31.05" customHeight="1" x14ac:dyDescent="0.3">
      <c r="A15" s="1" t="s">
        <v>10</v>
      </c>
      <c r="B15" s="57"/>
      <c r="C15" s="14">
        <f t="shared" si="1"/>
        <v>96.857142857142847</v>
      </c>
      <c r="D15" s="46">
        <v>6</v>
      </c>
      <c r="E15" s="20"/>
      <c r="F15" s="17"/>
      <c r="G15" s="17"/>
      <c r="H15" s="17"/>
      <c r="I15" s="17"/>
      <c r="J15" s="17"/>
      <c r="K15" s="23"/>
      <c r="L15" s="30"/>
      <c r="M15" s="20"/>
      <c r="N15" s="17"/>
      <c r="O15" s="17"/>
      <c r="P15" s="17"/>
      <c r="Q15" s="17"/>
      <c r="R15" s="17"/>
      <c r="S15" s="17"/>
      <c r="T15" s="34" t="e">
        <f t="shared" si="2"/>
        <v>#DIV/0!</v>
      </c>
      <c r="U15" s="44"/>
    </row>
    <row r="16" spans="1:21" ht="31.05" customHeight="1" x14ac:dyDescent="0.3">
      <c r="A16" s="1" t="s">
        <v>11</v>
      </c>
      <c r="B16" s="57"/>
      <c r="C16" s="14">
        <f t="shared" si="1"/>
        <v>83.714285714285708</v>
      </c>
      <c r="D16" s="46">
        <v>5</v>
      </c>
      <c r="E16" s="21"/>
      <c r="F16" s="15"/>
      <c r="G16" s="15"/>
      <c r="H16" s="15"/>
      <c r="I16" s="15"/>
      <c r="J16" s="15"/>
      <c r="K16" s="24"/>
      <c r="L16" s="26"/>
      <c r="M16" s="21"/>
      <c r="N16" s="15"/>
      <c r="O16" s="15"/>
      <c r="P16" s="15"/>
      <c r="Q16" s="15"/>
      <c r="R16" s="15"/>
      <c r="S16" s="15"/>
      <c r="T16" s="34" t="e">
        <f t="shared" si="2"/>
        <v>#DIV/0!</v>
      </c>
      <c r="U16" s="44"/>
    </row>
    <row r="17" spans="1:21" ht="31.05" customHeight="1" x14ac:dyDescent="0.3">
      <c r="A17" s="1" t="s">
        <v>12</v>
      </c>
      <c r="B17" s="57"/>
      <c r="C17" s="14">
        <f t="shared" si="1"/>
        <v>70.571428571428569</v>
      </c>
      <c r="D17" s="46">
        <v>4</v>
      </c>
      <c r="E17" s="21"/>
      <c r="F17" s="15"/>
      <c r="G17" s="15"/>
      <c r="H17" s="15"/>
      <c r="I17" s="15"/>
      <c r="J17" s="15"/>
      <c r="K17" s="24"/>
      <c r="L17" s="26"/>
      <c r="M17" s="21"/>
      <c r="N17" s="15"/>
      <c r="O17" s="15"/>
      <c r="P17" s="15"/>
      <c r="Q17" s="15"/>
      <c r="R17" s="15"/>
      <c r="S17" s="15"/>
      <c r="T17" s="34" t="e">
        <f t="shared" si="2"/>
        <v>#DIV/0!</v>
      </c>
      <c r="U17" s="44"/>
    </row>
    <row r="18" spans="1:21" ht="31.05" customHeight="1" x14ac:dyDescent="0.3">
      <c r="A18" s="1" t="s">
        <v>13</v>
      </c>
      <c r="B18" s="57"/>
      <c r="C18" s="14">
        <f t="shared" si="1"/>
        <v>57.428571428571431</v>
      </c>
      <c r="D18" s="46">
        <v>3</v>
      </c>
      <c r="E18" s="21"/>
      <c r="F18" s="15"/>
      <c r="G18" s="15"/>
      <c r="H18" s="15"/>
      <c r="I18" s="15"/>
      <c r="J18" s="15"/>
      <c r="K18" s="24"/>
      <c r="L18" s="26"/>
      <c r="M18" s="21"/>
      <c r="N18" s="15"/>
      <c r="O18" s="15"/>
      <c r="P18" s="15"/>
      <c r="Q18" s="15"/>
      <c r="R18" s="15"/>
      <c r="S18" s="15"/>
      <c r="T18" s="34" t="e">
        <f t="shared" si="2"/>
        <v>#DIV/0!</v>
      </c>
      <c r="U18" s="44"/>
    </row>
    <row r="19" spans="1:21" ht="31.05" customHeight="1" x14ac:dyDescent="0.3">
      <c r="A19" s="1" t="s">
        <v>14</v>
      </c>
      <c r="B19" s="57"/>
      <c r="C19" s="14">
        <f t="shared" si="1"/>
        <v>44.285714285714285</v>
      </c>
      <c r="D19" s="46">
        <v>2</v>
      </c>
      <c r="E19" s="21"/>
      <c r="F19" s="15"/>
      <c r="G19" s="15"/>
      <c r="H19" s="15"/>
      <c r="I19" s="15"/>
      <c r="J19" s="15"/>
      <c r="K19" s="24"/>
      <c r="L19" s="26"/>
      <c r="M19" s="21"/>
      <c r="N19" s="15"/>
      <c r="O19" s="15"/>
      <c r="P19" s="15"/>
      <c r="Q19" s="15"/>
      <c r="R19" s="15"/>
      <c r="S19" s="15"/>
      <c r="T19" s="34" t="e">
        <f t="shared" si="2"/>
        <v>#DIV/0!</v>
      </c>
      <c r="U19" s="44"/>
    </row>
    <row r="20" spans="1:21" ht="31.05" customHeight="1" x14ac:dyDescent="0.3">
      <c r="A20" s="1" t="s">
        <v>15</v>
      </c>
      <c r="B20" s="57"/>
      <c r="C20" s="14">
        <f>C21+$F$42</f>
        <v>31.142857142857142</v>
      </c>
      <c r="D20" s="46">
        <v>1</v>
      </c>
      <c r="E20" s="21"/>
      <c r="F20" s="15"/>
      <c r="G20" s="15"/>
      <c r="H20" s="15"/>
      <c r="I20" s="15"/>
      <c r="J20" s="15"/>
      <c r="K20" s="24"/>
      <c r="L20" s="26"/>
      <c r="M20" s="21"/>
      <c r="N20" s="15"/>
      <c r="O20" s="15"/>
      <c r="P20" s="15"/>
      <c r="Q20" s="15"/>
      <c r="R20" s="15"/>
      <c r="S20" s="15"/>
      <c r="T20" s="34" t="e">
        <f t="shared" si="2"/>
        <v>#DIV/0!</v>
      </c>
      <c r="U20" s="44"/>
    </row>
    <row r="21" spans="1:21" ht="31.05" customHeight="1" x14ac:dyDescent="0.3">
      <c r="A21" s="1" t="s">
        <v>16</v>
      </c>
      <c r="B21" s="57"/>
      <c r="C21" s="14">
        <f>E2</f>
        <v>18</v>
      </c>
      <c r="D21" s="46">
        <v>0</v>
      </c>
      <c r="E21" s="21"/>
      <c r="F21" s="15"/>
      <c r="G21" s="15"/>
      <c r="H21" s="15"/>
      <c r="I21" s="15"/>
      <c r="J21" s="15"/>
      <c r="K21" s="24"/>
      <c r="L21" s="26"/>
      <c r="M21" s="21"/>
      <c r="N21" s="15"/>
      <c r="O21" s="15"/>
      <c r="P21" s="15"/>
      <c r="Q21" s="15"/>
      <c r="R21" s="15"/>
      <c r="S21" s="15"/>
      <c r="T21" s="34" t="e">
        <f t="shared" si="2"/>
        <v>#DIV/0!</v>
      </c>
      <c r="U21" s="44"/>
    </row>
    <row r="22" spans="1:21" x14ac:dyDescent="0.3">
      <c r="B22" s="58"/>
      <c r="C22" s="58"/>
      <c r="D22" s="58"/>
      <c r="E22" s="34" t="e">
        <f>AVERAGE(E7:E21)</f>
        <v>#DIV/0!</v>
      </c>
      <c r="F22" s="34" t="e">
        <f t="shared" ref="F22:S22" si="3">AVERAGE(F7:F21)</f>
        <v>#DIV/0!</v>
      </c>
      <c r="G22" s="34" t="e">
        <f t="shared" si="3"/>
        <v>#DIV/0!</v>
      </c>
      <c r="H22" s="34" t="e">
        <f t="shared" si="3"/>
        <v>#DIV/0!</v>
      </c>
      <c r="I22" s="34" t="e">
        <f t="shared" si="3"/>
        <v>#DIV/0!</v>
      </c>
      <c r="J22" s="34" t="e">
        <f t="shared" si="3"/>
        <v>#DIV/0!</v>
      </c>
      <c r="K22" s="34" t="e">
        <f t="shared" si="3"/>
        <v>#DIV/0!</v>
      </c>
      <c r="L22" s="34" t="e">
        <f t="shared" si="3"/>
        <v>#DIV/0!</v>
      </c>
      <c r="M22" s="34" t="e">
        <f t="shared" si="3"/>
        <v>#DIV/0!</v>
      </c>
      <c r="N22" s="34" t="e">
        <f t="shared" si="3"/>
        <v>#DIV/0!</v>
      </c>
      <c r="O22" s="34" t="e">
        <f t="shared" si="3"/>
        <v>#DIV/0!</v>
      </c>
      <c r="P22" s="34" t="e">
        <f t="shared" si="3"/>
        <v>#DIV/0!</v>
      </c>
      <c r="Q22" s="34" t="e">
        <f t="shared" si="3"/>
        <v>#DIV/0!</v>
      </c>
      <c r="R22" s="34" t="e">
        <f t="shared" si="3"/>
        <v>#DIV/0!</v>
      </c>
      <c r="S22" s="34" t="e">
        <f t="shared" si="3"/>
        <v>#DIV/0!</v>
      </c>
    </row>
    <row r="23" spans="1:21" x14ac:dyDescent="0.3">
      <c r="D23" s="6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21" x14ac:dyDescent="0.3">
      <c r="D24" s="6"/>
      <c r="K24" s="8" t="str">
        <f>CONCATENATE("X = ",ROUNDUP(K5,2))</f>
        <v>X = 96.86</v>
      </c>
      <c r="L24" s="3"/>
      <c r="M24" s="42" t="str">
        <f>CONCATENATE("X = ",ROUNDUP(M5,2))</f>
        <v>X = 123.15</v>
      </c>
    </row>
    <row r="25" spans="1:21" x14ac:dyDescent="0.3">
      <c r="D25" s="6"/>
      <c r="K25" s="49">
        <f>K14-M14</f>
        <v>0</v>
      </c>
      <c r="L25" s="49"/>
      <c r="M25" s="49"/>
    </row>
    <row r="26" spans="1:21" x14ac:dyDescent="0.3">
      <c r="D26" s="6"/>
      <c r="J26" s="8" t="str">
        <f>CONCATENATE("X = ",ROUNDUP(J5,2))</f>
        <v>X = 83.72</v>
      </c>
      <c r="K26" s="3"/>
      <c r="L26" s="3"/>
      <c r="M26" s="3"/>
      <c r="N26" s="42" t="str">
        <f>CONCATENATE("X = ",ROUNDUP(N5,2))</f>
        <v>X = 136.29</v>
      </c>
    </row>
    <row r="27" spans="1:21" x14ac:dyDescent="0.3">
      <c r="D27" s="6"/>
      <c r="J27" s="49">
        <f>J14-N14</f>
        <v>0</v>
      </c>
      <c r="K27" s="49"/>
      <c r="L27" s="49"/>
      <c r="M27" s="49"/>
      <c r="N27" s="49"/>
    </row>
    <row r="28" spans="1:21" x14ac:dyDescent="0.3">
      <c r="D28" s="6"/>
      <c r="I28" s="8" t="str">
        <f>CONCATENATE("X = ",ROUNDUP(I5,2))</f>
        <v>X = 70.58</v>
      </c>
      <c r="J28" s="3"/>
      <c r="K28" s="3"/>
      <c r="L28" s="3"/>
      <c r="M28" s="3"/>
      <c r="N28" s="3"/>
      <c r="O28" s="42" t="str">
        <f>CONCATENATE("X = ",ROUNDUP(O5,2))</f>
        <v>X = 149.43</v>
      </c>
    </row>
    <row r="29" spans="1:21" x14ac:dyDescent="0.3">
      <c r="D29" s="6"/>
      <c r="I29" s="49">
        <f>I14-O14</f>
        <v>0</v>
      </c>
      <c r="J29" s="49"/>
      <c r="K29" s="49"/>
      <c r="L29" s="49"/>
      <c r="M29" s="49"/>
      <c r="N29" s="49"/>
      <c r="O29" s="49"/>
    </row>
    <row r="30" spans="1:21" x14ac:dyDescent="0.3">
      <c r="D30" s="6"/>
      <c r="H30" s="8" t="str">
        <f>CONCATENATE("X = ",ROUNDUP(H5,2))</f>
        <v>X = 57.43</v>
      </c>
      <c r="I30" s="3"/>
      <c r="J30" s="3"/>
      <c r="K30" s="3"/>
      <c r="L30" s="3"/>
      <c r="M30" s="3"/>
      <c r="N30" s="3"/>
      <c r="O30" s="3"/>
      <c r="P30" s="42" t="str">
        <f>CONCATENATE("X = ",ROUNDUP(P5,2))</f>
        <v>X = 162.58</v>
      </c>
    </row>
    <row r="31" spans="1:21" x14ac:dyDescent="0.3">
      <c r="D31" s="6"/>
      <c r="H31" s="49">
        <f>H14--P14</f>
        <v>0</v>
      </c>
      <c r="I31" s="49"/>
      <c r="J31" s="49"/>
      <c r="K31" s="49"/>
      <c r="L31" s="49"/>
      <c r="M31" s="49"/>
      <c r="N31" s="49"/>
      <c r="O31" s="49"/>
      <c r="P31" s="49"/>
    </row>
    <row r="32" spans="1:21" x14ac:dyDescent="0.3">
      <c r="D32" s="6"/>
      <c r="G32" s="8" t="str">
        <f>CONCATENATE("X = ",ROUNDUP(G5,2))</f>
        <v>X = 44.29</v>
      </c>
      <c r="H32" s="3"/>
      <c r="I32" s="3"/>
      <c r="J32" s="3"/>
      <c r="K32" s="3"/>
      <c r="L32" s="3"/>
      <c r="M32" s="3"/>
      <c r="N32" s="3"/>
      <c r="O32" s="3"/>
      <c r="P32" s="3"/>
      <c r="Q32" s="42" t="str">
        <f>CONCATENATE("X = ",ROUNDUP(Q5,2))</f>
        <v>X = 175.72</v>
      </c>
    </row>
    <row r="33" spans="1:22" x14ac:dyDescent="0.3">
      <c r="D33" s="6"/>
      <c r="G33" s="49">
        <f>G14-Q14</f>
        <v>0</v>
      </c>
      <c r="H33" s="49"/>
      <c r="I33" s="49"/>
      <c r="J33" s="49"/>
      <c r="K33" s="49"/>
      <c r="L33" s="49"/>
      <c r="M33" s="49"/>
      <c r="N33" s="49"/>
      <c r="O33" s="49"/>
      <c r="P33" s="49"/>
      <c r="Q33" s="49"/>
    </row>
    <row r="34" spans="1:22" x14ac:dyDescent="0.3">
      <c r="D34" s="6"/>
      <c r="F34" s="8" t="str">
        <f>CONCATENATE("X = ",ROUNDUP(F5,2))</f>
        <v>X = 31.15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42" t="str">
        <f>CONCATENATE("X = ",ROUNDUP(R5,2))</f>
        <v>X = 188.86</v>
      </c>
    </row>
    <row r="35" spans="1:22" x14ac:dyDescent="0.3">
      <c r="D35" s="6"/>
      <c r="F35" s="49">
        <f>F14-R14</f>
        <v>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</row>
    <row r="36" spans="1:22" x14ac:dyDescent="0.3">
      <c r="D36" s="6"/>
      <c r="E36" s="8" t="str">
        <f>CONCATENATE("X = ",ROUNDUP(E5,2))</f>
        <v>X = 18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42" t="str">
        <f>CONCATENATE("X = ",ROUNDUP(S5,2))</f>
        <v>X = 202</v>
      </c>
    </row>
    <row r="37" spans="1:22" x14ac:dyDescent="0.3">
      <c r="D37" s="6"/>
      <c r="E37" s="49">
        <f>E14-S14</f>
        <v>0</v>
      </c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V37" s="43"/>
    </row>
    <row r="38" spans="1:22" s="4" customFormat="1" x14ac:dyDescent="0.3">
      <c r="A38" s="4" t="s">
        <v>17</v>
      </c>
      <c r="E38" s="45" t="s">
        <v>24</v>
      </c>
      <c r="I38" s="45" t="s">
        <v>27</v>
      </c>
    </row>
    <row r="39" spans="1:22" s="4" customFormat="1" x14ac:dyDescent="0.3">
      <c r="E39" s="45" t="s">
        <v>25</v>
      </c>
      <c r="F39" s="4">
        <f>COUNT(E6:S6)</f>
        <v>15</v>
      </c>
      <c r="G39" s="4" t="s">
        <v>26</v>
      </c>
      <c r="I39" s="1" t="s">
        <v>19</v>
      </c>
      <c r="J39" s="1">
        <f>ROUNDDOWN($F$39/2,0)</f>
        <v>7</v>
      </c>
    </row>
    <row r="40" spans="1:22" x14ac:dyDescent="0.3">
      <c r="E40" s="1" t="s">
        <v>19</v>
      </c>
      <c r="F40" s="5">
        <f>S5-E5</f>
        <v>184</v>
      </c>
      <c r="G40" s="1" t="s">
        <v>23</v>
      </c>
      <c r="I40" s="1" t="s">
        <v>20</v>
      </c>
      <c r="J40" s="1">
        <f>ROUNDDOWN($F$39/2,0)</f>
        <v>7</v>
      </c>
    </row>
    <row r="41" spans="1:22" x14ac:dyDescent="0.3">
      <c r="E41" s="1" t="s">
        <v>20</v>
      </c>
      <c r="F41" s="4">
        <f>C7-C21</f>
        <v>184</v>
      </c>
      <c r="G41" s="1" t="s">
        <v>23</v>
      </c>
    </row>
    <row r="42" spans="1:22" x14ac:dyDescent="0.3">
      <c r="E42" s="1" t="s">
        <v>28</v>
      </c>
      <c r="F42" s="1">
        <f>F40/(F39-1)</f>
        <v>13.142857142857142</v>
      </c>
    </row>
  </sheetData>
  <mergeCells count="13">
    <mergeCell ref="B22:D22"/>
    <mergeCell ref="B1:D1"/>
    <mergeCell ref="B4:D6"/>
    <mergeCell ref="E4:S4"/>
    <mergeCell ref="T4:T6"/>
    <mergeCell ref="B7:B21"/>
    <mergeCell ref="E37:S37"/>
    <mergeCell ref="K25:M25"/>
    <mergeCell ref="J27:N27"/>
    <mergeCell ref="I29:O29"/>
    <mergeCell ref="H31:P31"/>
    <mergeCell ref="G33:Q33"/>
    <mergeCell ref="F35:R35"/>
  </mergeCells>
  <conditionalFormatting sqref="E7:S21">
    <cfRule type="cellIs" dxfId="7" priority="5" operator="greaterThan">
      <formula>0</formula>
    </cfRule>
    <cfRule type="cellIs" dxfId="6" priority="6" operator="equal">
      <formula>0</formula>
    </cfRule>
    <cfRule type="cellIs" dxfId="5" priority="8" operator="lessThan">
      <formula>0</formula>
    </cfRule>
  </conditionalFormatting>
  <conditionalFormatting sqref="K25:M25 J27:N27 I29:O29 H31:P31 G33:Q33 F35:R35 E37:S37">
    <cfRule type="cellIs" dxfId="4" priority="7" operator="between">
      <formula>-0.002</formula>
      <formula>0.002</formula>
    </cfRule>
  </conditionalFormatting>
  <conditionalFormatting sqref="T7:T21">
    <cfRule type="cellIs" dxfId="3" priority="4" operator="between">
      <formula>-0.002</formula>
      <formula>0.002</formula>
    </cfRule>
  </conditionalFormatting>
  <conditionalFormatting sqref="E22:S22">
    <cfRule type="cellIs" dxfId="2" priority="3" operator="between">
      <formula>-0.002</formula>
      <formula>0.002</formula>
    </cfRule>
  </conditionalFormatting>
  <conditionalFormatting sqref="E37:S37 F35:R35 G33:Q33 H31:P31 I29:O29 J27:N27 K25:M25">
    <cfRule type="cellIs" dxfId="1" priority="1" operator="between">
      <formula>-0.01</formula>
      <formula>0.01</formula>
    </cfRule>
    <cfRule type="cellIs" dxfId="0" priority="2" operator="between">
      <formula>-0.01</formula>
      <formula>0.01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S0 BED 60</vt:lpstr>
      <vt:lpstr>S1 BED 80</vt:lpstr>
      <vt:lpstr>S2 BED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</dc:creator>
  <cp:lastModifiedBy>RS</cp:lastModifiedBy>
  <dcterms:created xsi:type="dcterms:W3CDTF">2021-12-17T09:40:58Z</dcterms:created>
  <dcterms:modified xsi:type="dcterms:W3CDTF">2022-01-09T02:38:54Z</dcterms:modified>
</cp:coreProperties>
</file>