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as Ricardo\Documents\"/>
    </mc:Choice>
  </mc:AlternateContent>
  <bookViews>
    <workbookView xWindow="0" yWindow="0" windowWidth="15360" windowHeight="7755" activeTab="1"/>
  </bookViews>
  <sheets>
    <sheet name="ChartOfAccount" sheetId="6" r:id="rId1"/>
    <sheet name="Jurnal Pembelian" sheetId="1" r:id="rId2"/>
    <sheet name="Jurnal Penjualan" sheetId="12" r:id="rId3"/>
    <sheet name="Jurnal Pengeluaran Kas" sheetId="13" r:id="rId4"/>
    <sheet name="Jurnal Penerimaan Kas" sheetId="14" r:id="rId5"/>
    <sheet name="Jurnal Modal" sheetId="16" r:id="rId6"/>
    <sheet name="Jurnal Penyesuaian" sheetId="15" r:id="rId7"/>
    <sheet name="Buku Besar Aset" sheetId="4" r:id="rId8"/>
    <sheet name="Buku Besar Kewajiban" sheetId="7" r:id="rId9"/>
    <sheet name="Buku Besar Ekuitas" sheetId="8" r:id="rId10"/>
    <sheet name="Buku Besar Pend+HPP" sheetId="9" r:id="rId11"/>
    <sheet name="Buku Besar Beban" sheetId="10" r:id="rId12"/>
    <sheet name="Buku Besar Lain-Lain" sheetId="11" r:id="rId13"/>
    <sheet name="Neraca Saldo" sheetId="5" r:id="rId14"/>
    <sheet name="Neraca" sheetId="2" r:id="rId15"/>
    <sheet name="Laba Rugi" sheetId="3" r:id="rId16"/>
  </sheets>
  <definedNames>
    <definedName name="_xlnm._FilterDatabase" localSheetId="0" hidden="1">ChartOfAccount!$A$1:$L$53</definedName>
    <definedName name="_xlnm._FilterDatabase" localSheetId="5" hidden="1">'Jurnal Modal'!$A$2:$K$4</definedName>
    <definedName name="_xlnm._FilterDatabase" localSheetId="1" hidden="1">'Jurnal Pembelian'!$A$2:$J$11</definedName>
    <definedName name="_xlnm._FilterDatabase" localSheetId="4" hidden="1">'Jurnal Penerimaan Kas'!$A$2:$K$4</definedName>
    <definedName name="_xlnm._FilterDatabase" localSheetId="3" hidden="1">'Jurnal Pengeluaran Kas'!$A$2:$K$5</definedName>
    <definedName name="_xlnm._FilterDatabase" localSheetId="2" hidden="1">'Jurnal Penjualan'!$A$2:$J$8</definedName>
    <definedName name="_xlnm._FilterDatabase" localSheetId="13" hidden="1">'Neraca Saldo'!$A$1:$C$53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E13" i="4"/>
  <c r="K9" i="15"/>
  <c r="I9" i="15"/>
  <c r="K8" i="15"/>
  <c r="I8" i="15"/>
  <c r="K7" i="15"/>
  <c r="I7" i="15"/>
  <c r="K6" i="15"/>
  <c r="I6" i="15"/>
  <c r="K5" i="15"/>
  <c r="I5" i="15"/>
  <c r="K4" i="15"/>
  <c r="I4" i="15"/>
  <c r="K3" i="15"/>
  <c r="I3" i="15"/>
  <c r="K7" i="14"/>
  <c r="I7" i="14"/>
  <c r="J7" i="14"/>
  <c r="H7" i="14"/>
  <c r="H2" i="11"/>
  <c r="AL2" i="10"/>
  <c r="AO2" i="10"/>
  <c r="AC2" i="10"/>
  <c r="Q2" i="10"/>
  <c r="N2" i="10"/>
  <c r="K2" i="10"/>
  <c r="E2" i="10"/>
  <c r="B2" i="10"/>
  <c r="E12" i="4"/>
  <c r="B19" i="4"/>
  <c r="B18" i="4"/>
  <c r="B17" i="4"/>
  <c r="B13" i="4"/>
  <c r="B14" i="4"/>
  <c r="B15" i="4"/>
  <c r="B16" i="4"/>
  <c r="B12" i="4"/>
  <c r="J13" i="13"/>
  <c r="J15" i="13"/>
  <c r="J14" i="13"/>
  <c r="J12" i="13"/>
  <c r="J11" i="13"/>
  <c r="J10" i="13"/>
  <c r="J9" i="13"/>
  <c r="J8" i="13"/>
  <c r="J7" i="13"/>
  <c r="J5" i="13"/>
  <c r="K7" i="13"/>
  <c r="K8" i="13"/>
  <c r="K9" i="13"/>
  <c r="K10" i="13"/>
  <c r="K11" i="13"/>
  <c r="K12" i="13"/>
  <c r="K13" i="13"/>
  <c r="K14" i="13"/>
  <c r="K15" i="13"/>
  <c r="I7" i="13"/>
  <c r="I8" i="13"/>
  <c r="I9" i="13"/>
  <c r="I10" i="13"/>
  <c r="I11" i="13"/>
  <c r="I12" i="13"/>
  <c r="I13" i="13"/>
  <c r="I14" i="13"/>
  <c r="I15" i="13"/>
  <c r="H15" i="13"/>
  <c r="H14" i="13"/>
  <c r="H13" i="13"/>
  <c r="H12" i="13"/>
  <c r="H8" i="13"/>
  <c r="H9" i="13"/>
  <c r="H10" i="13"/>
  <c r="H11" i="13"/>
  <c r="H7" i="13"/>
  <c r="C46" i="2"/>
  <c r="C45" i="2"/>
  <c r="C44" i="2"/>
  <c r="C39" i="2"/>
  <c r="C34" i="2"/>
  <c r="C33" i="2"/>
  <c r="C32" i="2"/>
  <c r="C31" i="2"/>
  <c r="C6" i="2"/>
  <c r="C7" i="2"/>
  <c r="C8" i="2"/>
  <c r="C9" i="2"/>
  <c r="K6" i="14"/>
  <c r="J6" i="14"/>
  <c r="I6" i="14"/>
  <c r="E8" i="4" s="1"/>
  <c r="H6" i="14"/>
  <c r="K5" i="14"/>
  <c r="J5" i="14"/>
  <c r="I5" i="14"/>
  <c r="B8" i="4" s="1"/>
  <c r="H5" i="14"/>
  <c r="K21" i="11"/>
  <c r="H21" i="11"/>
  <c r="E21" i="11"/>
  <c r="B21" i="11"/>
  <c r="C50" i="5" s="1"/>
  <c r="E17" i="10"/>
  <c r="B17" i="10"/>
  <c r="AO17" i="10"/>
  <c r="C49" i="5" s="1"/>
  <c r="AL17" i="10"/>
  <c r="C48" i="5" s="1"/>
  <c r="AI17" i="10"/>
  <c r="AF17" i="10"/>
  <c r="C46" i="5" s="1"/>
  <c r="AC17" i="10"/>
  <c r="C45" i="5" s="1"/>
  <c r="Z17" i="10"/>
  <c r="C44" i="5" s="1"/>
  <c r="W17" i="10"/>
  <c r="T17" i="10"/>
  <c r="C42" i="5" s="1"/>
  <c r="Q17" i="10"/>
  <c r="N17" i="10"/>
  <c r="C40" i="5" s="1"/>
  <c r="K17" i="10"/>
  <c r="H17" i="10"/>
  <c r="C38" i="5" s="1"/>
  <c r="B15" i="9"/>
  <c r="H17" i="8"/>
  <c r="E17" i="8"/>
  <c r="B17" i="8"/>
  <c r="H3" i="8"/>
  <c r="H2" i="8"/>
  <c r="B4" i="8"/>
  <c r="B5" i="8"/>
  <c r="B6" i="8"/>
  <c r="B3" i="8"/>
  <c r="B2" i="8"/>
  <c r="AF2" i="4"/>
  <c r="AL2" i="4"/>
  <c r="AC2" i="4"/>
  <c r="E11" i="4"/>
  <c r="E10" i="4"/>
  <c r="B11" i="4"/>
  <c r="B10" i="4"/>
  <c r="K9" i="16"/>
  <c r="I7" i="16"/>
  <c r="I8" i="16"/>
  <c r="I9" i="16"/>
  <c r="J7" i="16"/>
  <c r="J8" i="16"/>
  <c r="J9" i="16"/>
  <c r="H9" i="16"/>
  <c r="H8" i="16"/>
  <c r="H7" i="16"/>
  <c r="K5" i="16"/>
  <c r="K6" i="16"/>
  <c r="K7" i="16"/>
  <c r="K8" i="16"/>
  <c r="I5" i="16"/>
  <c r="I6" i="16"/>
  <c r="I4" i="16"/>
  <c r="J6" i="16"/>
  <c r="J5" i="16"/>
  <c r="H6" i="16"/>
  <c r="H5" i="16"/>
  <c r="J4" i="16"/>
  <c r="H4" i="16"/>
  <c r="J3" i="16"/>
  <c r="H3" i="16"/>
  <c r="K4" i="16"/>
  <c r="K3" i="16"/>
  <c r="I3" i="16"/>
  <c r="J4" i="14"/>
  <c r="J3" i="14"/>
  <c r="H4" i="14"/>
  <c r="H3" i="14"/>
  <c r="K4" i="14"/>
  <c r="H4" i="4" s="1"/>
  <c r="I4" i="14"/>
  <c r="E9" i="4" s="1"/>
  <c r="K3" i="14"/>
  <c r="H3" i="4" s="1"/>
  <c r="I3" i="14"/>
  <c r="B9" i="4" s="1"/>
  <c r="T3" i="7"/>
  <c r="T2" i="7"/>
  <c r="E6" i="7"/>
  <c r="B6" i="4"/>
  <c r="I6" i="13"/>
  <c r="B3" i="7" s="1"/>
  <c r="K6" i="13"/>
  <c r="E7" i="4" s="1"/>
  <c r="J6" i="13"/>
  <c r="H6" i="13"/>
  <c r="H5" i="13"/>
  <c r="H4" i="13"/>
  <c r="J4" i="13"/>
  <c r="J3" i="13"/>
  <c r="H3" i="13"/>
  <c r="K5" i="13"/>
  <c r="B7" i="4" s="1"/>
  <c r="I5" i="13"/>
  <c r="B2" i="7" s="1"/>
  <c r="B25" i="7" s="1"/>
  <c r="C18" i="5" s="1"/>
  <c r="C29" i="2" s="1"/>
  <c r="K4" i="13"/>
  <c r="E6" i="4" s="1"/>
  <c r="I4" i="13"/>
  <c r="K3" i="13"/>
  <c r="I3" i="13"/>
  <c r="E5" i="7" s="1"/>
  <c r="E25" i="7" s="1"/>
  <c r="C19" i="5" s="1"/>
  <c r="C30" i="2" s="1"/>
  <c r="N4" i="9"/>
  <c r="N3" i="9"/>
  <c r="N2" i="9"/>
  <c r="B4" i="9"/>
  <c r="B3" i="9"/>
  <c r="B2" i="9"/>
  <c r="T15" i="9"/>
  <c r="Q15" i="9"/>
  <c r="K15" i="9"/>
  <c r="C32" i="5" s="1"/>
  <c r="H15" i="9"/>
  <c r="E15" i="9"/>
  <c r="H2" i="4"/>
  <c r="N7" i="4"/>
  <c r="N6" i="4"/>
  <c r="N5" i="4"/>
  <c r="E5" i="4"/>
  <c r="B5" i="4"/>
  <c r="I8" i="12"/>
  <c r="G8" i="12"/>
  <c r="J8" i="12"/>
  <c r="H8" i="12"/>
  <c r="I6" i="12"/>
  <c r="G6" i="12"/>
  <c r="J6" i="12"/>
  <c r="H6" i="12"/>
  <c r="J4" i="12"/>
  <c r="H4" i="12"/>
  <c r="I4" i="12"/>
  <c r="G4" i="12"/>
  <c r="G7" i="12"/>
  <c r="I7" i="12"/>
  <c r="I5" i="12"/>
  <c r="G5" i="12"/>
  <c r="I3" i="12"/>
  <c r="G3" i="12"/>
  <c r="J7" i="12"/>
  <c r="H7" i="12"/>
  <c r="J5" i="12"/>
  <c r="H5" i="12"/>
  <c r="J3" i="12"/>
  <c r="H3" i="12"/>
  <c r="G6" i="1"/>
  <c r="G11" i="1"/>
  <c r="G10" i="1"/>
  <c r="G9" i="1"/>
  <c r="AI4" i="4"/>
  <c r="AI3" i="4"/>
  <c r="AI2" i="4"/>
  <c r="N4" i="4"/>
  <c r="N3" i="4"/>
  <c r="Q4" i="4"/>
  <c r="Q3" i="4"/>
  <c r="Q2" i="4"/>
  <c r="E4" i="7"/>
  <c r="E3" i="7"/>
  <c r="E2" i="7"/>
  <c r="K25" i="7"/>
  <c r="W25" i="7"/>
  <c r="Q25" i="7"/>
  <c r="N25" i="7"/>
  <c r="C22" i="5" s="1"/>
  <c r="H25" i="7"/>
  <c r="E4" i="4"/>
  <c r="E3" i="4"/>
  <c r="E2" i="4"/>
  <c r="AU24" i="4"/>
  <c r="AR24" i="4"/>
  <c r="AO24" i="4"/>
  <c r="AL24" i="4"/>
  <c r="C14" i="5" s="1"/>
  <c r="AI24" i="4"/>
  <c r="AF24" i="4"/>
  <c r="C12" i="5" s="1"/>
  <c r="AC24" i="4"/>
  <c r="Z24" i="4"/>
  <c r="C10" i="5" s="1"/>
  <c r="W24" i="4"/>
  <c r="T24" i="4"/>
  <c r="Q24" i="4"/>
  <c r="C7" i="5" s="1"/>
  <c r="K24" i="4"/>
  <c r="B3" i="4"/>
  <c r="B4" i="4"/>
  <c r="C16" i="5"/>
  <c r="C8" i="5"/>
  <c r="J9" i="1"/>
  <c r="J10" i="1"/>
  <c r="J11" i="1"/>
  <c r="H9" i="1"/>
  <c r="H10" i="1"/>
  <c r="H11" i="1"/>
  <c r="I11" i="1"/>
  <c r="I10" i="1"/>
  <c r="I9" i="1"/>
  <c r="J6" i="1"/>
  <c r="J7" i="1"/>
  <c r="J8" i="1"/>
  <c r="H6" i="1"/>
  <c r="H7" i="1"/>
  <c r="H8" i="1"/>
  <c r="H4" i="1"/>
  <c r="H5" i="1"/>
  <c r="G8" i="1"/>
  <c r="G7" i="1"/>
  <c r="I8" i="1"/>
  <c r="I7" i="1"/>
  <c r="I6" i="1"/>
  <c r="J4" i="1"/>
  <c r="J5" i="1"/>
  <c r="C53" i="5"/>
  <c r="C52" i="5"/>
  <c r="C51" i="5"/>
  <c r="C47" i="5"/>
  <c r="C43" i="5"/>
  <c r="C41" i="5"/>
  <c r="C39" i="5"/>
  <c r="C37" i="5"/>
  <c r="C36" i="5"/>
  <c r="C35" i="5"/>
  <c r="C34" i="5"/>
  <c r="C31" i="5"/>
  <c r="C30" i="5"/>
  <c r="C27" i="5"/>
  <c r="C25" i="5"/>
  <c r="C23" i="5"/>
  <c r="C21" i="5"/>
  <c r="C20" i="5"/>
  <c r="C17" i="5"/>
  <c r="C15" i="5"/>
  <c r="C13" i="5"/>
  <c r="C11" i="5"/>
  <c r="C9" i="5"/>
  <c r="C5" i="5"/>
  <c r="A1" i="4"/>
  <c r="D1" i="4"/>
  <c r="B1" i="4"/>
  <c r="J3" i="1"/>
  <c r="B2" i="4" s="1"/>
  <c r="H3" i="1"/>
  <c r="N2" i="4" s="1"/>
  <c r="N24" i="4" s="1"/>
  <c r="C6" i="5" s="1"/>
  <c r="I5" i="1"/>
  <c r="G5" i="1"/>
  <c r="I4" i="1"/>
  <c r="G4" i="1"/>
  <c r="I3" i="1"/>
  <c r="G3" i="1"/>
  <c r="T25" i="7" l="1"/>
  <c r="C24" i="5" s="1"/>
  <c r="C38" i="2" s="1"/>
  <c r="C40" i="2" s="1"/>
  <c r="H24" i="4"/>
  <c r="H25" i="4" s="1"/>
  <c r="B24" i="4"/>
  <c r="C2" i="5" s="1"/>
  <c r="C4" i="2" s="1"/>
  <c r="E24" i="4"/>
  <c r="C3" i="5" s="1"/>
  <c r="C5" i="2" s="1"/>
  <c r="C29" i="5"/>
  <c r="N15" i="9"/>
  <c r="C33" i="5" s="1"/>
  <c r="C37" i="3"/>
  <c r="C35" i="3"/>
  <c r="K1" i="11"/>
  <c r="J1" i="11"/>
  <c r="H1" i="11"/>
  <c r="G1" i="11"/>
  <c r="E1" i="11"/>
  <c r="D1" i="11"/>
  <c r="B1" i="11"/>
  <c r="A1" i="11"/>
  <c r="C46" i="3"/>
  <c r="AO1" i="10"/>
  <c r="AN1" i="10"/>
  <c r="AL1" i="10"/>
  <c r="AK1" i="10"/>
  <c r="AI1" i="10"/>
  <c r="AH1" i="10"/>
  <c r="AF1" i="10"/>
  <c r="AE1" i="10"/>
  <c r="AC1" i="10"/>
  <c r="AB1" i="10"/>
  <c r="Z1" i="10"/>
  <c r="Y1" i="10"/>
  <c r="W1" i="10"/>
  <c r="V1" i="10"/>
  <c r="T1" i="10"/>
  <c r="S1" i="10"/>
  <c r="Q1" i="10"/>
  <c r="P1" i="10"/>
  <c r="N1" i="10"/>
  <c r="M1" i="10"/>
  <c r="K1" i="10"/>
  <c r="J1" i="10"/>
  <c r="H1" i="10"/>
  <c r="G1" i="10"/>
  <c r="E1" i="10"/>
  <c r="D1" i="10"/>
  <c r="B1" i="10"/>
  <c r="A1" i="10"/>
  <c r="C12" i="3"/>
  <c r="T1" i="9"/>
  <c r="S1" i="9"/>
  <c r="Q1" i="9"/>
  <c r="P1" i="9"/>
  <c r="N1" i="9"/>
  <c r="M1" i="9"/>
  <c r="K1" i="9"/>
  <c r="J1" i="9"/>
  <c r="H1" i="9"/>
  <c r="G1" i="9"/>
  <c r="E1" i="9"/>
  <c r="D1" i="9"/>
  <c r="B1" i="9"/>
  <c r="A1" i="9"/>
  <c r="H1" i="8"/>
  <c r="G1" i="8"/>
  <c r="E1" i="8"/>
  <c r="D1" i="8"/>
  <c r="B1" i="8"/>
  <c r="A1" i="8"/>
  <c r="C28" i="5"/>
  <c r="C26" i="5"/>
  <c r="W1" i="7"/>
  <c r="V1" i="7"/>
  <c r="T1" i="7"/>
  <c r="S1" i="7"/>
  <c r="Q1" i="7"/>
  <c r="P1" i="7"/>
  <c r="N1" i="7"/>
  <c r="M1" i="7"/>
  <c r="K1" i="7"/>
  <c r="J1" i="7"/>
  <c r="H1" i="7"/>
  <c r="G1" i="7"/>
  <c r="E1" i="7"/>
  <c r="D1" i="7"/>
  <c r="B1" i="7"/>
  <c r="A1" i="7"/>
  <c r="AB1" i="4"/>
  <c r="AC1" i="4"/>
  <c r="AE1" i="4"/>
  <c r="AF1" i="4"/>
  <c r="AH1" i="4"/>
  <c r="AI1" i="4"/>
  <c r="AK1" i="4"/>
  <c r="AL1" i="4"/>
  <c r="AN1" i="4"/>
  <c r="AO1" i="4"/>
  <c r="AQ1" i="4"/>
  <c r="AR1" i="4"/>
  <c r="AT1" i="4"/>
  <c r="AU1" i="4"/>
  <c r="C16" i="2"/>
  <c r="C18" i="2"/>
  <c r="C20" i="2"/>
  <c r="C22" i="2"/>
  <c r="Y1" i="4"/>
  <c r="Z1" i="4"/>
  <c r="C12" i="2"/>
  <c r="W1" i="4"/>
  <c r="V1" i="4"/>
  <c r="T1" i="4"/>
  <c r="S1" i="4"/>
  <c r="Q1" i="4"/>
  <c r="P1" i="4"/>
  <c r="N1" i="4"/>
  <c r="M1" i="4"/>
  <c r="K1" i="4"/>
  <c r="J1" i="4"/>
  <c r="H1" i="4"/>
  <c r="G1" i="4"/>
  <c r="E1" i="4"/>
  <c r="C41" i="3"/>
  <c r="C36" i="3"/>
  <c r="C19" i="3"/>
  <c r="C20" i="3"/>
  <c r="C21" i="3"/>
  <c r="C22" i="3"/>
  <c r="C23" i="3"/>
  <c r="C24" i="3"/>
  <c r="C25" i="3"/>
  <c r="C26" i="3"/>
  <c r="C27" i="3"/>
  <c r="C28" i="3"/>
  <c r="C29" i="3"/>
  <c r="C18" i="3"/>
  <c r="C11" i="3"/>
  <c r="C10" i="3"/>
  <c r="C4" i="3"/>
  <c r="C5" i="3"/>
  <c r="C6" i="3"/>
  <c r="C3" i="3"/>
  <c r="B46" i="3"/>
  <c r="A46" i="3"/>
  <c r="B41" i="3"/>
  <c r="A41" i="3"/>
  <c r="B36" i="3"/>
  <c r="B37" i="3"/>
  <c r="B35" i="3"/>
  <c r="A36" i="3"/>
  <c r="A37" i="3"/>
  <c r="A35" i="3"/>
  <c r="B19" i="3"/>
  <c r="B20" i="3"/>
  <c r="B21" i="3"/>
  <c r="B22" i="3"/>
  <c r="B23" i="3"/>
  <c r="B24" i="3"/>
  <c r="B25" i="3"/>
  <c r="B26" i="3"/>
  <c r="B27" i="3"/>
  <c r="B28" i="3"/>
  <c r="B29" i="3"/>
  <c r="B18" i="3"/>
  <c r="A19" i="3"/>
  <c r="A20" i="3"/>
  <c r="A21" i="3"/>
  <c r="A22" i="3"/>
  <c r="A23" i="3"/>
  <c r="A24" i="3"/>
  <c r="A25" i="3"/>
  <c r="A26" i="3"/>
  <c r="A27" i="3"/>
  <c r="A28" i="3"/>
  <c r="A29" i="3"/>
  <c r="A18" i="3"/>
  <c r="B11" i="3"/>
  <c r="B12" i="3"/>
  <c r="B10" i="3"/>
  <c r="A11" i="3"/>
  <c r="A12" i="3"/>
  <c r="A10" i="3"/>
  <c r="B4" i="3"/>
  <c r="B5" i="3"/>
  <c r="B6" i="3"/>
  <c r="B3" i="3"/>
  <c r="A4" i="3"/>
  <c r="A5" i="3"/>
  <c r="A6" i="3"/>
  <c r="A3" i="3"/>
  <c r="B45" i="2"/>
  <c r="B46" i="2"/>
  <c r="B44" i="2"/>
  <c r="A45" i="2"/>
  <c r="A46" i="2"/>
  <c r="A44" i="2"/>
  <c r="B39" i="2"/>
  <c r="B38" i="2"/>
  <c r="A39" i="2"/>
  <c r="A38" i="2"/>
  <c r="B30" i="2"/>
  <c r="B31" i="2"/>
  <c r="B32" i="2"/>
  <c r="B33" i="2"/>
  <c r="B34" i="2"/>
  <c r="B29" i="2"/>
  <c r="A30" i="2"/>
  <c r="A31" i="2"/>
  <c r="A32" i="2"/>
  <c r="A33" i="2"/>
  <c r="A34" i="2"/>
  <c r="A29" i="2"/>
  <c r="B17" i="2"/>
  <c r="B18" i="2"/>
  <c r="B19" i="2"/>
  <c r="B20" i="2"/>
  <c r="B21" i="2"/>
  <c r="B22" i="2"/>
  <c r="B16" i="2"/>
  <c r="A22" i="2"/>
  <c r="A17" i="2"/>
  <c r="A18" i="2"/>
  <c r="A19" i="2"/>
  <c r="A20" i="2"/>
  <c r="A21" i="2"/>
  <c r="A16" i="2"/>
  <c r="B5" i="2"/>
  <c r="B6" i="2"/>
  <c r="B7" i="2"/>
  <c r="B8" i="2"/>
  <c r="B9" i="2"/>
  <c r="B10" i="2"/>
  <c r="B11" i="2"/>
  <c r="B12" i="2"/>
  <c r="A11" i="2"/>
  <c r="A12" i="2"/>
  <c r="A9" i="2"/>
  <c r="A10" i="2"/>
  <c r="A5" i="2"/>
  <c r="A6" i="2"/>
  <c r="A7" i="2"/>
  <c r="A8" i="2"/>
  <c r="B4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B2" i="5"/>
  <c r="A2" i="5"/>
  <c r="A4" i="2" s="1"/>
  <c r="C4" i="5" l="1"/>
  <c r="C21" i="2"/>
  <c r="C17" i="2"/>
  <c r="C19" i="2"/>
  <c r="C38" i="3"/>
  <c r="C30" i="3"/>
  <c r="C13" i="3"/>
  <c r="C7" i="3"/>
  <c r="C47" i="2"/>
  <c r="C10" i="2"/>
  <c r="C11" i="2"/>
  <c r="C35" i="2"/>
  <c r="C41" i="2" s="1"/>
  <c r="C49" i="2" l="1"/>
  <c r="C23" i="2"/>
  <c r="C15" i="3"/>
  <c r="C32" i="3" s="1"/>
  <c r="C43" i="3" s="1"/>
  <c r="C48" i="3" s="1"/>
  <c r="C13" i="2"/>
  <c r="C25" i="2" l="1"/>
</calcChain>
</file>

<file path=xl/sharedStrings.xml><?xml version="1.0" encoding="utf-8"?>
<sst xmlns="http://schemas.openxmlformats.org/spreadsheetml/2006/main" count="554" uniqueCount="167">
  <si>
    <t>Pembelian</t>
  </si>
  <si>
    <t>Account</t>
  </si>
  <si>
    <t>Kas</t>
  </si>
  <si>
    <t>Persediaan Barang Dagang</t>
  </si>
  <si>
    <t>Perlengkapan</t>
  </si>
  <si>
    <t>Peralatan</t>
  </si>
  <si>
    <t>Tanah</t>
  </si>
  <si>
    <t>Account classification</t>
  </si>
  <si>
    <t>Account type</t>
  </si>
  <si>
    <t>Account Number</t>
  </si>
  <si>
    <t>Sub Account Name</t>
  </si>
  <si>
    <t>Neraca</t>
  </si>
  <si>
    <t>Aset</t>
  </si>
  <si>
    <t>Aset Lancar</t>
  </si>
  <si>
    <t>Bank</t>
  </si>
  <si>
    <t>Aset Tidak Lancar</t>
  </si>
  <si>
    <t>Kendaraan</t>
  </si>
  <si>
    <t>Liabilitas</t>
  </si>
  <si>
    <t>Piutang Usaha</t>
  </si>
  <si>
    <t>Piutang Lain-lain</t>
  </si>
  <si>
    <t>Biaya dibayar di muka</t>
  </si>
  <si>
    <t>Pajak dibayar di muka</t>
  </si>
  <si>
    <t>Utang Bank Jangka Pendek</t>
  </si>
  <si>
    <t>Utang Usaha</t>
  </si>
  <si>
    <t>Utang Pajak</t>
  </si>
  <si>
    <t>Biaya yang masih harus dibayar</t>
  </si>
  <si>
    <t>Utang Bank Jangka Panjang</t>
  </si>
  <si>
    <t>Utang Jangka Panjang Lain-lain</t>
  </si>
  <si>
    <t>Utang Jangka Pendek Lain-lain</t>
  </si>
  <si>
    <t>Ekuitas</t>
  </si>
  <si>
    <t>Saldo Laba</t>
  </si>
  <si>
    <t>Penarikan Modal</t>
  </si>
  <si>
    <t>Pendapatan</t>
  </si>
  <si>
    <t>Pendapatan Penjualan</t>
  </si>
  <si>
    <t>Pendapatan Komisi Penjualan</t>
  </si>
  <si>
    <t>Beban Pokok Penjualan</t>
  </si>
  <si>
    <t>Beban-Beban</t>
  </si>
  <si>
    <t>Beban Umum dan Administrasi</t>
  </si>
  <si>
    <t>Beban Gaji Karyawan</t>
  </si>
  <si>
    <t>Beban Kendaraan</t>
  </si>
  <si>
    <t>Sewa dibayar di muka</t>
  </si>
  <si>
    <t>Peralatan Toko</t>
  </si>
  <si>
    <t>Bangunan Toko</t>
  </si>
  <si>
    <t>Akumulasi Penyusutan Bangunan Toko</t>
  </si>
  <si>
    <t>Akumulasi Penyusutan Peralatan Toko</t>
  </si>
  <si>
    <t>Akumulasi Penyusutan Kendaraan</t>
  </si>
  <si>
    <t>Modal Pemilik</t>
  </si>
  <si>
    <t>Potongan Penjualan</t>
  </si>
  <si>
    <t>Retur Penjualan</t>
  </si>
  <si>
    <t>Potongan Pembelian</t>
  </si>
  <si>
    <t>Retur Pembelian</t>
  </si>
  <si>
    <t>Beban Penyusutan Bangunan Toko</t>
  </si>
  <si>
    <t>Beban Penyusutan Peralatan Toko</t>
  </si>
  <si>
    <t>Beban Penyusutan Kendaraan</t>
  </si>
  <si>
    <t>Beban Telepon</t>
  </si>
  <si>
    <t>Beban Listrik</t>
  </si>
  <si>
    <t>Beban Air</t>
  </si>
  <si>
    <t>Beban Sewa Tempat Usaha</t>
  </si>
  <si>
    <t>Piutang</t>
  </si>
  <si>
    <t>Persediaan</t>
  </si>
  <si>
    <t>Kas dan Bank</t>
  </si>
  <si>
    <t>Beban dibayar di muka</t>
  </si>
  <si>
    <t>Tanah dan Bangunan</t>
  </si>
  <si>
    <t>Akumulasi Penyusutan</t>
  </si>
  <si>
    <t>Utang Bank XXX</t>
  </si>
  <si>
    <t>Utang Gaji Karyawan</t>
  </si>
  <si>
    <t>Utang Bunga Pinjaman</t>
  </si>
  <si>
    <t>Utang Jangka Pendek Lain-Lain</t>
  </si>
  <si>
    <t>Utang Jangka Panjang Lain-Lain</t>
  </si>
  <si>
    <t>Sub sub Account Name</t>
  </si>
  <si>
    <t>Sub sub sub Account Name</t>
  </si>
  <si>
    <t>Beban Penjualan</t>
  </si>
  <si>
    <t>Beban Pengiriman</t>
  </si>
  <si>
    <t>Beban Penjualan Lain-Lain</t>
  </si>
  <si>
    <t>Beban Pemasaran</t>
  </si>
  <si>
    <t>Beban Iklan</t>
  </si>
  <si>
    <t>Lain-Lain</t>
  </si>
  <si>
    <t>Pendapatan di Luar Usaha</t>
  </si>
  <si>
    <t>Pendapatan Bunga Bank</t>
  </si>
  <si>
    <t>Pendapatan Sewa</t>
  </si>
  <si>
    <t>Beban di Luar Usaha</t>
  </si>
  <si>
    <t>Beban Administrasi Bank</t>
  </si>
  <si>
    <t>Beban Bunga Bank</t>
  </si>
  <si>
    <t>Beban Bunga Bank XXX</t>
  </si>
  <si>
    <t>Beban Pajak</t>
  </si>
  <si>
    <t>Ikhtisar Laba/Rugi</t>
  </si>
  <si>
    <t>Ikhtisar Laba Rugi</t>
  </si>
  <si>
    <t>Beban Operasional</t>
  </si>
  <si>
    <t>Amount</t>
  </si>
  <si>
    <t>Acc. No.</t>
  </si>
  <si>
    <t>D</t>
  </si>
  <si>
    <t>K</t>
  </si>
  <si>
    <t>D/K</t>
  </si>
  <si>
    <t>Parent No.</t>
  </si>
  <si>
    <t>Sub No.</t>
  </si>
  <si>
    <t>Sub-sub No.</t>
  </si>
  <si>
    <t>Sub-sub-sub No.</t>
  </si>
  <si>
    <t>Laba-Rugi</t>
  </si>
  <si>
    <t>+</t>
  </si>
  <si>
    <t>Exp. Sign</t>
  </si>
  <si>
    <t>-</t>
  </si>
  <si>
    <t>+/-</t>
  </si>
  <si>
    <t>Total Aset Lancar</t>
  </si>
  <si>
    <t>Total Aset Tidak Lancar</t>
  </si>
  <si>
    <t>Kewajiban Lancar</t>
  </si>
  <si>
    <t>Kewajiban Jangka Panjang</t>
  </si>
  <si>
    <t>Total Kewajiban Lancar</t>
  </si>
  <si>
    <t>ASET</t>
  </si>
  <si>
    <t>KEWAJIBAN</t>
  </si>
  <si>
    <t>Total Kewajiban Jangka Panjang</t>
  </si>
  <si>
    <t>EKUITAS</t>
  </si>
  <si>
    <t>Total Ekuitas</t>
  </si>
  <si>
    <t>Total Kewajiban</t>
  </si>
  <si>
    <t>TOTAL KEWAJIBAN DAN EKUITAS</t>
  </si>
  <si>
    <t>TOTAL ASET</t>
  </si>
  <si>
    <t>Harga Pokok Penjualan</t>
  </si>
  <si>
    <t>Pendapatan Bersih</t>
  </si>
  <si>
    <t>Laba/(Rugi) Kotor</t>
  </si>
  <si>
    <t>Total Beban Operasional</t>
  </si>
  <si>
    <t>Laba/(Rugi) Operasional</t>
  </si>
  <si>
    <t>Pendapatan/Beban Di Luar Usaha</t>
  </si>
  <si>
    <t>Beban Bunga</t>
  </si>
  <si>
    <t>Laba/(Rugi) Sebelum Pajak</t>
  </si>
  <si>
    <t>Total Pendapatan/Beban Di Luar Usaha</t>
  </si>
  <si>
    <t>Laba/(Rugi) Bersih</t>
  </si>
  <si>
    <t>Debit</t>
  </si>
  <si>
    <t>Kredit</t>
  </si>
  <si>
    <t>Utang Jangka Panjang Bank XXX</t>
  </si>
  <si>
    <t>No</t>
  </si>
  <si>
    <t>Normal Balance</t>
  </si>
  <si>
    <t>Barang Dagang</t>
  </si>
  <si>
    <t>Secara</t>
  </si>
  <si>
    <t>Tunai</t>
  </si>
  <si>
    <t>Keterangan</t>
  </si>
  <si>
    <t>Nominal</t>
  </si>
  <si>
    <t>Transfer Bank</t>
  </si>
  <si>
    <t>Link to Buku Besar</t>
  </si>
  <si>
    <t>Penjualan</t>
  </si>
  <si>
    <t>^Input nominal</t>
  </si>
  <si>
    <t>^Link ke buku besar</t>
  </si>
  <si>
    <t>^kriteria jenis pembayaran</t>
  </si>
  <si>
    <t>^kriteria pembelian</t>
  </si>
  <si>
    <t>&gt;&gt;&gt;NOTE: Karena kita ingin membuat one input for all, perlu dibuat beberapa kategori seperti kriteria pembelian, jenis pembayaran</t>
  </si>
  <si>
    <r>
      <t xml:space="preserve">&gt;&gt;&gt;Note: Untuk transaksi dalam Jurnal Penjualan membutuhkan 2 kali input karena nilai penjualan </t>
    </r>
    <r>
      <rPr>
        <b/>
        <sz val="11"/>
        <color rgb="FFFF0000"/>
        <rFont val="Calibri"/>
        <family val="2"/>
      </rPr>
      <t>≠</t>
    </r>
    <r>
      <rPr>
        <b/>
        <sz val="11"/>
        <color rgb="FFFF0000"/>
        <rFont val="Arial"/>
        <family val="2"/>
      </rPr>
      <t xml:space="preserve"> nilai beban pokok penjualan. Logic nya Penjualan&gt;HPP</t>
    </r>
  </si>
  <si>
    <t>Transaksi</t>
  </si>
  <si>
    <t>Mekanisme input 2 kali bisa dilakukan secara sequential, yaitu masukkan nominal transaksi penjualan lalu next masukkan input untuk Beban Pokok Penjualan</t>
  </si>
  <si>
    <t>Pelunasan</t>
  </si>
  <si>
    <t>Peminjaman</t>
  </si>
  <si>
    <t>Kategori</t>
  </si>
  <si>
    <t>Hutang Usaha</t>
  </si>
  <si>
    <t>Hutang Bank J.Pendek</t>
  </si>
  <si>
    <t>Hutang Bank J.Panjang</t>
  </si>
  <si>
    <t>Penarikan</t>
  </si>
  <si>
    <t>Penyetoran</t>
  </si>
  <si>
    <t>Bangunan</t>
  </si>
  <si>
    <t>Kewajiban dan Ekuitas Saldo Normal nya kan Negatif (menunjukkan saldo kredit) namun untuk keperluan penyajian di laporan keuangan. Maka angkanya dikali minus biar angkanya jadi positif(negatif x negatif = positif)</t>
  </si>
  <si>
    <t>Pembayaran</t>
  </si>
  <si>
    <t>Sewa</t>
  </si>
  <si>
    <t>Listrik</t>
  </si>
  <si>
    <t>Air</t>
  </si>
  <si>
    <t>Telepon</t>
  </si>
  <si>
    <t>Gaji Karyawan</t>
  </si>
  <si>
    <t>Pajak</t>
  </si>
  <si>
    <t>Bunga Bank</t>
  </si>
  <si>
    <t>Administrasi Bank</t>
  </si>
  <si>
    <t>Bunga Pinjaman</t>
  </si>
  <si>
    <t>Pengiriman 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</si>
</sst>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164" fontId="0" fillId="0" borderId="3" xfId="1" applyNumberFormat="1" applyFont="1" applyBorder="1"/>
    <xf numFmtId="164" fontId="0" fillId="0" borderId="3" xfId="0" applyNumberForma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4" xfId="0" applyNumberFormat="1" applyBorder="1"/>
    <xf numFmtId="164" fontId="0" fillId="2" borderId="0" xfId="1" applyNumberFormat="1" applyFont="1" applyFill="1"/>
    <xf numFmtId="164" fontId="0" fillId="2" borderId="3" xfId="1" applyNumberFormat="1" applyFont="1" applyFill="1" applyBorder="1"/>
    <xf numFmtId="164" fontId="0" fillId="2" borderId="4" xfId="1" applyNumberFormat="1" applyFont="1" applyFill="1" applyBorder="1"/>
    <xf numFmtId="164" fontId="3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164" fontId="0" fillId="0" borderId="0" xfId="0" applyNumberFormat="1" applyBorder="1"/>
    <xf numFmtId="0" fontId="0" fillId="0" borderId="0" xfId="0" applyFill="1" applyBorder="1"/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4" workbookViewId="0">
      <selection activeCell="I1" sqref="I1"/>
    </sheetView>
  </sheetViews>
  <sheetFormatPr defaultColWidth="12.125" defaultRowHeight="14.25" x14ac:dyDescent="0.2"/>
  <cols>
    <col min="1" max="1" width="13.375" bestFit="1" customWidth="1"/>
    <col min="2" max="2" width="6.125" customWidth="1"/>
    <col min="3" max="3" width="20.375" bestFit="1" customWidth="1"/>
    <col min="4" max="4" width="5.75" customWidth="1"/>
    <col min="5" max="5" width="23" bestFit="1" customWidth="1"/>
    <col min="6" max="6" width="13" bestFit="1" customWidth="1"/>
    <col min="7" max="7" width="27.375" bestFit="1" customWidth="1"/>
    <col min="8" max="8" width="10.75" customWidth="1"/>
    <col min="9" max="9" width="33.25" bestFit="1" customWidth="1"/>
    <col min="10" max="10" width="9.5" bestFit="1" customWidth="1"/>
    <col min="11" max="11" width="9.5" style="14" bestFit="1" customWidth="1"/>
    <col min="12" max="12" width="10.625" style="14" bestFit="1" customWidth="1"/>
  </cols>
  <sheetData>
    <row r="1" spans="1:12" s="1" customFormat="1" ht="28.5" x14ac:dyDescent="0.2">
      <c r="A1" s="3" t="s">
        <v>7</v>
      </c>
      <c r="B1" s="3" t="s">
        <v>93</v>
      </c>
      <c r="C1" s="3" t="s">
        <v>8</v>
      </c>
      <c r="D1" s="3" t="s">
        <v>94</v>
      </c>
      <c r="E1" s="3" t="s">
        <v>10</v>
      </c>
      <c r="F1" s="3" t="s">
        <v>95</v>
      </c>
      <c r="G1" s="3" t="s">
        <v>69</v>
      </c>
      <c r="H1" s="3" t="s">
        <v>96</v>
      </c>
      <c r="I1" s="3" t="s">
        <v>70</v>
      </c>
      <c r="J1" s="3" t="s">
        <v>9</v>
      </c>
      <c r="K1" s="11" t="s">
        <v>129</v>
      </c>
      <c r="L1" s="11" t="s">
        <v>99</v>
      </c>
    </row>
    <row r="2" spans="1:12" x14ac:dyDescent="0.2">
      <c r="A2" s="4" t="s">
        <v>11</v>
      </c>
      <c r="B2" s="4">
        <v>1</v>
      </c>
      <c r="C2" s="4" t="s">
        <v>12</v>
      </c>
      <c r="D2" s="4">
        <v>1</v>
      </c>
      <c r="E2" s="4" t="s">
        <v>13</v>
      </c>
      <c r="F2" s="4">
        <v>1</v>
      </c>
      <c r="G2" s="4" t="s">
        <v>60</v>
      </c>
      <c r="H2" s="4">
        <v>1</v>
      </c>
      <c r="I2" s="4" t="s">
        <v>2</v>
      </c>
      <c r="J2" s="4">
        <v>1010101</v>
      </c>
      <c r="K2" s="12" t="s">
        <v>90</v>
      </c>
      <c r="L2" s="13" t="s">
        <v>98</v>
      </c>
    </row>
    <row r="3" spans="1:12" x14ac:dyDescent="0.2">
      <c r="A3" s="4" t="s">
        <v>11</v>
      </c>
      <c r="B3" s="4">
        <v>1</v>
      </c>
      <c r="C3" s="4" t="s">
        <v>12</v>
      </c>
      <c r="D3" s="4">
        <v>1</v>
      </c>
      <c r="E3" s="4" t="s">
        <v>13</v>
      </c>
      <c r="F3" s="4">
        <v>1</v>
      </c>
      <c r="G3" s="4" t="s">
        <v>60</v>
      </c>
      <c r="H3" s="4">
        <v>2</v>
      </c>
      <c r="I3" s="4" t="s">
        <v>14</v>
      </c>
      <c r="J3" s="4">
        <v>1010102</v>
      </c>
      <c r="K3" s="12" t="s">
        <v>90</v>
      </c>
      <c r="L3" s="13" t="s">
        <v>98</v>
      </c>
    </row>
    <row r="4" spans="1:12" x14ac:dyDescent="0.2">
      <c r="A4" s="4" t="s">
        <v>11</v>
      </c>
      <c r="B4" s="4">
        <v>1</v>
      </c>
      <c r="C4" s="4" t="s">
        <v>12</v>
      </c>
      <c r="D4" s="4">
        <v>1</v>
      </c>
      <c r="E4" s="4" t="s">
        <v>13</v>
      </c>
      <c r="F4" s="4">
        <v>2</v>
      </c>
      <c r="G4" s="4" t="s">
        <v>58</v>
      </c>
      <c r="H4" s="4">
        <v>1</v>
      </c>
      <c r="I4" s="4" t="s">
        <v>18</v>
      </c>
      <c r="J4" s="4">
        <v>1010201</v>
      </c>
      <c r="K4" s="12" t="s">
        <v>90</v>
      </c>
      <c r="L4" s="13" t="s">
        <v>98</v>
      </c>
    </row>
    <row r="5" spans="1:12" x14ac:dyDescent="0.2">
      <c r="A5" s="4" t="s">
        <v>11</v>
      </c>
      <c r="B5" s="4">
        <v>1</v>
      </c>
      <c r="C5" s="4" t="s">
        <v>12</v>
      </c>
      <c r="D5" s="4">
        <v>1</v>
      </c>
      <c r="E5" s="4" t="s">
        <v>13</v>
      </c>
      <c r="F5" s="4">
        <v>2</v>
      </c>
      <c r="G5" s="4" t="s">
        <v>58</v>
      </c>
      <c r="H5" s="4">
        <v>2</v>
      </c>
      <c r="I5" s="4" t="s">
        <v>19</v>
      </c>
      <c r="J5" s="4">
        <v>1010202</v>
      </c>
      <c r="K5" s="12" t="s">
        <v>90</v>
      </c>
      <c r="L5" s="13" t="s">
        <v>98</v>
      </c>
    </row>
    <row r="6" spans="1:12" x14ac:dyDescent="0.2">
      <c r="A6" s="4" t="s">
        <v>11</v>
      </c>
      <c r="B6" s="4">
        <v>1</v>
      </c>
      <c r="C6" s="4" t="s">
        <v>12</v>
      </c>
      <c r="D6" s="4">
        <v>1</v>
      </c>
      <c r="E6" s="4" t="s">
        <v>13</v>
      </c>
      <c r="F6" s="4">
        <v>3</v>
      </c>
      <c r="G6" s="4" t="s">
        <v>59</v>
      </c>
      <c r="H6" s="4">
        <v>1</v>
      </c>
      <c r="I6" s="4" t="s">
        <v>3</v>
      </c>
      <c r="J6" s="4">
        <v>1010301</v>
      </c>
      <c r="K6" s="12" t="s">
        <v>90</v>
      </c>
      <c r="L6" s="13" t="s">
        <v>98</v>
      </c>
    </row>
    <row r="7" spans="1:12" x14ac:dyDescent="0.2">
      <c r="A7" s="4" t="s">
        <v>11</v>
      </c>
      <c r="B7" s="4">
        <v>1</v>
      </c>
      <c r="C7" s="4" t="s">
        <v>12</v>
      </c>
      <c r="D7" s="4">
        <v>1</v>
      </c>
      <c r="E7" s="4" t="s">
        <v>13</v>
      </c>
      <c r="F7" s="4">
        <v>4</v>
      </c>
      <c r="G7" s="4" t="s">
        <v>4</v>
      </c>
      <c r="H7" s="4">
        <v>1</v>
      </c>
      <c r="I7" s="4" t="s">
        <v>4</v>
      </c>
      <c r="J7" s="4">
        <v>1010401</v>
      </c>
      <c r="K7" s="12" t="s">
        <v>90</v>
      </c>
      <c r="L7" s="13" t="s">
        <v>98</v>
      </c>
    </row>
    <row r="8" spans="1:12" x14ac:dyDescent="0.2">
      <c r="A8" s="4" t="s">
        <v>11</v>
      </c>
      <c r="B8" s="4">
        <v>1</v>
      </c>
      <c r="C8" s="4" t="s">
        <v>12</v>
      </c>
      <c r="D8" s="4">
        <v>1</v>
      </c>
      <c r="E8" s="4" t="s">
        <v>13</v>
      </c>
      <c r="F8" s="4">
        <v>5</v>
      </c>
      <c r="G8" s="4" t="s">
        <v>61</v>
      </c>
      <c r="H8" s="4">
        <v>1</v>
      </c>
      <c r="I8" s="4" t="s">
        <v>40</v>
      </c>
      <c r="J8" s="4">
        <v>1010501</v>
      </c>
      <c r="K8" s="12" t="s">
        <v>90</v>
      </c>
      <c r="L8" s="13" t="s">
        <v>98</v>
      </c>
    </row>
    <row r="9" spans="1:12" x14ac:dyDescent="0.2">
      <c r="A9" s="4" t="s">
        <v>11</v>
      </c>
      <c r="B9" s="4">
        <v>1</v>
      </c>
      <c r="C9" s="4" t="s">
        <v>12</v>
      </c>
      <c r="D9" s="4">
        <v>1</v>
      </c>
      <c r="E9" s="4" t="s">
        <v>13</v>
      </c>
      <c r="F9" s="4">
        <v>5</v>
      </c>
      <c r="G9" s="4" t="s">
        <v>61</v>
      </c>
      <c r="H9" s="4">
        <v>2</v>
      </c>
      <c r="I9" s="4" t="s">
        <v>21</v>
      </c>
      <c r="J9" s="4">
        <v>1010502</v>
      </c>
      <c r="K9" s="12" t="s">
        <v>90</v>
      </c>
      <c r="L9" s="13" t="s">
        <v>98</v>
      </c>
    </row>
    <row r="10" spans="1:12" x14ac:dyDescent="0.2">
      <c r="A10" s="4" t="s">
        <v>11</v>
      </c>
      <c r="B10" s="4">
        <v>1</v>
      </c>
      <c r="C10" s="4" t="s">
        <v>12</v>
      </c>
      <c r="D10" s="4">
        <v>1</v>
      </c>
      <c r="E10" s="4" t="s">
        <v>13</v>
      </c>
      <c r="F10" s="4">
        <v>5</v>
      </c>
      <c r="G10" s="4" t="s">
        <v>61</v>
      </c>
      <c r="H10" s="4">
        <v>3</v>
      </c>
      <c r="I10" s="4" t="s">
        <v>20</v>
      </c>
      <c r="J10" s="4">
        <v>1010503</v>
      </c>
      <c r="K10" s="12" t="s">
        <v>90</v>
      </c>
      <c r="L10" s="13" t="s">
        <v>98</v>
      </c>
    </row>
    <row r="11" spans="1:12" x14ac:dyDescent="0.2">
      <c r="A11" s="4" t="s">
        <v>11</v>
      </c>
      <c r="B11" s="4">
        <v>1</v>
      </c>
      <c r="C11" s="4" t="s">
        <v>12</v>
      </c>
      <c r="D11" s="4">
        <v>2</v>
      </c>
      <c r="E11" s="4" t="s">
        <v>15</v>
      </c>
      <c r="F11" s="4">
        <v>1</v>
      </c>
      <c r="G11" s="4" t="s">
        <v>62</v>
      </c>
      <c r="H11" s="4">
        <v>1</v>
      </c>
      <c r="I11" s="4" t="s">
        <v>6</v>
      </c>
      <c r="J11" s="4">
        <v>1020101</v>
      </c>
      <c r="K11" s="12" t="s">
        <v>90</v>
      </c>
      <c r="L11" s="13" t="s">
        <v>98</v>
      </c>
    </row>
    <row r="12" spans="1:12" x14ac:dyDescent="0.2">
      <c r="A12" s="4" t="s">
        <v>11</v>
      </c>
      <c r="B12" s="4">
        <v>1</v>
      </c>
      <c r="C12" s="4" t="s">
        <v>12</v>
      </c>
      <c r="D12" s="4">
        <v>2</v>
      </c>
      <c r="E12" s="4" t="s">
        <v>15</v>
      </c>
      <c r="F12" s="4">
        <v>1</v>
      </c>
      <c r="G12" s="4" t="s">
        <v>62</v>
      </c>
      <c r="H12" s="4">
        <v>2</v>
      </c>
      <c r="I12" s="4" t="s">
        <v>42</v>
      </c>
      <c r="J12" s="4">
        <v>1020102</v>
      </c>
      <c r="K12" s="12" t="s">
        <v>90</v>
      </c>
      <c r="L12" s="13" t="s">
        <v>98</v>
      </c>
    </row>
    <row r="13" spans="1:12" x14ac:dyDescent="0.2">
      <c r="A13" s="4" t="s">
        <v>11</v>
      </c>
      <c r="B13" s="4">
        <v>1</v>
      </c>
      <c r="C13" s="4" t="s">
        <v>12</v>
      </c>
      <c r="D13" s="4">
        <v>2</v>
      </c>
      <c r="E13" s="4" t="s">
        <v>15</v>
      </c>
      <c r="F13" s="4">
        <v>2</v>
      </c>
      <c r="G13" s="4" t="s">
        <v>5</v>
      </c>
      <c r="H13" s="4">
        <v>1</v>
      </c>
      <c r="I13" s="4" t="s">
        <v>41</v>
      </c>
      <c r="J13" s="4">
        <v>1020201</v>
      </c>
      <c r="K13" s="12" t="s">
        <v>90</v>
      </c>
      <c r="L13" s="13" t="s">
        <v>98</v>
      </c>
    </row>
    <row r="14" spans="1:12" x14ac:dyDescent="0.2">
      <c r="A14" s="4" t="s">
        <v>11</v>
      </c>
      <c r="B14" s="4">
        <v>1</v>
      </c>
      <c r="C14" s="4" t="s">
        <v>12</v>
      </c>
      <c r="D14" s="4">
        <v>2</v>
      </c>
      <c r="E14" s="4" t="s">
        <v>15</v>
      </c>
      <c r="F14" s="4">
        <v>3</v>
      </c>
      <c r="G14" s="4" t="s">
        <v>16</v>
      </c>
      <c r="H14" s="4">
        <v>1</v>
      </c>
      <c r="I14" s="4" t="s">
        <v>16</v>
      </c>
      <c r="J14" s="4">
        <v>1020301</v>
      </c>
      <c r="K14" s="12" t="s">
        <v>90</v>
      </c>
      <c r="L14" s="13" t="s">
        <v>98</v>
      </c>
    </row>
    <row r="15" spans="1:12" x14ac:dyDescent="0.2">
      <c r="A15" s="4" t="s">
        <v>11</v>
      </c>
      <c r="B15" s="4">
        <v>1</v>
      </c>
      <c r="C15" s="4" t="s">
        <v>12</v>
      </c>
      <c r="D15" s="4">
        <v>2</v>
      </c>
      <c r="E15" s="4" t="s">
        <v>15</v>
      </c>
      <c r="F15" s="4">
        <v>4</v>
      </c>
      <c r="G15" s="4" t="s">
        <v>63</v>
      </c>
      <c r="H15" s="4">
        <v>1</v>
      </c>
      <c r="I15" s="4" t="s">
        <v>43</v>
      </c>
      <c r="J15" s="4">
        <v>1020401</v>
      </c>
      <c r="K15" s="12" t="s">
        <v>91</v>
      </c>
      <c r="L15" s="13" t="s">
        <v>100</v>
      </c>
    </row>
    <row r="16" spans="1:12" x14ac:dyDescent="0.2">
      <c r="A16" s="4" t="s">
        <v>11</v>
      </c>
      <c r="B16" s="4">
        <v>1</v>
      </c>
      <c r="C16" s="4" t="s">
        <v>12</v>
      </c>
      <c r="D16" s="4">
        <v>2</v>
      </c>
      <c r="E16" s="4" t="s">
        <v>15</v>
      </c>
      <c r="F16" s="4">
        <v>4</v>
      </c>
      <c r="G16" s="4" t="s">
        <v>63</v>
      </c>
      <c r="H16" s="4">
        <v>2</v>
      </c>
      <c r="I16" s="4" t="s">
        <v>44</v>
      </c>
      <c r="J16" s="4">
        <v>1020402</v>
      </c>
      <c r="K16" s="12" t="s">
        <v>91</v>
      </c>
      <c r="L16" s="13" t="s">
        <v>100</v>
      </c>
    </row>
    <row r="17" spans="1:12" x14ac:dyDescent="0.2">
      <c r="A17" s="4" t="s">
        <v>11</v>
      </c>
      <c r="B17" s="4">
        <v>1</v>
      </c>
      <c r="C17" s="4" t="s">
        <v>12</v>
      </c>
      <c r="D17" s="4">
        <v>2</v>
      </c>
      <c r="E17" s="4" t="s">
        <v>15</v>
      </c>
      <c r="F17" s="4">
        <v>4</v>
      </c>
      <c r="G17" s="4" t="s">
        <v>63</v>
      </c>
      <c r="H17" s="4">
        <v>3</v>
      </c>
      <c r="I17" s="4" t="s">
        <v>45</v>
      </c>
      <c r="J17" s="4">
        <v>1020403</v>
      </c>
      <c r="K17" s="12" t="s">
        <v>91</v>
      </c>
      <c r="L17" s="13" t="s">
        <v>100</v>
      </c>
    </row>
    <row r="18" spans="1:12" x14ac:dyDescent="0.2">
      <c r="A18" s="4" t="s">
        <v>11</v>
      </c>
      <c r="B18" s="4">
        <v>2</v>
      </c>
      <c r="C18" s="4" t="s">
        <v>17</v>
      </c>
      <c r="D18" s="4">
        <v>1</v>
      </c>
      <c r="E18" s="4" t="s">
        <v>104</v>
      </c>
      <c r="F18" s="4">
        <v>1</v>
      </c>
      <c r="G18" s="4" t="s">
        <v>22</v>
      </c>
      <c r="H18" s="4">
        <v>1</v>
      </c>
      <c r="I18" s="4" t="s">
        <v>64</v>
      </c>
      <c r="J18" s="4">
        <v>2010101</v>
      </c>
      <c r="K18" s="12" t="s">
        <v>91</v>
      </c>
      <c r="L18" s="13" t="s">
        <v>100</v>
      </c>
    </row>
    <row r="19" spans="1:12" x14ac:dyDescent="0.2">
      <c r="A19" s="4" t="s">
        <v>11</v>
      </c>
      <c r="B19" s="4">
        <v>2</v>
      </c>
      <c r="C19" s="4" t="s">
        <v>17</v>
      </c>
      <c r="D19" s="4">
        <v>1</v>
      </c>
      <c r="E19" s="4" t="s">
        <v>104</v>
      </c>
      <c r="F19" s="4">
        <v>2</v>
      </c>
      <c r="G19" s="4" t="s">
        <v>23</v>
      </c>
      <c r="H19" s="4">
        <v>1</v>
      </c>
      <c r="I19" s="4" t="s">
        <v>23</v>
      </c>
      <c r="J19" s="4">
        <v>2010201</v>
      </c>
      <c r="K19" s="12" t="s">
        <v>91</v>
      </c>
      <c r="L19" s="13" t="s">
        <v>100</v>
      </c>
    </row>
    <row r="20" spans="1:12" x14ac:dyDescent="0.2">
      <c r="A20" s="4" t="s">
        <v>11</v>
      </c>
      <c r="B20" s="4">
        <v>2</v>
      </c>
      <c r="C20" s="4" t="s">
        <v>17</v>
      </c>
      <c r="D20" s="4">
        <v>1</v>
      </c>
      <c r="E20" s="4" t="s">
        <v>104</v>
      </c>
      <c r="F20" s="4">
        <v>3</v>
      </c>
      <c r="G20" s="4" t="s">
        <v>24</v>
      </c>
      <c r="H20" s="4">
        <v>1</v>
      </c>
      <c r="I20" s="4" t="s">
        <v>24</v>
      </c>
      <c r="J20" s="4">
        <v>2010301</v>
      </c>
      <c r="K20" s="12" t="s">
        <v>91</v>
      </c>
      <c r="L20" s="13" t="s">
        <v>100</v>
      </c>
    </row>
    <row r="21" spans="1:12" x14ac:dyDescent="0.2">
      <c r="A21" s="4" t="s">
        <v>11</v>
      </c>
      <c r="B21" s="4">
        <v>2</v>
      </c>
      <c r="C21" s="4" t="s">
        <v>17</v>
      </c>
      <c r="D21" s="4">
        <v>1</v>
      </c>
      <c r="E21" s="4" t="s">
        <v>104</v>
      </c>
      <c r="F21" s="4">
        <v>4</v>
      </c>
      <c r="G21" s="4" t="s">
        <v>25</v>
      </c>
      <c r="H21" s="4">
        <v>1</v>
      </c>
      <c r="I21" s="4" t="s">
        <v>65</v>
      </c>
      <c r="J21" s="4">
        <v>2010401</v>
      </c>
      <c r="K21" s="12" t="s">
        <v>91</v>
      </c>
      <c r="L21" s="13" t="s">
        <v>100</v>
      </c>
    </row>
    <row r="22" spans="1:12" x14ac:dyDescent="0.2">
      <c r="A22" s="4" t="s">
        <v>11</v>
      </c>
      <c r="B22" s="4">
        <v>2</v>
      </c>
      <c r="C22" s="4" t="s">
        <v>17</v>
      </c>
      <c r="D22" s="4">
        <v>1</v>
      </c>
      <c r="E22" s="4" t="s">
        <v>104</v>
      </c>
      <c r="F22" s="4">
        <v>4</v>
      </c>
      <c r="G22" s="4" t="s">
        <v>25</v>
      </c>
      <c r="H22" s="4">
        <v>2</v>
      </c>
      <c r="I22" s="4" t="s">
        <v>66</v>
      </c>
      <c r="J22" s="4">
        <v>2010402</v>
      </c>
      <c r="K22" s="12" t="s">
        <v>91</v>
      </c>
      <c r="L22" s="13" t="s">
        <v>100</v>
      </c>
    </row>
    <row r="23" spans="1:12" x14ac:dyDescent="0.2">
      <c r="A23" s="4" t="s">
        <v>11</v>
      </c>
      <c r="B23" s="4">
        <v>2</v>
      </c>
      <c r="C23" s="4" t="s">
        <v>17</v>
      </c>
      <c r="D23" s="4">
        <v>1</v>
      </c>
      <c r="E23" s="4" t="s">
        <v>104</v>
      </c>
      <c r="F23" s="4">
        <v>5</v>
      </c>
      <c r="G23" s="4" t="s">
        <v>67</v>
      </c>
      <c r="H23" s="4">
        <v>1</v>
      </c>
      <c r="I23" s="4" t="s">
        <v>28</v>
      </c>
      <c r="J23" s="4">
        <v>2010501</v>
      </c>
      <c r="K23" s="12" t="s">
        <v>91</v>
      </c>
      <c r="L23" s="13" t="s">
        <v>100</v>
      </c>
    </row>
    <row r="24" spans="1:12" x14ac:dyDescent="0.2">
      <c r="A24" s="4" t="s">
        <v>11</v>
      </c>
      <c r="B24" s="4">
        <v>2</v>
      </c>
      <c r="C24" s="4" t="s">
        <v>17</v>
      </c>
      <c r="D24" s="4">
        <v>2</v>
      </c>
      <c r="E24" s="4" t="s">
        <v>105</v>
      </c>
      <c r="F24" s="4">
        <v>1</v>
      </c>
      <c r="G24" s="4" t="s">
        <v>26</v>
      </c>
      <c r="H24" s="4">
        <v>1</v>
      </c>
      <c r="I24" s="4" t="s">
        <v>127</v>
      </c>
      <c r="J24" s="4">
        <v>2020101</v>
      </c>
      <c r="K24" s="12" t="s">
        <v>91</v>
      </c>
      <c r="L24" s="13" t="s">
        <v>100</v>
      </c>
    </row>
    <row r="25" spans="1:12" x14ac:dyDescent="0.2">
      <c r="A25" s="4" t="s">
        <v>11</v>
      </c>
      <c r="B25" s="4">
        <v>2</v>
      </c>
      <c r="C25" s="4" t="s">
        <v>17</v>
      </c>
      <c r="D25" s="4">
        <v>2</v>
      </c>
      <c r="E25" s="4" t="s">
        <v>105</v>
      </c>
      <c r="F25" s="4">
        <v>2</v>
      </c>
      <c r="G25" s="4" t="s">
        <v>68</v>
      </c>
      <c r="H25" s="4">
        <v>1</v>
      </c>
      <c r="I25" s="4" t="s">
        <v>27</v>
      </c>
      <c r="J25" s="4">
        <v>2020201</v>
      </c>
      <c r="K25" s="12" t="s">
        <v>91</v>
      </c>
      <c r="L25" s="13" t="s">
        <v>100</v>
      </c>
    </row>
    <row r="26" spans="1:12" x14ac:dyDescent="0.2">
      <c r="A26" s="4" t="s">
        <v>11</v>
      </c>
      <c r="B26" s="4">
        <v>3</v>
      </c>
      <c r="C26" s="4" t="s">
        <v>29</v>
      </c>
      <c r="D26" s="4">
        <v>0</v>
      </c>
      <c r="E26" s="4"/>
      <c r="F26" s="4">
        <v>0</v>
      </c>
      <c r="G26" s="4"/>
      <c r="H26" s="4">
        <v>1</v>
      </c>
      <c r="I26" s="4" t="s">
        <v>46</v>
      </c>
      <c r="J26" s="4">
        <v>3000001</v>
      </c>
      <c r="K26" s="12" t="s">
        <v>91</v>
      </c>
      <c r="L26" s="13" t="s">
        <v>100</v>
      </c>
    </row>
    <row r="27" spans="1:12" x14ac:dyDescent="0.2">
      <c r="A27" s="4" t="s">
        <v>11</v>
      </c>
      <c r="B27" s="4">
        <v>3</v>
      </c>
      <c r="C27" s="4" t="s">
        <v>29</v>
      </c>
      <c r="D27" s="4">
        <v>0</v>
      </c>
      <c r="E27" s="4"/>
      <c r="F27" s="4">
        <v>0</v>
      </c>
      <c r="G27" s="4"/>
      <c r="H27" s="4">
        <v>2</v>
      </c>
      <c r="I27" s="4" t="s">
        <v>30</v>
      </c>
      <c r="J27" s="4">
        <v>3000002</v>
      </c>
      <c r="K27" s="12" t="s">
        <v>91</v>
      </c>
      <c r="L27" s="13" t="s">
        <v>100</v>
      </c>
    </row>
    <row r="28" spans="1:12" x14ac:dyDescent="0.2">
      <c r="A28" s="4" t="s">
        <v>11</v>
      </c>
      <c r="B28" s="4">
        <v>3</v>
      </c>
      <c r="C28" s="4" t="s">
        <v>29</v>
      </c>
      <c r="D28" s="4">
        <v>0</v>
      </c>
      <c r="E28" s="4"/>
      <c r="F28" s="4">
        <v>0</v>
      </c>
      <c r="G28" s="4"/>
      <c r="H28" s="4">
        <v>3</v>
      </c>
      <c r="I28" s="4" t="s">
        <v>31</v>
      </c>
      <c r="J28" s="4">
        <v>3000003</v>
      </c>
      <c r="K28" s="12" t="s">
        <v>90</v>
      </c>
      <c r="L28" s="13" t="s">
        <v>98</v>
      </c>
    </row>
    <row r="29" spans="1:12" x14ac:dyDescent="0.2">
      <c r="A29" s="4" t="s">
        <v>97</v>
      </c>
      <c r="B29" s="4">
        <v>4</v>
      </c>
      <c r="C29" s="4" t="s">
        <v>32</v>
      </c>
      <c r="D29" s="4">
        <v>0</v>
      </c>
      <c r="E29" s="4"/>
      <c r="F29" s="4">
        <v>0</v>
      </c>
      <c r="G29" s="4"/>
      <c r="H29" s="6">
        <v>1</v>
      </c>
      <c r="I29" s="4" t="s">
        <v>33</v>
      </c>
      <c r="J29" s="4">
        <v>4000001</v>
      </c>
      <c r="K29" s="12" t="s">
        <v>91</v>
      </c>
      <c r="L29" s="13" t="s">
        <v>100</v>
      </c>
    </row>
    <row r="30" spans="1:12" x14ac:dyDescent="0.2">
      <c r="A30" s="4" t="s">
        <v>97</v>
      </c>
      <c r="B30" s="4">
        <v>4</v>
      </c>
      <c r="C30" s="4" t="s">
        <v>32</v>
      </c>
      <c r="D30" s="4">
        <v>0</v>
      </c>
      <c r="E30" s="4"/>
      <c r="F30" s="4">
        <v>0</v>
      </c>
      <c r="G30" s="4"/>
      <c r="H30" s="6">
        <v>2</v>
      </c>
      <c r="I30" s="4" t="s">
        <v>47</v>
      </c>
      <c r="J30" s="4">
        <v>4000002</v>
      </c>
      <c r="K30" s="12" t="s">
        <v>90</v>
      </c>
      <c r="L30" s="13" t="s">
        <v>98</v>
      </c>
    </row>
    <row r="31" spans="1:12" x14ac:dyDescent="0.2">
      <c r="A31" s="4" t="s">
        <v>97</v>
      </c>
      <c r="B31" s="4">
        <v>4</v>
      </c>
      <c r="C31" s="4" t="s">
        <v>32</v>
      </c>
      <c r="D31" s="4">
        <v>0</v>
      </c>
      <c r="E31" s="4"/>
      <c r="F31" s="4">
        <v>0</v>
      </c>
      <c r="G31" s="4"/>
      <c r="H31" s="6">
        <v>3</v>
      </c>
      <c r="I31" s="4" t="s">
        <v>48</v>
      </c>
      <c r="J31" s="4">
        <v>4000003</v>
      </c>
      <c r="K31" s="12" t="s">
        <v>90</v>
      </c>
      <c r="L31" s="13" t="s">
        <v>98</v>
      </c>
    </row>
    <row r="32" spans="1:12" x14ac:dyDescent="0.2">
      <c r="A32" s="4" t="s">
        <v>97</v>
      </c>
      <c r="B32" s="4">
        <v>4</v>
      </c>
      <c r="C32" s="4" t="s">
        <v>32</v>
      </c>
      <c r="D32" s="4">
        <v>0</v>
      </c>
      <c r="E32" s="4"/>
      <c r="F32" s="4">
        <v>0</v>
      </c>
      <c r="G32" s="4"/>
      <c r="H32" s="6">
        <v>4</v>
      </c>
      <c r="I32" s="4" t="s">
        <v>34</v>
      </c>
      <c r="J32" s="4">
        <v>4000004</v>
      </c>
      <c r="K32" s="12" t="s">
        <v>91</v>
      </c>
      <c r="L32" s="13" t="s">
        <v>100</v>
      </c>
    </row>
    <row r="33" spans="1:12" x14ac:dyDescent="0.2">
      <c r="A33" s="4" t="s">
        <v>97</v>
      </c>
      <c r="B33" s="4">
        <v>5</v>
      </c>
      <c r="C33" s="4" t="s">
        <v>35</v>
      </c>
      <c r="D33" s="4">
        <v>0</v>
      </c>
      <c r="E33" s="4"/>
      <c r="F33" s="4">
        <v>0</v>
      </c>
      <c r="G33" s="4"/>
      <c r="H33" s="6">
        <v>1</v>
      </c>
      <c r="I33" s="4" t="s">
        <v>35</v>
      </c>
      <c r="J33" s="4">
        <v>5000001</v>
      </c>
      <c r="K33" s="12" t="s">
        <v>90</v>
      </c>
      <c r="L33" s="13" t="s">
        <v>98</v>
      </c>
    </row>
    <row r="34" spans="1:12" x14ac:dyDescent="0.2">
      <c r="A34" s="4" t="s">
        <v>97</v>
      </c>
      <c r="B34" s="4">
        <v>5</v>
      </c>
      <c r="C34" s="4" t="s">
        <v>35</v>
      </c>
      <c r="D34" s="4">
        <v>0</v>
      </c>
      <c r="E34" s="4"/>
      <c r="F34" s="4">
        <v>0</v>
      </c>
      <c r="G34" s="4"/>
      <c r="H34" s="6">
        <v>2</v>
      </c>
      <c r="I34" s="4" t="s">
        <v>49</v>
      </c>
      <c r="J34" s="4">
        <v>5000002</v>
      </c>
      <c r="K34" s="12" t="s">
        <v>91</v>
      </c>
      <c r="L34" s="13" t="s">
        <v>100</v>
      </c>
    </row>
    <row r="35" spans="1:12" x14ac:dyDescent="0.2">
      <c r="A35" s="4" t="s">
        <v>97</v>
      </c>
      <c r="B35" s="4">
        <v>5</v>
      </c>
      <c r="C35" s="4" t="s">
        <v>35</v>
      </c>
      <c r="D35" s="4">
        <v>0</v>
      </c>
      <c r="E35" s="4"/>
      <c r="F35" s="4">
        <v>0</v>
      </c>
      <c r="G35" s="4"/>
      <c r="H35" s="6">
        <v>3</v>
      </c>
      <c r="I35" s="4" t="s">
        <v>50</v>
      </c>
      <c r="J35" s="4">
        <v>5000003</v>
      </c>
      <c r="K35" s="12" t="s">
        <v>91</v>
      </c>
      <c r="L35" s="13" t="s">
        <v>100</v>
      </c>
    </row>
    <row r="36" spans="1:12" x14ac:dyDescent="0.2">
      <c r="A36" s="4" t="s">
        <v>97</v>
      </c>
      <c r="B36" s="4">
        <v>6</v>
      </c>
      <c r="C36" s="4" t="s">
        <v>36</v>
      </c>
      <c r="D36" s="4">
        <v>1</v>
      </c>
      <c r="E36" s="4" t="s">
        <v>87</v>
      </c>
      <c r="F36" s="4">
        <v>1</v>
      </c>
      <c r="G36" s="4" t="s">
        <v>37</v>
      </c>
      <c r="H36" s="6">
        <v>1</v>
      </c>
      <c r="I36" s="4" t="s">
        <v>57</v>
      </c>
      <c r="J36" s="4">
        <v>6010101</v>
      </c>
      <c r="K36" s="12" t="s">
        <v>90</v>
      </c>
      <c r="L36" s="13" t="s">
        <v>98</v>
      </c>
    </row>
    <row r="37" spans="1:12" x14ac:dyDescent="0.2">
      <c r="A37" s="4" t="s">
        <v>97</v>
      </c>
      <c r="B37" s="4">
        <v>6</v>
      </c>
      <c r="C37" s="4" t="s">
        <v>36</v>
      </c>
      <c r="D37" s="4">
        <v>1</v>
      </c>
      <c r="E37" s="4" t="s">
        <v>87</v>
      </c>
      <c r="F37" s="4">
        <v>1</v>
      </c>
      <c r="G37" s="4" t="s">
        <v>37</v>
      </c>
      <c r="H37" s="6">
        <v>2</v>
      </c>
      <c r="I37" s="4" t="s">
        <v>38</v>
      </c>
      <c r="J37" s="4">
        <v>6010102</v>
      </c>
      <c r="K37" s="12" t="s">
        <v>90</v>
      </c>
      <c r="L37" s="13" t="s">
        <v>98</v>
      </c>
    </row>
    <row r="38" spans="1:12" x14ac:dyDescent="0.2">
      <c r="A38" s="4" t="s">
        <v>97</v>
      </c>
      <c r="B38" s="4">
        <v>6</v>
      </c>
      <c r="C38" s="4" t="s">
        <v>36</v>
      </c>
      <c r="D38" s="4">
        <v>1</v>
      </c>
      <c r="E38" s="4" t="s">
        <v>87</v>
      </c>
      <c r="F38" s="4">
        <v>1</v>
      </c>
      <c r="G38" s="4" t="s">
        <v>37</v>
      </c>
      <c r="H38" s="6">
        <v>3</v>
      </c>
      <c r="I38" s="4" t="s">
        <v>39</v>
      </c>
      <c r="J38" s="4">
        <v>6010103</v>
      </c>
      <c r="K38" s="12" t="s">
        <v>90</v>
      </c>
      <c r="L38" s="13" t="s">
        <v>98</v>
      </c>
    </row>
    <row r="39" spans="1:12" x14ac:dyDescent="0.2">
      <c r="A39" s="4" t="s">
        <v>97</v>
      </c>
      <c r="B39" s="4">
        <v>6</v>
      </c>
      <c r="C39" s="4" t="s">
        <v>36</v>
      </c>
      <c r="D39" s="4">
        <v>1</v>
      </c>
      <c r="E39" s="4" t="s">
        <v>87</v>
      </c>
      <c r="F39" s="4">
        <v>1</v>
      </c>
      <c r="G39" s="4" t="s">
        <v>37</v>
      </c>
      <c r="H39" s="6">
        <v>4</v>
      </c>
      <c r="I39" s="4" t="s">
        <v>55</v>
      </c>
      <c r="J39" s="4">
        <v>6010104</v>
      </c>
      <c r="K39" s="12" t="s">
        <v>90</v>
      </c>
      <c r="L39" s="13" t="s">
        <v>98</v>
      </c>
    </row>
    <row r="40" spans="1:12" x14ac:dyDescent="0.2">
      <c r="A40" s="4" t="s">
        <v>97</v>
      </c>
      <c r="B40" s="4">
        <v>6</v>
      </c>
      <c r="C40" s="4" t="s">
        <v>36</v>
      </c>
      <c r="D40" s="4">
        <v>1</v>
      </c>
      <c r="E40" s="4" t="s">
        <v>87</v>
      </c>
      <c r="F40" s="4">
        <v>1</v>
      </c>
      <c r="G40" s="4" t="s">
        <v>37</v>
      </c>
      <c r="H40" s="6">
        <v>5</v>
      </c>
      <c r="I40" s="4" t="s">
        <v>54</v>
      </c>
      <c r="J40" s="4">
        <v>6010105</v>
      </c>
      <c r="K40" s="12" t="s">
        <v>90</v>
      </c>
      <c r="L40" s="13" t="s">
        <v>98</v>
      </c>
    </row>
    <row r="41" spans="1:12" x14ac:dyDescent="0.2">
      <c r="A41" s="4" t="s">
        <v>97</v>
      </c>
      <c r="B41" s="4">
        <v>6</v>
      </c>
      <c r="C41" s="4" t="s">
        <v>36</v>
      </c>
      <c r="D41" s="4">
        <v>1</v>
      </c>
      <c r="E41" s="4" t="s">
        <v>87</v>
      </c>
      <c r="F41" s="4">
        <v>1</v>
      </c>
      <c r="G41" s="4" t="s">
        <v>37</v>
      </c>
      <c r="H41" s="6">
        <v>6</v>
      </c>
      <c r="I41" s="4" t="s">
        <v>56</v>
      </c>
      <c r="J41" s="4">
        <v>6010106</v>
      </c>
      <c r="K41" s="12" t="s">
        <v>90</v>
      </c>
      <c r="L41" s="13" t="s">
        <v>98</v>
      </c>
    </row>
    <row r="42" spans="1:12" x14ac:dyDescent="0.2">
      <c r="A42" s="4" t="s">
        <v>97</v>
      </c>
      <c r="B42" s="4">
        <v>6</v>
      </c>
      <c r="C42" s="4" t="s">
        <v>36</v>
      </c>
      <c r="D42" s="4">
        <v>1</v>
      </c>
      <c r="E42" s="4" t="s">
        <v>87</v>
      </c>
      <c r="F42" s="4">
        <v>1</v>
      </c>
      <c r="G42" s="4" t="s">
        <v>37</v>
      </c>
      <c r="H42" s="6">
        <v>7</v>
      </c>
      <c r="I42" s="4" t="s">
        <v>51</v>
      </c>
      <c r="J42" s="4">
        <v>6010107</v>
      </c>
      <c r="K42" s="12" t="s">
        <v>90</v>
      </c>
      <c r="L42" s="13" t="s">
        <v>98</v>
      </c>
    </row>
    <row r="43" spans="1:12" x14ac:dyDescent="0.2">
      <c r="A43" s="4" t="s">
        <v>97</v>
      </c>
      <c r="B43" s="4">
        <v>6</v>
      </c>
      <c r="C43" s="4" t="s">
        <v>36</v>
      </c>
      <c r="D43" s="4">
        <v>1</v>
      </c>
      <c r="E43" s="4" t="s">
        <v>87</v>
      </c>
      <c r="F43" s="4">
        <v>1</v>
      </c>
      <c r="G43" s="4" t="s">
        <v>37</v>
      </c>
      <c r="H43" s="6">
        <v>8</v>
      </c>
      <c r="I43" s="4" t="s">
        <v>52</v>
      </c>
      <c r="J43" s="4">
        <v>6010108</v>
      </c>
      <c r="K43" s="12" t="s">
        <v>90</v>
      </c>
      <c r="L43" s="13" t="s">
        <v>98</v>
      </c>
    </row>
    <row r="44" spans="1:12" x14ac:dyDescent="0.2">
      <c r="A44" s="4" t="s">
        <v>97</v>
      </c>
      <c r="B44" s="4">
        <v>6</v>
      </c>
      <c r="C44" s="4" t="s">
        <v>36</v>
      </c>
      <c r="D44" s="4">
        <v>1</v>
      </c>
      <c r="E44" s="4" t="s">
        <v>87</v>
      </c>
      <c r="F44" s="4">
        <v>1</v>
      </c>
      <c r="G44" s="4" t="s">
        <v>37</v>
      </c>
      <c r="H44" s="6">
        <v>9</v>
      </c>
      <c r="I44" s="4" t="s">
        <v>53</v>
      </c>
      <c r="J44" s="4">
        <v>6010109</v>
      </c>
      <c r="K44" s="12" t="s">
        <v>90</v>
      </c>
      <c r="L44" s="13" t="s">
        <v>98</v>
      </c>
    </row>
    <row r="45" spans="1:12" x14ac:dyDescent="0.2">
      <c r="A45" s="4" t="s">
        <v>97</v>
      </c>
      <c r="B45" s="4">
        <v>6</v>
      </c>
      <c r="C45" s="4" t="s">
        <v>36</v>
      </c>
      <c r="D45" s="4">
        <v>1</v>
      </c>
      <c r="E45" s="4" t="s">
        <v>87</v>
      </c>
      <c r="F45" s="4">
        <v>2</v>
      </c>
      <c r="G45" s="4" t="s">
        <v>71</v>
      </c>
      <c r="H45" s="6">
        <v>1</v>
      </c>
      <c r="I45" s="4" t="s">
        <v>72</v>
      </c>
      <c r="J45" s="4">
        <v>6010201</v>
      </c>
      <c r="K45" s="12" t="s">
        <v>90</v>
      </c>
      <c r="L45" s="13" t="s">
        <v>98</v>
      </c>
    </row>
    <row r="46" spans="1:12" x14ac:dyDescent="0.2">
      <c r="A46" s="4" t="s">
        <v>97</v>
      </c>
      <c r="B46" s="4">
        <v>6</v>
      </c>
      <c r="C46" s="4" t="s">
        <v>36</v>
      </c>
      <c r="D46" s="4">
        <v>1</v>
      </c>
      <c r="E46" s="4" t="s">
        <v>87</v>
      </c>
      <c r="F46" s="4">
        <v>2</v>
      </c>
      <c r="G46" s="4" t="s">
        <v>71</v>
      </c>
      <c r="H46" s="6">
        <v>2</v>
      </c>
      <c r="I46" s="4" t="s">
        <v>73</v>
      </c>
      <c r="J46" s="4">
        <v>6010202</v>
      </c>
      <c r="K46" s="12" t="s">
        <v>90</v>
      </c>
      <c r="L46" s="13" t="s">
        <v>98</v>
      </c>
    </row>
    <row r="47" spans="1:12" x14ac:dyDescent="0.2">
      <c r="A47" s="4" t="s">
        <v>97</v>
      </c>
      <c r="B47" s="4">
        <v>6</v>
      </c>
      <c r="C47" s="4" t="s">
        <v>36</v>
      </c>
      <c r="D47" s="4">
        <v>1</v>
      </c>
      <c r="E47" s="4" t="s">
        <v>87</v>
      </c>
      <c r="F47" s="4">
        <v>3</v>
      </c>
      <c r="G47" s="4" t="s">
        <v>74</v>
      </c>
      <c r="H47" s="6">
        <v>1</v>
      </c>
      <c r="I47" s="4" t="s">
        <v>75</v>
      </c>
      <c r="J47" s="4">
        <v>6010301</v>
      </c>
      <c r="K47" s="12" t="s">
        <v>90</v>
      </c>
      <c r="L47" s="13" t="s">
        <v>98</v>
      </c>
    </row>
    <row r="48" spans="1:12" x14ac:dyDescent="0.2">
      <c r="A48" s="4" t="s">
        <v>97</v>
      </c>
      <c r="B48" s="4">
        <v>6</v>
      </c>
      <c r="C48" s="4" t="s">
        <v>36</v>
      </c>
      <c r="D48" s="4">
        <v>4</v>
      </c>
      <c r="E48" s="4" t="s">
        <v>82</v>
      </c>
      <c r="F48" s="4">
        <v>0</v>
      </c>
      <c r="G48" s="4"/>
      <c r="H48" s="6">
        <v>1</v>
      </c>
      <c r="I48" s="4" t="s">
        <v>83</v>
      </c>
      <c r="J48" s="4">
        <v>6040001</v>
      </c>
      <c r="K48" s="12" t="s">
        <v>90</v>
      </c>
      <c r="L48" s="13" t="s">
        <v>98</v>
      </c>
    </row>
    <row r="49" spans="1:12" x14ac:dyDescent="0.2">
      <c r="A49" s="4" t="s">
        <v>97</v>
      </c>
      <c r="B49" s="4">
        <v>6</v>
      </c>
      <c r="C49" s="4" t="s">
        <v>36</v>
      </c>
      <c r="D49" s="4">
        <v>5</v>
      </c>
      <c r="E49" s="4" t="s">
        <v>84</v>
      </c>
      <c r="F49" s="4">
        <v>0</v>
      </c>
      <c r="G49" s="4"/>
      <c r="H49" s="6">
        <v>1</v>
      </c>
      <c r="I49" s="4" t="s">
        <v>84</v>
      </c>
      <c r="J49" s="4">
        <v>6050001</v>
      </c>
      <c r="K49" s="12" t="s">
        <v>90</v>
      </c>
      <c r="L49" s="13" t="s">
        <v>98</v>
      </c>
    </row>
    <row r="50" spans="1:12" x14ac:dyDescent="0.2">
      <c r="A50" s="4" t="s">
        <v>97</v>
      </c>
      <c r="B50" s="4">
        <v>7</v>
      </c>
      <c r="C50" s="4" t="s">
        <v>76</v>
      </c>
      <c r="D50" s="4">
        <v>1</v>
      </c>
      <c r="E50" s="4" t="s">
        <v>77</v>
      </c>
      <c r="F50" s="4">
        <v>0</v>
      </c>
      <c r="G50" s="4"/>
      <c r="H50" s="6">
        <v>1</v>
      </c>
      <c r="I50" s="4" t="s">
        <v>78</v>
      </c>
      <c r="J50" s="4">
        <v>7010001</v>
      </c>
      <c r="K50" s="12" t="s">
        <v>91</v>
      </c>
      <c r="L50" s="13" t="s">
        <v>100</v>
      </c>
    </row>
    <row r="51" spans="1:12" x14ac:dyDescent="0.2">
      <c r="A51" s="4" t="s">
        <v>97</v>
      </c>
      <c r="B51" s="4">
        <v>7</v>
      </c>
      <c r="C51" s="4" t="s">
        <v>76</v>
      </c>
      <c r="D51" s="4">
        <v>1</v>
      </c>
      <c r="E51" s="4" t="s">
        <v>77</v>
      </c>
      <c r="F51" s="4">
        <v>0</v>
      </c>
      <c r="G51" s="4"/>
      <c r="H51" s="6">
        <v>2</v>
      </c>
      <c r="I51" s="4" t="s">
        <v>79</v>
      </c>
      <c r="J51" s="4">
        <v>7010002</v>
      </c>
      <c r="K51" s="12" t="s">
        <v>91</v>
      </c>
      <c r="L51" s="13" t="s">
        <v>100</v>
      </c>
    </row>
    <row r="52" spans="1:12" x14ac:dyDescent="0.2">
      <c r="A52" s="4" t="s">
        <v>97</v>
      </c>
      <c r="B52" s="4">
        <v>7</v>
      </c>
      <c r="C52" s="4" t="s">
        <v>76</v>
      </c>
      <c r="D52" s="4">
        <v>2</v>
      </c>
      <c r="E52" s="4" t="s">
        <v>80</v>
      </c>
      <c r="F52" s="4">
        <v>0</v>
      </c>
      <c r="G52" s="4"/>
      <c r="H52" s="6">
        <v>1</v>
      </c>
      <c r="I52" s="4" t="s">
        <v>81</v>
      </c>
      <c r="J52" s="4">
        <v>7020001</v>
      </c>
      <c r="K52" s="12" t="s">
        <v>90</v>
      </c>
      <c r="L52" s="13" t="s">
        <v>98</v>
      </c>
    </row>
    <row r="53" spans="1:12" x14ac:dyDescent="0.2">
      <c r="A53" s="4" t="s">
        <v>97</v>
      </c>
      <c r="B53" s="4">
        <v>7</v>
      </c>
      <c r="C53" s="4" t="s">
        <v>76</v>
      </c>
      <c r="D53" s="4">
        <v>3</v>
      </c>
      <c r="E53" s="4" t="s">
        <v>85</v>
      </c>
      <c r="F53" s="4">
        <v>0</v>
      </c>
      <c r="G53" s="4"/>
      <c r="H53" s="6">
        <v>1</v>
      </c>
      <c r="I53" s="4" t="s">
        <v>86</v>
      </c>
      <c r="J53" s="4">
        <v>7030001</v>
      </c>
      <c r="K53" s="12" t="s">
        <v>92</v>
      </c>
      <c r="L53" s="13" t="s">
        <v>101</v>
      </c>
    </row>
  </sheetData>
  <autoFilter ref="A1:L53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93" zoomScaleNormal="93" workbookViewId="0">
      <selection activeCell="H17" sqref="H17"/>
    </sheetView>
  </sheetViews>
  <sheetFormatPr defaultRowHeight="14.25" x14ac:dyDescent="0.2"/>
  <cols>
    <col min="1" max="1" width="8.5" bestFit="1" customWidth="1"/>
    <col min="2" max="2" width="12.5" bestFit="1" customWidth="1"/>
    <col min="3" max="3" width="1.875" customWidth="1"/>
    <col min="4" max="4" width="8.5" bestFit="1" customWidth="1"/>
    <col min="5" max="5" width="10.625" bestFit="1" customWidth="1"/>
    <col min="6" max="6" width="1.875" customWidth="1"/>
    <col min="7" max="7" width="8.5" bestFit="1" customWidth="1"/>
    <col min="8" max="8" width="15.375" bestFit="1" customWidth="1"/>
  </cols>
  <sheetData>
    <row r="1" spans="1:8" s="1" customFormat="1" ht="15" thickBot="1" x14ac:dyDescent="0.25">
      <c r="A1" s="10">
        <f>'Neraca Saldo'!A26</f>
        <v>3000001</v>
      </c>
      <c r="B1" s="10" t="str">
        <f>'Neraca Saldo'!B26</f>
        <v>Modal Pemilik</v>
      </c>
      <c r="D1" s="10">
        <f>'Neraca Saldo'!A27</f>
        <v>3000002</v>
      </c>
      <c r="E1" s="10" t="str">
        <f>'Neraca Saldo'!B27</f>
        <v>Saldo Laba</v>
      </c>
      <c r="G1" s="10">
        <f>'Neraca Saldo'!A28</f>
        <v>3000003</v>
      </c>
      <c r="H1" s="10" t="str">
        <f>'Neraca Saldo'!B28</f>
        <v>Penarikan Modal</v>
      </c>
    </row>
    <row r="2" spans="1:8" x14ac:dyDescent="0.2">
      <c r="B2">
        <f>'Jurnal Modal'!K5</f>
        <v>0</v>
      </c>
      <c r="H2">
        <f>'Jurnal Modal'!I3</f>
        <v>0</v>
      </c>
    </row>
    <row r="3" spans="1:8" x14ac:dyDescent="0.2">
      <c r="B3">
        <f>'Jurnal Modal'!K6</f>
        <v>0</v>
      </c>
      <c r="H3">
        <f>'Jurnal Modal'!I4</f>
        <v>0</v>
      </c>
    </row>
    <row r="4" spans="1:8" x14ac:dyDescent="0.2">
      <c r="B4">
        <f>'Jurnal Modal'!K7</f>
        <v>0</v>
      </c>
    </row>
    <row r="5" spans="1:8" x14ac:dyDescent="0.2">
      <c r="B5">
        <f>'Jurnal Modal'!K8</f>
        <v>0</v>
      </c>
    </row>
    <row r="6" spans="1:8" x14ac:dyDescent="0.2">
      <c r="B6">
        <f>'Jurnal Modal'!K9</f>
        <v>0</v>
      </c>
    </row>
    <row r="17" spans="1:8" ht="15" thickBot="1" x14ac:dyDescent="0.25">
      <c r="A17" s="18"/>
      <c r="B17" s="9">
        <f>SUM(B2:B16)</f>
        <v>0</v>
      </c>
      <c r="D17" s="18"/>
      <c r="E17" s="9">
        <f>SUM(E2:E16)</f>
        <v>0</v>
      </c>
      <c r="G17" s="18"/>
      <c r="H17" s="9">
        <f>SUM(H2:H16)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="93" zoomScaleNormal="93" workbookViewId="0">
      <selection activeCell="B16" sqref="B16"/>
    </sheetView>
  </sheetViews>
  <sheetFormatPr defaultRowHeight="14.25" x14ac:dyDescent="0.2"/>
  <cols>
    <col min="1" max="1" width="8.5" bestFit="1" customWidth="1"/>
    <col min="2" max="2" width="11.25" bestFit="1" customWidth="1"/>
    <col min="3" max="3" width="1.875" customWidth="1"/>
    <col min="4" max="4" width="8.5" bestFit="1" customWidth="1"/>
    <col min="5" max="5" width="11.875" bestFit="1" customWidth="1"/>
    <col min="6" max="6" width="1.875" customWidth="1"/>
    <col min="7" max="7" width="8.5" bestFit="1" customWidth="1"/>
    <col min="8" max="8" width="11.125" bestFit="1" customWidth="1"/>
    <col min="9" max="9" width="1.875" customWidth="1"/>
    <col min="10" max="10" width="8.5" bestFit="1" customWidth="1"/>
    <col min="11" max="11" width="19" bestFit="1" customWidth="1"/>
    <col min="12" max="12" width="1.875" customWidth="1"/>
    <col min="13" max="13" width="8.5" bestFit="1" customWidth="1"/>
    <col min="14" max="14" width="20.5" bestFit="1" customWidth="1"/>
    <col min="15" max="15" width="1.875" customWidth="1"/>
    <col min="16" max="16" width="8.5" bestFit="1" customWidth="1"/>
    <col min="17" max="17" width="27.875" bestFit="1" customWidth="1"/>
    <col min="18" max="18" width="1.875" customWidth="1"/>
    <col min="19" max="19" width="8.5" bestFit="1" customWidth="1"/>
    <col min="20" max="20" width="29.125" bestFit="1" customWidth="1"/>
    <col min="21" max="21" width="1.875" customWidth="1"/>
  </cols>
  <sheetData>
    <row r="1" spans="1:20" s="1" customFormat="1" ht="29.25" thickBot="1" x14ac:dyDescent="0.25">
      <c r="A1" s="10">
        <f>'Neraca Saldo'!A29</f>
        <v>4000001</v>
      </c>
      <c r="B1" s="10" t="str">
        <f>'Neraca Saldo'!B29</f>
        <v>Pendapatan Penjualan</v>
      </c>
      <c r="D1" s="10">
        <f>'Neraca Saldo'!A30</f>
        <v>4000002</v>
      </c>
      <c r="E1" s="10" t="str">
        <f>'Neraca Saldo'!B30</f>
        <v>Potongan Penjualan</v>
      </c>
      <c r="G1" s="10">
        <f>'Neraca Saldo'!A31</f>
        <v>4000003</v>
      </c>
      <c r="H1" s="10" t="str">
        <f>'Neraca Saldo'!B31</f>
        <v>Retur Penjualan</v>
      </c>
      <c r="J1" s="10">
        <f>'Neraca Saldo'!A32</f>
        <v>4000004</v>
      </c>
      <c r="K1" s="10" t="str">
        <f>'Neraca Saldo'!B32</f>
        <v>Pendapatan Komisi Penjualan</v>
      </c>
      <c r="M1" s="10">
        <f>'Neraca Saldo'!A33</f>
        <v>5000001</v>
      </c>
      <c r="N1" s="10" t="str">
        <f>'Neraca Saldo'!B33</f>
        <v>Beban Pokok Penjualan</v>
      </c>
      <c r="P1" s="10">
        <f>'Neraca Saldo'!A34</f>
        <v>5000002</v>
      </c>
      <c r="Q1" s="10" t="str">
        <f>'Neraca Saldo'!B34</f>
        <v>Potongan Pembelian</v>
      </c>
      <c r="S1" s="10">
        <f>'Neraca Saldo'!A35</f>
        <v>5000003</v>
      </c>
      <c r="T1" s="10" t="str">
        <f>'Neraca Saldo'!B35</f>
        <v>Retur Pembelian</v>
      </c>
    </row>
    <row r="2" spans="1:20" x14ac:dyDescent="0.2">
      <c r="B2">
        <f>'Jurnal Penjualan'!J3</f>
        <v>0</v>
      </c>
      <c r="N2">
        <f>'Jurnal Penjualan'!H4</f>
        <v>0</v>
      </c>
    </row>
    <row r="3" spans="1:20" x14ac:dyDescent="0.2">
      <c r="B3">
        <f>'Jurnal Penjualan'!J5</f>
        <v>0</v>
      </c>
      <c r="N3">
        <f>'Jurnal Penjualan'!H6</f>
        <v>0</v>
      </c>
    </row>
    <row r="4" spans="1:20" x14ac:dyDescent="0.2">
      <c r="B4">
        <f>'Jurnal Penjualan'!J7</f>
        <v>0</v>
      </c>
      <c r="N4">
        <f>'Jurnal Penjualan'!H8</f>
        <v>0</v>
      </c>
    </row>
    <row r="6" spans="1:20" x14ac:dyDescent="0.2">
      <c r="M6" s="18"/>
    </row>
    <row r="7" spans="1:20" x14ac:dyDescent="0.2">
      <c r="M7" s="18"/>
    </row>
    <row r="8" spans="1:20" x14ac:dyDescent="0.2">
      <c r="M8" s="18"/>
    </row>
    <row r="9" spans="1:20" x14ac:dyDescent="0.2">
      <c r="M9" s="18"/>
    </row>
    <row r="10" spans="1:20" x14ac:dyDescent="0.2">
      <c r="M10" s="18"/>
    </row>
    <row r="11" spans="1:20" x14ac:dyDescent="0.2">
      <c r="M11" s="18"/>
    </row>
    <row r="12" spans="1:20" x14ac:dyDescent="0.2">
      <c r="M12" s="18"/>
    </row>
    <row r="13" spans="1:20" x14ac:dyDescent="0.2">
      <c r="M13" s="18"/>
    </row>
    <row r="14" spans="1:20" x14ac:dyDescent="0.2">
      <c r="M14" s="18"/>
    </row>
    <row r="15" spans="1:20" ht="15" thickBot="1" x14ac:dyDescent="0.25">
      <c r="A15" s="18"/>
      <c r="B15" s="9">
        <f>SUM(B2:B14)</f>
        <v>0</v>
      </c>
      <c r="D15" s="18"/>
      <c r="E15" s="9">
        <f>SUM(E2:E14)</f>
        <v>0</v>
      </c>
      <c r="G15" s="18"/>
      <c r="H15" s="9">
        <f>SUM(H2:H14)</f>
        <v>0</v>
      </c>
      <c r="J15" s="18"/>
      <c r="K15" s="9">
        <f>SUM(K2:K14)</f>
        <v>0</v>
      </c>
      <c r="M15" s="18"/>
      <c r="N15" s="9">
        <f>SUM(N2:N14)</f>
        <v>0</v>
      </c>
      <c r="P15" s="18"/>
      <c r="Q15" s="9">
        <f>SUM(Q2:Q14)</f>
        <v>0</v>
      </c>
      <c r="S15" s="18"/>
      <c r="T15" s="9">
        <f>SUM(T2:T14)</f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opLeftCell="U1" zoomScaleNormal="100" workbookViewId="0">
      <selection activeCell="AL3" sqref="AL3"/>
    </sheetView>
  </sheetViews>
  <sheetFormatPr defaultRowHeight="14.25" x14ac:dyDescent="0.2"/>
  <cols>
    <col min="1" max="1" width="7.875" bestFit="1" customWidth="1"/>
    <col min="2" max="2" width="13" bestFit="1" customWidth="1"/>
    <col min="3" max="3" width="1.75" customWidth="1"/>
    <col min="4" max="4" width="7.875" bestFit="1" customWidth="1"/>
    <col min="5" max="5" width="9.75" bestFit="1" customWidth="1"/>
    <col min="6" max="6" width="1.75" customWidth="1"/>
    <col min="7" max="7" width="7.875" bestFit="1" customWidth="1"/>
    <col min="8" max="8" width="9.75" bestFit="1" customWidth="1"/>
    <col min="9" max="9" width="1.75" customWidth="1"/>
    <col min="10" max="10" width="7.875" bestFit="1" customWidth="1"/>
    <col min="11" max="11" width="11.375" bestFit="1" customWidth="1"/>
    <col min="12" max="12" width="1.75" customWidth="1"/>
    <col min="13" max="13" width="7.875" bestFit="1" customWidth="1"/>
    <col min="14" max="14" width="13.25" bestFit="1" customWidth="1"/>
    <col min="15" max="15" width="1.75" customWidth="1"/>
    <col min="16" max="16" width="7.875" bestFit="1" customWidth="1"/>
    <col min="17" max="17" width="8.75" bestFit="1" customWidth="1"/>
    <col min="18" max="18" width="1.75" customWidth="1"/>
    <col min="19" max="19" width="7.875" bestFit="1" customWidth="1"/>
    <col min="20" max="20" width="16.375" bestFit="1" customWidth="1"/>
    <col min="21" max="21" width="1.75" customWidth="1"/>
    <col min="22" max="22" width="7.875" bestFit="1" customWidth="1"/>
    <col min="23" max="23" width="16.375" bestFit="1" customWidth="1"/>
    <col min="24" max="24" width="1.75" customWidth="1"/>
    <col min="25" max="25" width="7.875" bestFit="1" customWidth="1"/>
    <col min="26" max="26" width="16.375" bestFit="1" customWidth="1"/>
    <col min="27" max="27" width="1.75" customWidth="1"/>
    <col min="28" max="28" width="7.875" bestFit="1" customWidth="1"/>
    <col min="29" max="29" width="10.125" bestFit="1" customWidth="1"/>
    <col min="30" max="30" width="1.75" customWidth="1"/>
    <col min="31" max="31" width="7.875" bestFit="1" customWidth="1"/>
    <col min="32" max="32" width="22.875" bestFit="1" customWidth="1"/>
    <col min="33" max="33" width="1.75" customWidth="1"/>
    <col min="34" max="34" width="7.875" bestFit="1" customWidth="1"/>
    <col min="35" max="35" width="10.25" bestFit="1" customWidth="1"/>
    <col min="36" max="36" width="1.75" customWidth="1"/>
    <col min="37" max="37" width="7.875" bestFit="1" customWidth="1"/>
    <col min="38" max="38" width="16.625" bestFit="1" customWidth="1"/>
    <col min="39" max="39" width="1.75" customWidth="1"/>
    <col min="40" max="40" width="7.875" bestFit="1" customWidth="1"/>
    <col min="41" max="41" width="11.125" bestFit="1" customWidth="1"/>
  </cols>
  <sheetData>
    <row r="1" spans="1:41" s="1" customFormat="1" ht="29.25" thickBot="1" x14ac:dyDescent="0.25">
      <c r="A1" s="10">
        <f>'Neraca Saldo'!A36</f>
        <v>6010101</v>
      </c>
      <c r="B1" s="10" t="str">
        <f>'Neraca Saldo'!B36</f>
        <v>Beban Sewa Tempat Usaha</v>
      </c>
      <c r="D1" s="10">
        <f>'Neraca Saldo'!A37</f>
        <v>6010102</v>
      </c>
      <c r="E1" s="10" t="str">
        <f>'Neraca Saldo'!B37</f>
        <v>Beban Gaji Karyawan</v>
      </c>
      <c r="G1" s="10">
        <f>'Neraca Saldo'!A38</f>
        <v>6010103</v>
      </c>
      <c r="H1" s="10" t="str">
        <f>'Neraca Saldo'!B38</f>
        <v>Beban Kendaraan</v>
      </c>
      <c r="J1" s="10">
        <f>'Neraca Saldo'!A39</f>
        <v>6010104</v>
      </c>
      <c r="K1" s="10" t="str">
        <f>'Neraca Saldo'!B39</f>
        <v>Beban Listrik</v>
      </c>
      <c r="M1" s="10">
        <f>'Neraca Saldo'!A40</f>
        <v>6010105</v>
      </c>
      <c r="N1" s="10" t="str">
        <f>'Neraca Saldo'!B40</f>
        <v>Beban Telepon</v>
      </c>
      <c r="P1" s="10">
        <f>'Neraca Saldo'!A41</f>
        <v>6010106</v>
      </c>
      <c r="Q1" s="10" t="str">
        <f>'Neraca Saldo'!B41</f>
        <v>Beban Air</v>
      </c>
      <c r="S1" s="10">
        <f>'Neraca Saldo'!A42</f>
        <v>6010107</v>
      </c>
      <c r="T1" s="10" t="str">
        <f>'Neraca Saldo'!B42</f>
        <v>Beban Penyusutan Bangunan Toko</v>
      </c>
      <c r="V1" s="10">
        <f>'Neraca Saldo'!A43</f>
        <v>6010108</v>
      </c>
      <c r="W1" s="10" t="str">
        <f>'Neraca Saldo'!B43</f>
        <v>Beban Penyusutan Peralatan Toko</v>
      </c>
      <c r="Y1" s="10">
        <f>'Neraca Saldo'!A44</f>
        <v>6010109</v>
      </c>
      <c r="Z1" s="10" t="str">
        <f>'Neraca Saldo'!B44</f>
        <v>Beban Penyusutan Kendaraan</v>
      </c>
      <c r="AB1" s="10">
        <f>'Neraca Saldo'!A45</f>
        <v>6010201</v>
      </c>
      <c r="AC1" s="10" t="str">
        <f>'Neraca Saldo'!B45</f>
        <v>Beban Pengiriman</v>
      </c>
      <c r="AE1" s="10">
        <f>'Neraca Saldo'!A46</f>
        <v>6010202</v>
      </c>
      <c r="AF1" s="10" t="str">
        <f>'Neraca Saldo'!B46</f>
        <v>Beban Penjualan Lain-Lain</v>
      </c>
      <c r="AH1" s="10">
        <f>'Neraca Saldo'!A47</f>
        <v>6010301</v>
      </c>
      <c r="AI1" s="10" t="str">
        <f>'Neraca Saldo'!B47</f>
        <v>Beban Iklan</v>
      </c>
      <c r="AK1" s="10">
        <f>'Neraca Saldo'!A48</f>
        <v>6040001</v>
      </c>
      <c r="AL1" s="10" t="str">
        <f>'Neraca Saldo'!B48</f>
        <v>Beban Bunga Bank XXX</v>
      </c>
      <c r="AN1" s="10">
        <f>'Neraca Saldo'!A49</f>
        <v>6050001</v>
      </c>
      <c r="AO1" s="10" t="str">
        <f>'Neraca Saldo'!B49</f>
        <v>Beban Pajak</v>
      </c>
    </row>
    <row r="2" spans="1:41" x14ac:dyDescent="0.2">
      <c r="B2">
        <f>'Jurnal Pengeluaran Kas'!I7</f>
        <v>0</v>
      </c>
      <c r="E2">
        <f>'Jurnal Pengeluaran Kas'!I8</f>
        <v>0</v>
      </c>
      <c r="K2">
        <f>'Jurnal Pengeluaran Kas'!I9</f>
        <v>0</v>
      </c>
      <c r="N2">
        <f>'Jurnal Pengeluaran Kas'!I10</f>
        <v>0</v>
      </c>
      <c r="Q2">
        <f>'Jurnal Pengeluaran Kas'!I11</f>
        <v>0</v>
      </c>
      <c r="AC2">
        <f>'Jurnal Pengeluaran Kas'!I12</f>
        <v>0</v>
      </c>
      <c r="AL2">
        <f>'Jurnal Pengeluaran Kas'!I14</f>
        <v>0</v>
      </c>
      <c r="AO2">
        <f>'Jurnal Pengeluaran Kas'!I13</f>
        <v>0</v>
      </c>
    </row>
    <row r="17" spans="1:41" ht="15" thickBot="1" x14ac:dyDescent="0.25">
      <c r="A17" s="18"/>
      <c r="B17" s="9">
        <f>SUM(B2:B16)</f>
        <v>0</v>
      </c>
      <c r="D17" s="18"/>
      <c r="E17" s="9">
        <f>SUM(E2:E16)</f>
        <v>0</v>
      </c>
      <c r="G17" s="18"/>
      <c r="H17" s="9">
        <f>SUM(H2:H16)</f>
        <v>0</v>
      </c>
      <c r="J17" s="18"/>
      <c r="K17" s="9">
        <f>SUM(K2:K16)</f>
        <v>0</v>
      </c>
      <c r="M17" s="18"/>
      <c r="N17" s="9">
        <f>SUM(N2:N16)</f>
        <v>0</v>
      </c>
      <c r="P17" s="18"/>
      <c r="Q17" s="9">
        <f>SUM(Q2:Q16)</f>
        <v>0</v>
      </c>
      <c r="S17" s="18"/>
      <c r="T17" s="9">
        <f>SUM(T2:T16)</f>
        <v>0</v>
      </c>
      <c r="V17" s="18"/>
      <c r="W17" s="9">
        <f>SUM(W2:W16)</f>
        <v>0</v>
      </c>
      <c r="Y17" s="18"/>
      <c r="Z17" s="9">
        <f>SUM(Z2:Z16)</f>
        <v>0</v>
      </c>
      <c r="AB17" s="18"/>
      <c r="AC17" s="9">
        <f>SUM(AC2:AC16)</f>
        <v>0</v>
      </c>
      <c r="AE17" s="18"/>
      <c r="AF17" s="9">
        <f>SUM(AF2:AF16)</f>
        <v>0</v>
      </c>
      <c r="AH17" s="18"/>
      <c r="AI17" s="9">
        <f>SUM(AI2:AI16)</f>
        <v>0</v>
      </c>
      <c r="AK17" s="18"/>
      <c r="AL17" s="9">
        <f>SUM(AL2:AL16)</f>
        <v>0</v>
      </c>
      <c r="AN17" s="18"/>
      <c r="AO17" s="9">
        <f>SUM(AO2:AO16)</f>
        <v>0</v>
      </c>
    </row>
    <row r="18" spans="1:41" x14ac:dyDescent="0.2">
      <c r="G18" s="1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3" zoomScaleNormal="93" workbookViewId="0">
      <selection activeCell="A3" sqref="A3"/>
    </sheetView>
  </sheetViews>
  <sheetFormatPr defaultRowHeight="14.25" x14ac:dyDescent="0.2"/>
  <cols>
    <col min="1" max="1" width="8.5" bestFit="1" customWidth="1"/>
    <col min="2" max="2" width="22.375" bestFit="1" customWidth="1"/>
    <col min="3" max="3" width="1.875" customWidth="1"/>
    <col min="4" max="4" width="8.5" bestFit="1" customWidth="1"/>
    <col min="5" max="5" width="16.5" bestFit="1" customWidth="1"/>
    <col min="6" max="6" width="1.875" customWidth="1"/>
    <col min="7" max="7" width="8.5" bestFit="1" customWidth="1"/>
    <col min="8" max="8" width="22.25" bestFit="1" customWidth="1"/>
    <col min="9" max="9" width="1.875" customWidth="1"/>
    <col min="10" max="10" width="8.5" bestFit="1" customWidth="1"/>
    <col min="11" max="11" width="16.375" bestFit="1" customWidth="1"/>
    <col min="12" max="12" width="1.875" customWidth="1"/>
  </cols>
  <sheetData>
    <row r="1" spans="1:11" s="1" customFormat="1" ht="15" thickBot="1" x14ac:dyDescent="0.25">
      <c r="A1" s="10">
        <f>'Neraca Saldo'!A50</f>
        <v>7010001</v>
      </c>
      <c r="B1" s="10" t="str">
        <f>'Neraca Saldo'!B50</f>
        <v>Pendapatan Bunga Bank</v>
      </c>
      <c r="D1" s="10">
        <f>'Neraca Saldo'!A51</f>
        <v>7010002</v>
      </c>
      <c r="E1" s="10" t="str">
        <f>'Neraca Saldo'!B51</f>
        <v>Pendapatan Sewa</v>
      </c>
      <c r="G1" s="10">
        <f>'Neraca Saldo'!A52</f>
        <v>7020001</v>
      </c>
      <c r="H1" s="10" t="str">
        <f>'Neraca Saldo'!B52</f>
        <v>Beban Administrasi Bank</v>
      </c>
      <c r="J1" s="10">
        <f>'Neraca Saldo'!A53</f>
        <v>7030001</v>
      </c>
      <c r="K1" s="10" t="str">
        <f>'Neraca Saldo'!B53</f>
        <v>Ikhtisar Laba Rugi</v>
      </c>
    </row>
    <row r="2" spans="1:11" x14ac:dyDescent="0.2">
      <c r="B2">
        <f>'Jurnal Penerimaan Kas'!K7</f>
        <v>0</v>
      </c>
      <c r="H2">
        <f>'Jurnal Pengeluaran Kas'!I15</f>
        <v>0</v>
      </c>
    </row>
    <row r="21" spans="1:11" ht="15" thickBot="1" x14ac:dyDescent="0.25">
      <c r="A21" s="18"/>
      <c r="B21" s="9">
        <f>SUM(B2:B20)</f>
        <v>0</v>
      </c>
      <c r="D21" s="18"/>
      <c r="E21" s="9">
        <f>SUM(E2:E20)</f>
        <v>0</v>
      </c>
      <c r="G21" s="18"/>
      <c r="H21" s="9">
        <f>SUM(H2:H20)</f>
        <v>0</v>
      </c>
      <c r="J21" s="18"/>
      <c r="K21" s="9">
        <f>SUM(K2:K20)</f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C11" sqref="C11"/>
    </sheetView>
  </sheetViews>
  <sheetFormatPr defaultRowHeight="14.25" x14ac:dyDescent="0.2"/>
  <cols>
    <col min="1" max="1" width="7.875" bestFit="1" customWidth="1"/>
    <col min="2" max="2" width="33.25" bestFit="1" customWidth="1"/>
    <col min="3" max="3" width="23" style="8" customWidth="1"/>
  </cols>
  <sheetData>
    <row r="1" spans="1:4" x14ac:dyDescent="0.2">
      <c r="A1" s="3" t="s">
        <v>89</v>
      </c>
      <c r="B1" s="3" t="s">
        <v>1</v>
      </c>
      <c r="C1" s="7" t="s">
        <v>88</v>
      </c>
    </row>
    <row r="2" spans="1:4" x14ac:dyDescent="0.2">
      <c r="A2" s="4">
        <f>ChartOfAccount!J2</f>
        <v>1010101</v>
      </c>
      <c r="B2" s="4" t="str">
        <f>ChartOfAccount!I2</f>
        <v>Kas</v>
      </c>
      <c r="C2" s="7">
        <f>'Buku Besar Aset'!B24</f>
        <v>0</v>
      </c>
      <c r="D2" s="2"/>
    </row>
    <row r="3" spans="1:4" x14ac:dyDescent="0.2">
      <c r="A3" s="4">
        <f>ChartOfAccount!J3</f>
        <v>1010102</v>
      </c>
      <c r="B3" s="4" t="str">
        <f>ChartOfAccount!I3</f>
        <v>Bank</v>
      </c>
      <c r="C3" s="7">
        <f>'Buku Besar Aset'!E24</f>
        <v>0</v>
      </c>
      <c r="D3" s="2"/>
    </row>
    <row r="4" spans="1:4" x14ac:dyDescent="0.2">
      <c r="A4" s="4">
        <f>ChartOfAccount!J4</f>
        <v>1010201</v>
      </c>
      <c r="B4" s="4" t="str">
        <f>ChartOfAccount!I4</f>
        <v>Piutang Usaha</v>
      </c>
      <c r="C4" s="7">
        <f>'Buku Besar Aset'!H24</f>
        <v>0</v>
      </c>
      <c r="D4" s="2"/>
    </row>
    <row r="5" spans="1:4" x14ac:dyDescent="0.2">
      <c r="A5" s="4">
        <f>ChartOfAccount!J5</f>
        <v>1010202</v>
      </c>
      <c r="B5" s="4" t="str">
        <f>ChartOfAccount!I5</f>
        <v>Piutang Lain-lain</v>
      </c>
      <c r="C5" s="7">
        <f>'Buku Besar Aset'!K24</f>
        <v>0</v>
      </c>
      <c r="D5" s="2"/>
    </row>
    <row r="6" spans="1:4" x14ac:dyDescent="0.2">
      <c r="A6" s="4">
        <f>ChartOfAccount!J6</f>
        <v>1010301</v>
      </c>
      <c r="B6" s="4" t="str">
        <f>ChartOfAccount!I6</f>
        <v>Persediaan Barang Dagang</v>
      </c>
      <c r="C6" s="7">
        <f>'Buku Besar Aset'!N24</f>
        <v>0</v>
      </c>
      <c r="D6" s="2"/>
    </row>
    <row r="7" spans="1:4" x14ac:dyDescent="0.2">
      <c r="A7" s="4">
        <f>ChartOfAccount!J7</f>
        <v>1010401</v>
      </c>
      <c r="B7" s="4" t="str">
        <f>ChartOfAccount!I7</f>
        <v>Perlengkapan</v>
      </c>
      <c r="C7" s="7">
        <f>'Buku Besar Aset'!Q24</f>
        <v>0</v>
      </c>
      <c r="D7" s="2"/>
    </row>
    <row r="8" spans="1:4" x14ac:dyDescent="0.2">
      <c r="A8" s="4">
        <f>ChartOfAccount!J8</f>
        <v>1010501</v>
      </c>
      <c r="B8" s="4" t="str">
        <f>ChartOfAccount!I8</f>
        <v>Sewa dibayar di muka</v>
      </c>
      <c r="C8" s="7">
        <f>'Buku Besar Aset'!T24</f>
        <v>0</v>
      </c>
      <c r="D8" s="2"/>
    </row>
    <row r="9" spans="1:4" x14ac:dyDescent="0.2">
      <c r="A9" s="4">
        <f>ChartOfAccount!J9</f>
        <v>1010502</v>
      </c>
      <c r="B9" s="4" t="str">
        <f>ChartOfAccount!I9</f>
        <v>Pajak dibayar di muka</v>
      </c>
      <c r="C9" s="7">
        <f>'Buku Besar Aset'!W24</f>
        <v>0</v>
      </c>
      <c r="D9" s="2"/>
    </row>
    <row r="10" spans="1:4" x14ac:dyDescent="0.2">
      <c r="A10" s="4">
        <f>ChartOfAccount!J10</f>
        <v>1010503</v>
      </c>
      <c r="B10" s="4" t="str">
        <f>ChartOfAccount!I10</f>
        <v>Biaya dibayar di muka</v>
      </c>
      <c r="C10" s="7">
        <f>'Buku Besar Aset'!Z24</f>
        <v>0</v>
      </c>
      <c r="D10" s="2"/>
    </row>
    <row r="11" spans="1:4" x14ac:dyDescent="0.2">
      <c r="A11" s="4">
        <f>ChartOfAccount!J11</f>
        <v>1020101</v>
      </c>
      <c r="B11" s="4" t="str">
        <f>ChartOfAccount!I11</f>
        <v>Tanah</v>
      </c>
      <c r="C11" s="7">
        <f>'Buku Besar Aset'!AC24</f>
        <v>0</v>
      </c>
      <c r="D11" s="2"/>
    </row>
    <row r="12" spans="1:4" x14ac:dyDescent="0.2">
      <c r="A12" s="4">
        <f>ChartOfAccount!J12</f>
        <v>1020102</v>
      </c>
      <c r="B12" s="4" t="str">
        <f>ChartOfAccount!I12</f>
        <v>Bangunan Toko</v>
      </c>
      <c r="C12" s="7">
        <f>'Buku Besar Aset'!AF24</f>
        <v>0</v>
      </c>
      <c r="D12" s="2"/>
    </row>
    <row r="13" spans="1:4" x14ac:dyDescent="0.2">
      <c r="A13" s="4">
        <f>ChartOfAccount!J13</f>
        <v>1020201</v>
      </c>
      <c r="B13" s="4" t="str">
        <f>ChartOfAccount!I13</f>
        <v>Peralatan Toko</v>
      </c>
      <c r="C13" s="7">
        <f>'Buku Besar Aset'!AI24</f>
        <v>0</v>
      </c>
      <c r="D13" s="2"/>
    </row>
    <row r="14" spans="1:4" x14ac:dyDescent="0.2">
      <c r="A14" s="4">
        <f>ChartOfAccount!J14</f>
        <v>1020301</v>
      </c>
      <c r="B14" s="4" t="str">
        <f>ChartOfAccount!I14</f>
        <v>Kendaraan</v>
      </c>
      <c r="C14" s="7">
        <f>'Buku Besar Aset'!AL24</f>
        <v>0</v>
      </c>
      <c r="D14" s="2"/>
    </row>
    <row r="15" spans="1:4" x14ac:dyDescent="0.2">
      <c r="A15" s="4">
        <f>ChartOfAccount!J15</f>
        <v>1020401</v>
      </c>
      <c r="B15" s="4" t="str">
        <f>ChartOfAccount!I15</f>
        <v>Akumulasi Penyusutan Bangunan Toko</v>
      </c>
      <c r="C15" s="7">
        <f>'Buku Besar Aset'!AO24</f>
        <v>0</v>
      </c>
      <c r="D15" s="2"/>
    </row>
    <row r="16" spans="1:4" x14ac:dyDescent="0.2">
      <c r="A16" s="4">
        <f>ChartOfAccount!J16</f>
        <v>1020402</v>
      </c>
      <c r="B16" s="4" t="str">
        <f>ChartOfAccount!I16</f>
        <v>Akumulasi Penyusutan Peralatan Toko</v>
      </c>
      <c r="C16" s="7">
        <f>'Buku Besar Aset'!AR24</f>
        <v>0</v>
      </c>
      <c r="D16" s="2"/>
    </row>
    <row r="17" spans="1:4" x14ac:dyDescent="0.2">
      <c r="A17" s="4">
        <f>ChartOfAccount!J17</f>
        <v>1020403</v>
      </c>
      <c r="B17" s="4" t="str">
        <f>ChartOfAccount!I17</f>
        <v>Akumulasi Penyusutan Kendaraan</v>
      </c>
      <c r="C17" s="7">
        <f>'Buku Besar Aset'!AU24</f>
        <v>0</v>
      </c>
      <c r="D17" s="2"/>
    </row>
    <row r="18" spans="1:4" x14ac:dyDescent="0.2">
      <c r="A18" s="4">
        <f>ChartOfAccount!J18</f>
        <v>2010101</v>
      </c>
      <c r="B18" s="4" t="str">
        <f>ChartOfAccount!I18</f>
        <v>Utang Bank XXX</v>
      </c>
      <c r="C18" s="7">
        <f>'Buku Besar Kewajiban'!B25</f>
        <v>0</v>
      </c>
      <c r="D18" s="2"/>
    </row>
    <row r="19" spans="1:4" x14ac:dyDescent="0.2">
      <c r="A19" s="4">
        <f>ChartOfAccount!J19</f>
        <v>2010201</v>
      </c>
      <c r="B19" s="4" t="str">
        <f>ChartOfAccount!I19</f>
        <v>Utang Usaha</v>
      </c>
      <c r="C19" s="7">
        <f>'Buku Besar Kewajiban'!E25</f>
        <v>0</v>
      </c>
      <c r="D19" s="2"/>
    </row>
    <row r="20" spans="1:4" x14ac:dyDescent="0.2">
      <c r="A20" s="4">
        <f>ChartOfAccount!J20</f>
        <v>2010301</v>
      </c>
      <c r="B20" s="4" t="str">
        <f>ChartOfAccount!I20</f>
        <v>Utang Pajak</v>
      </c>
      <c r="C20" s="7">
        <f>'Buku Besar Kewajiban'!H25</f>
        <v>0</v>
      </c>
      <c r="D20" s="2"/>
    </row>
    <row r="21" spans="1:4" x14ac:dyDescent="0.2">
      <c r="A21" s="4">
        <f>ChartOfAccount!J21</f>
        <v>2010401</v>
      </c>
      <c r="B21" s="4" t="str">
        <f>ChartOfAccount!I21</f>
        <v>Utang Gaji Karyawan</v>
      </c>
      <c r="C21" s="7">
        <f>'Buku Besar Kewajiban'!K25</f>
        <v>0</v>
      </c>
      <c r="D21" s="2"/>
    </row>
    <row r="22" spans="1:4" x14ac:dyDescent="0.2">
      <c r="A22" s="4">
        <f>ChartOfAccount!J22</f>
        <v>2010402</v>
      </c>
      <c r="B22" s="4" t="str">
        <f>ChartOfAccount!I22</f>
        <v>Utang Bunga Pinjaman</v>
      </c>
      <c r="C22" s="7">
        <f>'Buku Besar Kewajiban'!N25</f>
        <v>0</v>
      </c>
      <c r="D22" s="2"/>
    </row>
    <row r="23" spans="1:4" x14ac:dyDescent="0.2">
      <c r="A23" s="4">
        <f>ChartOfAccount!J23</f>
        <v>2010501</v>
      </c>
      <c r="B23" s="4" t="str">
        <f>ChartOfAccount!I23</f>
        <v>Utang Jangka Pendek Lain-lain</v>
      </c>
      <c r="C23" s="7">
        <f>'Buku Besar Kewajiban'!Q25</f>
        <v>0</v>
      </c>
      <c r="D23" s="2"/>
    </row>
    <row r="24" spans="1:4" x14ac:dyDescent="0.2">
      <c r="A24" s="4">
        <f>ChartOfAccount!J24</f>
        <v>2020101</v>
      </c>
      <c r="B24" s="4" t="str">
        <f>ChartOfAccount!I24</f>
        <v>Utang Jangka Panjang Bank XXX</v>
      </c>
      <c r="C24" s="7">
        <f>'Buku Besar Kewajiban'!T25</f>
        <v>0</v>
      </c>
      <c r="D24" s="2"/>
    </row>
    <row r="25" spans="1:4" x14ac:dyDescent="0.2">
      <c r="A25" s="4">
        <f>ChartOfAccount!J25</f>
        <v>2020201</v>
      </c>
      <c r="B25" s="4" t="str">
        <f>ChartOfAccount!I25</f>
        <v>Utang Jangka Panjang Lain-lain</v>
      </c>
      <c r="C25" s="7">
        <f>'Buku Besar Kewajiban'!W25</f>
        <v>0</v>
      </c>
      <c r="D25" s="2"/>
    </row>
    <row r="26" spans="1:4" x14ac:dyDescent="0.2">
      <c r="A26" s="4">
        <f>ChartOfAccount!J26</f>
        <v>3000001</v>
      </c>
      <c r="B26" s="4" t="str">
        <f>ChartOfAccount!I26</f>
        <v>Modal Pemilik</v>
      </c>
      <c r="C26" s="7">
        <f>'Buku Besar Ekuitas'!B17</f>
        <v>0</v>
      </c>
      <c r="D26" s="2"/>
    </row>
    <row r="27" spans="1:4" x14ac:dyDescent="0.2">
      <c r="A27" s="4">
        <f>ChartOfAccount!J27</f>
        <v>3000002</v>
      </c>
      <c r="B27" s="4" t="str">
        <f>ChartOfAccount!I27</f>
        <v>Saldo Laba</v>
      </c>
      <c r="C27" s="7">
        <f>'Buku Besar Ekuitas'!E17</f>
        <v>0</v>
      </c>
      <c r="D27" s="2"/>
    </row>
    <row r="28" spans="1:4" x14ac:dyDescent="0.2">
      <c r="A28" s="4">
        <f>ChartOfAccount!J28</f>
        <v>3000003</v>
      </c>
      <c r="B28" s="4" t="str">
        <f>ChartOfAccount!I28</f>
        <v>Penarikan Modal</v>
      </c>
      <c r="C28" s="7">
        <f>'Buku Besar Ekuitas'!H17</f>
        <v>0</v>
      </c>
      <c r="D28" s="2"/>
    </row>
    <row r="29" spans="1:4" x14ac:dyDescent="0.2">
      <c r="A29" s="4">
        <f>ChartOfAccount!J29</f>
        <v>4000001</v>
      </c>
      <c r="B29" s="4" t="str">
        <f>ChartOfAccount!I29</f>
        <v>Pendapatan Penjualan</v>
      </c>
      <c r="C29" s="7">
        <f>'Buku Besar Pend+HPP'!B15</f>
        <v>0</v>
      </c>
      <c r="D29" s="2"/>
    </row>
    <row r="30" spans="1:4" x14ac:dyDescent="0.2">
      <c r="A30" s="4">
        <f>ChartOfAccount!J30</f>
        <v>4000002</v>
      </c>
      <c r="B30" s="4" t="str">
        <f>ChartOfAccount!I30</f>
        <v>Potongan Penjualan</v>
      </c>
      <c r="C30" s="7">
        <f>'Buku Besar Pend+HPP'!E15</f>
        <v>0</v>
      </c>
      <c r="D30" s="2"/>
    </row>
    <row r="31" spans="1:4" x14ac:dyDescent="0.2">
      <c r="A31" s="4">
        <f>ChartOfAccount!J31</f>
        <v>4000003</v>
      </c>
      <c r="B31" s="4" t="str">
        <f>ChartOfAccount!I31</f>
        <v>Retur Penjualan</v>
      </c>
      <c r="C31" s="7">
        <f>'Buku Besar Pend+HPP'!H15</f>
        <v>0</v>
      </c>
      <c r="D31" s="2"/>
    </row>
    <row r="32" spans="1:4" x14ac:dyDescent="0.2">
      <c r="A32" s="4">
        <f>ChartOfAccount!J32</f>
        <v>4000004</v>
      </c>
      <c r="B32" s="4" t="str">
        <f>ChartOfAccount!I32</f>
        <v>Pendapatan Komisi Penjualan</v>
      </c>
      <c r="C32" s="7">
        <f>'Buku Besar Pend+HPP'!K15</f>
        <v>0</v>
      </c>
      <c r="D32" s="2"/>
    </row>
    <row r="33" spans="1:4" x14ac:dyDescent="0.2">
      <c r="A33" s="4">
        <f>ChartOfAccount!J33</f>
        <v>5000001</v>
      </c>
      <c r="B33" s="4" t="str">
        <f>ChartOfAccount!I33</f>
        <v>Beban Pokok Penjualan</v>
      </c>
      <c r="C33" s="7">
        <f>'Buku Besar Pend+HPP'!N15</f>
        <v>0</v>
      </c>
      <c r="D33" s="2"/>
    </row>
    <row r="34" spans="1:4" x14ac:dyDescent="0.2">
      <c r="A34" s="4">
        <f>ChartOfAccount!J34</f>
        <v>5000002</v>
      </c>
      <c r="B34" s="4" t="str">
        <f>ChartOfAccount!I34</f>
        <v>Potongan Pembelian</v>
      </c>
      <c r="C34" s="7">
        <f>'Buku Besar Pend+HPP'!Q15</f>
        <v>0</v>
      </c>
      <c r="D34" s="2"/>
    </row>
    <row r="35" spans="1:4" x14ac:dyDescent="0.2">
      <c r="A35" s="4">
        <f>ChartOfAccount!J35</f>
        <v>5000003</v>
      </c>
      <c r="B35" s="4" t="str">
        <f>ChartOfAccount!I35</f>
        <v>Retur Pembelian</v>
      </c>
      <c r="C35" s="7">
        <f>'Buku Besar Pend+HPP'!T15</f>
        <v>0</v>
      </c>
      <c r="D35" s="2"/>
    </row>
    <row r="36" spans="1:4" x14ac:dyDescent="0.2">
      <c r="A36" s="4">
        <f>ChartOfAccount!J36</f>
        <v>6010101</v>
      </c>
      <c r="B36" s="4" t="str">
        <f>ChartOfAccount!I36</f>
        <v>Beban Sewa Tempat Usaha</v>
      </c>
      <c r="C36" s="7">
        <f>'Buku Besar Beban'!B17</f>
        <v>0</v>
      </c>
      <c r="D36" s="2"/>
    </row>
    <row r="37" spans="1:4" x14ac:dyDescent="0.2">
      <c r="A37" s="4">
        <f>ChartOfAccount!J37</f>
        <v>6010102</v>
      </c>
      <c r="B37" s="4" t="str">
        <f>ChartOfAccount!I37</f>
        <v>Beban Gaji Karyawan</v>
      </c>
      <c r="C37" s="7">
        <f>'Buku Besar Beban'!E17</f>
        <v>0</v>
      </c>
      <c r="D37" s="2"/>
    </row>
    <row r="38" spans="1:4" x14ac:dyDescent="0.2">
      <c r="A38" s="4">
        <f>ChartOfAccount!J38</f>
        <v>6010103</v>
      </c>
      <c r="B38" s="4" t="str">
        <f>ChartOfAccount!I38</f>
        <v>Beban Kendaraan</v>
      </c>
      <c r="C38" s="7">
        <f>'Buku Besar Beban'!H17</f>
        <v>0</v>
      </c>
      <c r="D38" s="2"/>
    </row>
    <row r="39" spans="1:4" x14ac:dyDescent="0.2">
      <c r="A39" s="4">
        <f>ChartOfAccount!J39</f>
        <v>6010104</v>
      </c>
      <c r="B39" s="4" t="str">
        <f>ChartOfAccount!I39</f>
        <v>Beban Listrik</v>
      </c>
      <c r="C39" s="7">
        <f>'Buku Besar Beban'!K17</f>
        <v>0</v>
      </c>
      <c r="D39" s="2"/>
    </row>
    <row r="40" spans="1:4" x14ac:dyDescent="0.2">
      <c r="A40" s="4">
        <f>ChartOfAccount!J40</f>
        <v>6010105</v>
      </c>
      <c r="B40" s="4" t="str">
        <f>ChartOfAccount!I40</f>
        <v>Beban Telepon</v>
      </c>
      <c r="C40" s="7">
        <f>'Buku Besar Beban'!N17</f>
        <v>0</v>
      </c>
      <c r="D40" s="2"/>
    </row>
    <row r="41" spans="1:4" x14ac:dyDescent="0.2">
      <c r="A41" s="4">
        <f>ChartOfAccount!J41</f>
        <v>6010106</v>
      </c>
      <c r="B41" s="4" t="str">
        <f>ChartOfAccount!I41</f>
        <v>Beban Air</v>
      </c>
      <c r="C41" s="7">
        <f>'Buku Besar Beban'!Q17</f>
        <v>0</v>
      </c>
      <c r="D41" s="2"/>
    </row>
    <row r="42" spans="1:4" x14ac:dyDescent="0.2">
      <c r="A42" s="4">
        <f>ChartOfAccount!J42</f>
        <v>6010107</v>
      </c>
      <c r="B42" s="4" t="str">
        <f>ChartOfAccount!I42</f>
        <v>Beban Penyusutan Bangunan Toko</v>
      </c>
      <c r="C42" s="7">
        <f>'Buku Besar Beban'!T17</f>
        <v>0</v>
      </c>
      <c r="D42" s="2"/>
    </row>
    <row r="43" spans="1:4" x14ac:dyDescent="0.2">
      <c r="A43" s="4">
        <f>ChartOfAccount!J43</f>
        <v>6010108</v>
      </c>
      <c r="B43" s="4" t="str">
        <f>ChartOfAccount!I43</f>
        <v>Beban Penyusutan Peralatan Toko</v>
      </c>
      <c r="C43" s="7">
        <f>'Buku Besar Beban'!W17</f>
        <v>0</v>
      </c>
      <c r="D43" s="2"/>
    </row>
    <row r="44" spans="1:4" x14ac:dyDescent="0.2">
      <c r="A44" s="4">
        <f>ChartOfAccount!J44</f>
        <v>6010109</v>
      </c>
      <c r="B44" s="4" t="str">
        <f>ChartOfAccount!I44</f>
        <v>Beban Penyusutan Kendaraan</v>
      </c>
      <c r="C44" s="7">
        <f>'Buku Besar Beban'!Z17</f>
        <v>0</v>
      </c>
      <c r="D44" s="2"/>
    </row>
    <row r="45" spans="1:4" x14ac:dyDescent="0.2">
      <c r="A45" s="4">
        <f>ChartOfAccount!J45</f>
        <v>6010201</v>
      </c>
      <c r="B45" s="4" t="str">
        <f>ChartOfAccount!I45</f>
        <v>Beban Pengiriman</v>
      </c>
      <c r="C45" s="7">
        <f>'Buku Besar Beban'!AC17</f>
        <v>0</v>
      </c>
      <c r="D45" s="2"/>
    </row>
    <row r="46" spans="1:4" x14ac:dyDescent="0.2">
      <c r="A46" s="4">
        <f>ChartOfAccount!J46</f>
        <v>6010202</v>
      </c>
      <c r="B46" s="4" t="str">
        <f>ChartOfAccount!I46</f>
        <v>Beban Penjualan Lain-Lain</v>
      </c>
      <c r="C46" s="7">
        <f>'Buku Besar Beban'!AF17</f>
        <v>0</v>
      </c>
      <c r="D46" s="2"/>
    </row>
    <row r="47" spans="1:4" x14ac:dyDescent="0.2">
      <c r="A47" s="4">
        <f>ChartOfAccount!J47</f>
        <v>6010301</v>
      </c>
      <c r="B47" s="4" t="str">
        <f>ChartOfAccount!I47</f>
        <v>Beban Iklan</v>
      </c>
      <c r="C47" s="7">
        <f>'Buku Besar Beban'!AI17</f>
        <v>0</v>
      </c>
      <c r="D47" s="2"/>
    </row>
    <row r="48" spans="1:4" x14ac:dyDescent="0.2">
      <c r="A48" s="4">
        <f>ChartOfAccount!J48</f>
        <v>6040001</v>
      </c>
      <c r="B48" s="4" t="str">
        <f>ChartOfAccount!I48</f>
        <v>Beban Bunga Bank XXX</v>
      </c>
      <c r="C48" s="7">
        <f>'Buku Besar Beban'!AL17</f>
        <v>0</v>
      </c>
      <c r="D48" s="2"/>
    </row>
    <row r="49" spans="1:4" x14ac:dyDescent="0.2">
      <c r="A49" s="4">
        <f>ChartOfAccount!J49</f>
        <v>6050001</v>
      </c>
      <c r="B49" s="4" t="str">
        <f>ChartOfAccount!I49</f>
        <v>Beban Pajak</v>
      </c>
      <c r="C49" s="7">
        <f>'Buku Besar Beban'!AO17</f>
        <v>0</v>
      </c>
      <c r="D49" s="2"/>
    </row>
    <row r="50" spans="1:4" x14ac:dyDescent="0.2">
      <c r="A50" s="4">
        <f>ChartOfAccount!J50</f>
        <v>7010001</v>
      </c>
      <c r="B50" s="4" t="str">
        <f>ChartOfAccount!I50</f>
        <v>Pendapatan Bunga Bank</v>
      </c>
      <c r="C50" s="7">
        <f>'Buku Besar Lain-Lain'!B21</f>
        <v>0</v>
      </c>
      <c r="D50" s="2"/>
    </row>
    <row r="51" spans="1:4" x14ac:dyDescent="0.2">
      <c r="A51" s="4">
        <f>ChartOfAccount!J51</f>
        <v>7010002</v>
      </c>
      <c r="B51" s="4" t="str">
        <f>ChartOfAccount!I51</f>
        <v>Pendapatan Sewa</v>
      </c>
      <c r="C51" s="7">
        <f>'Buku Besar Lain-Lain'!E21</f>
        <v>0</v>
      </c>
      <c r="D51" s="2"/>
    </row>
    <row r="52" spans="1:4" x14ac:dyDescent="0.2">
      <c r="A52" s="4">
        <f>ChartOfAccount!J52</f>
        <v>7020001</v>
      </c>
      <c r="B52" s="4" t="str">
        <f>ChartOfAccount!I52</f>
        <v>Beban Administrasi Bank</v>
      </c>
      <c r="C52" s="7">
        <f>'Buku Besar Lain-Lain'!H21</f>
        <v>0</v>
      </c>
      <c r="D52" s="2"/>
    </row>
    <row r="53" spans="1:4" x14ac:dyDescent="0.2">
      <c r="A53" s="4">
        <f>ChartOfAccount!J53</f>
        <v>7030001</v>
      </c>
      <c r="B53" s="4" t="str">
        <f>ChartOfAccount!I53</f>
        <v>Ikhtisar Laba Rugi</v>
      </c>
      <c r="C53" s="7">
        <f>'Buku Besar Lain-Lain'!K21</f>
        <v>0</v>
      </c>
      <c r="D53" s="2"/>
    </row>
    <row r="54" spans="1:4" x14ac:dyDescent="0.2">
      <c r="D54" s="2"/>
    </row>
    <row r="55" spans="1:4" x14ac:dyDescent="0.2">
      <c r="D55" s="2"/>
    </row>
    <row r="56" spans="1:4" x14ac:dyDescent="0.2">
      <c r="D56" s="2"/>
    </row>
    <row r="57" spans="1:4" x14ac:dyDescent="0.2">
      <c r="D57" s="2"/>
    </row>
    <row r="58" spans="1:4" x14ac:dyDescent="0.2">
      <c r="D58" s="2"/>
    </row>
    <row r="59" spans="1:4" x14ac:dyDescent="0.2">
      <c r="D59" s="2"/>
    </row>
    <row r="60" spans="1:4" x14ac:dyDescent="0.2">
      <c r="D60" s="2"/>
    </row>
    <row r="61" spans="1:4" x14ac:dyDescent="0.2">
      <c r="D61" s="2"/>
    </row>
    <row r="62" spans="1:4" x14ac:dyDescent="0.2">
      <c r="D62" s="2"/>
    </row>
    <row r="63" spans="1:4" x14ac:dyDescent="0.2">
      <c r="D63" s="2"/>
    </row>
    <row r="64" spans="1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</sheetData>
  <autoFilter ref="A1:C5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9"/>
  <sheetViews>
    <sheetView workbookViewId="0"/>
  </sheetViews>
  <sheetFormatPr defaultRowHeight="14.25" x14ac:dyDescent="0.2"/>
  <cols>
    <col min="1" max="1" width="12.5" customWidth="1"/>
    <col min="2" max="2" width="33.25" bestFit="1" customWidth="1"/>
    <col min="3" max="3" width="17.125" style="8" customWidth="1"/>
  </cols>
  <sheetData>
    <row r="2" spans="1:3" ht="15" x14ac:dyDescent="0.25">
      <c r="A2" s="5" t="s">
        <v>107</v>
      </c>
      <c r="B2" s="4"/>
      <c r="C2" s="7"/>
    </row>
    <row r="3" spans="1:3" ht="15" x14ac:dyDescent="0.25">
      <c r="A3" s="5" t="s">
        <v>13</v>
      </c>
      <c r="B3" s="4"/>
      <c r="C3" s="7"/>
    </row>
    <row r="4" spans="1:3" x14ac:dyDescent="0.2">
      <c r="A4" s="4">
        <f>'Neraca Saldo'!A2</f>
        <v>1010101</v>
      </c>
      <c r="B4" s="4" t="str">
        <f>'Neraca Saldo'!B2</f>
        <v>Kas</v>
      </c>
      <c r="C4" s="7">
        <f>'Neraca Saldo'!C2</f>
        <v>0</v>
      </c>
    </row>
    <row r="5" spans="1:3" x14ac:dyDescent="0.2">
      <c r="A5" s="4">
        <f>'Neraca Saldo'!A3</f>
        <v>1010102</v>
      </c>
      <c r="B5" s="4" t="str">
        <f>'Neraca Saldo'!B3</f>
        <v>Bank</v>
      </c>
      <c r="C5" s="7">
        <f>'Neraca Saldo'!C3</f>
        <v>0</v>
      </c>
    </row>
    <row r="6" spans="1:3" x14ac:dyDescent="0.2">
      <c r="A6" s="4">
        <f>'Neraca Saldo'!A4</f>
        <v>1010201</v>
      </c>
      <c r="B6" s="4" t="str">
        <f>'Neraca Saldo'!B4</f>
        <v>Piutang Usaha</v>
      </c>
      <c r="C6" s="7">
        <f>'Neraca Saldo'!C4</f>
        <v>0</v>
      </c>
    </row>
    <row r="7" spans="1:3" x14ac:dyDescent="0.2">
      <c r="A7" s="4">
        <f>'Neraca Saldo'!A5</f>
        <v>1010202</v>
      </c>
      <c r="B7" s="4" t="str">
        <f>'Neraca Saldo'!B5</f>
        <v>Piutang Lain-lain</v>
      </c>
      <c r="C7" s="7">
        <f>'Neraca Saldo'!C5</f>
        <v>0</v>
      </c>
    </row>
    <row r="8" spans="1:3" x14ac:dyDescent="0.2">
      <c r="A8" s="4">
        <f>'Neraca Saldo'!A6</f>
        <v>1010301</v>
      </c>
      <c r="B8" s="4" t="str">
        <f>'Neraca Saldo'!B6</f>
        <v>Persediaan Barang Dagang</v>
      </c>
      <c r="C8" s="7">
        <f>'Neraca Saldo'!C6</f>
        <v>0</v>
      </c>
    </row>
    <row r="9" spans="1:3" x14ac:dyDescent="0.2">
      <c r="A9" s="4">
        <f>'Neraca Saldo'!A7</f>
        <v>1010401</v>
      </c>
      <c r="B9" s="4" t="str">
        <f>'Neraca Saldo'!B7</f>
        <v>Perlengkapan</v>
      </c>
      <c r="C9" s="7">
        <f>'Neraca Saldo'!C7</f>
        <v>0</v>
      </c>
    </row>
    <row r="10" spans="1:3" x14ac:dyDescent="0.2">
      <c r="A10" s="4">
        <f>'Neraca Saldo'!A8</f>
        <v>1010501</v>
      </c>
      <c r="B10" s="4" t="str">
        <f>'Neraca Saldo'!B8</f>
        <v>Sewa dibayar di muka</v>
      </c>
      <c r="C10" s="7">
        <f>'Neraca Saldo'!C8</f>
        <v>0</v>
      </c>
    </row>
    <row r="11" spans="1:3" x14ac:dyDescent="0.2">
      <c r="A11" s="4">
        <f>'Neraca Saldo'!A9</f>
        <v>1010502</v>
      </c>
      <c r="B11" s="4" t="str">
        <f>'Neraca Saldo'!B9</f>
        <v>Pajak dibayar di muka</v>
      </c>
      <c r="C11" s="7">
        <f>'Neraca Saldo'!C9</f>
        <v>0</v>
      </c>
    </row>
    <row r="12" spans="1:3" x14ac:dyDescent="0.2">
      <c r="A12" s="4">
        <f>'Neraca Saldo'!A10</f>
        <v>1010503</v>
      </c>
      <c r="B12" s="4" t="str">
        <f>'Neraca Saldo'!B10</f>
        <v>Biaya dibayar di muka</v>
      </c>
      <c r="C12" s="7">
        <f>'Neraca Saldo'!C10</f>
        <v>0</v>
      </c>
    </row>
    <row r="13" spans="1:3" ht="15" x14ac:dyDescent="0.25">
      <c r="A13" s="5" t="s">
        <v>102</v>
      </c>
      <c r="B13" s="4"/>
      <c r="C13" s="7">
        <f>SUM(C4:C12)</f>
        <v>0</v>
      </c>
    </row>
    <row r="14" spans="1:3" x14ac:dyDescent="0.2">
      <c r="A14" s="4"/>
      <c r="B14" s="4"/>
      <c r="C14" s="7"/>
    </row>
    <row r="15" spans="1:3" ht="15" x14ac:dyDescent="0.25">
      <c r="A15" s="5" t="s">
        <v>15</v>
      </c>
      <c r="B15" s="4"/>
      <c r="C15" s="7"/>
    </row>
    <row r="16" spans="1:3" x14ac:dyDescent="0.2">
      <c r="A16" s="6">
        <f>'Neraca Saldo'!A11</f>
        <v>1020101</v>
      </c>
      <c r="B16" s="4" t="str">
        <f>'Neraca Saldo'!B11</f>
        <v>Tanah</v>
      </c>
      <c r="C16" s="7">
        <f>'Neraca Saldo'!C11</f>
        <v>0</v>
      </c>
    </row>
    <row r="17" spans="1:5" x14ac:dyDescent="0.2">
      <c r="A17" s="4">
        <f>'Neraca Saldo'!A12</f>
        <v>1020102</v>
      </c>
      <c r="B17" s="4" t="str">
        <f>'Neraca Saldo'!B12</f>
        <v>Bangunan Toko</v>
      </c>
      <c r="C17" s="7">
        <f>'Neraca Saldo'!C12</f>
        <v>0</v>
      </c>
    </row>
    <row r="18" spans="1:5" x14ac:dyDescent="0.2">
      <c r="A18" s="4">
        <f>'Neraca Saldo'!A13</f>
        <v>1020201</v>
      </c>
      <c r="B18" s="4" t="str">
        <f>'Neraca Saldo'!B13</f>
        <v>Peralatan Toko</v>
      </c>
      <c r="C18" s="7">
        <f>'Neraca Saldo'!C13</f>
        <v>0</v>
      </c>
    </row>
    <row r="19" spans="1:5" x14ac:dyDescent="0.2">
      <c r="A19" s="4">
        <f>'Neraca Saldo'!A14</f>
        <v>1020301</v>
      </c>
      <c r="B19" s="4" t="str">
        <f>'Neraca Saldo'!B14</f>
        <v>Kendaraan</v>
      </c>
      <c r="C19" s="7">
        <f>'Neraca Saldo'!C14</f>
        <v>0</v>
      </c>
    </row>
    <row r="20" spans="1:5" x14ac:dyDescent="0.2">
      <c r="A20" s="4">
        <f>'Neraca Saldo'!A15</f>
        <v>1020401</v>
      </c>
      <c r="B20" s="4" t="str">
        <f>'Neraca Saldo'!B15</f>
        <v>Akumulasi Penyusutan Bangunan Toko</v>
      </c>
      <c r="C20" s="7">
        <f>'Neraca Saldo'!C15</f>
        <v>0</v>
      </c>
    </row>
    <row r="21" spans="1:5" x14ac:dyDescent="0.2">
      <c r="A21" s="4">
        <f>'Neraca Saldo'!A16</f>
        <v>1020402</v>
      </c>
      <c r="B21" s="4" t="str">
        <f>'Neraca Saldo'!B16</f>
        <v>Akumulasi Penyusutan Peralatan Toko</v>
      </c>
      <c r="C21" s="7">
        <f>'Neraca Saldo'!C16</f>
        <v>0</v>
      </c>
    </row>
    <row r="22" spans="1:5" x14ac:dyDescent="0.2">
      <c r="A22" s="4">
        <f>'Neraca Saldo'!A17</f>
        <v>1020403</v>
      </c>
      <c r="B22" s="4" t="str">
        <f>'Neraca Saldo'!B17</f>
        <v>Akumulasi Penyusutan Kendaraan</v>
      </c>
      <c r="C22" s="7">
        <f>'Neraca Saldo'!C17</f>
        <v>0</v>
      </c>
    </row>
    <row r="23" spans="1:5" ht="15" x14ac:dyDescent="0.25">
      <c r="A23" s="5" t="s">
        <v>103</v>
      </c>
      <c r="B23" s="4"/>
      <c r="C23" s="7">
        <f>SUM(C16:C22)</f>
        <v>0</v>
      </c>
    </row>
    <row r="24" spans="1:5" x14ac:dyDescent="0.2">
      <c r="A24" s="4"/>
      <c r="B24" s="4"/>
      <c r="C24" s="7"/>
    </row>
    <row r="25" spans="1:5" ht="15" x14ac:dyDescent="0.25">
      <c r="A25" s="5" t="s">
        <v>114</v>
      </c>
      <c r="B25" s="4"/>
      <c r="C25" s="7">
        <f>C13+C23</f>
        <v>0</v>
      </c>
    </row>
    <row r="26" spans="1:5" x14ac:dyDescent="0.2">
      <c r="A26" s="4"/>
      <c r="B26" s="4"/>
      <c r="C26" s="7"/>
    </row>
    <row r="27" spans="1:5" ht="15" x14ac:dyDescent="0.25">
      <c r="A27" s="5" t="s">
        <v>108</v>
      </c>
      <c r="B27" s="4"/>
      <c r="C27" s="7"/>
      <c r="D27" s="37" t="s">
        <v>155</v>
      </c>
      <c r="E27" s="38"/>
    </row>
    <row r="28" spans="1:5" ht="15" x14ac:dyDescent="0.25">
      <c r="A28" s="5" t="s">
        <v>104</v>
      </c>
      <c r="B28" s="4"/>
      <c r="C28" s="7"/>
      <c r="D28" s="37"/>
      <c r="E28" s="38"/>
    </row>
    <row r="29" spans="1:5" x14ac:dyDescent="0.2">
      <c r="A29" s="4">
        <f>'Neraca Saldo'!A18</f>
        <v>2010101</v>
      </c>
      <c r="B29" s="4" t="str">
        <f>'Neraca Saldo'!B18</f>
        <v>Utang Bank XXX</v>
      </c>
      <c r="C29" s="7">
        <f>-'Neraca Saldo'!C18</f>
        <v>0</v>
      </c>
      <c r="D29" s="37"/>
      <c r="E29" s="38"/>
    </row>
    <row r="30" spans="1:5" x14ac:dyDescent="0.2">
      <c r="A30" s="4">
        <f>'Neraca Saldo'!A19</f>
        <v>2010201</v>
      </c>
      <c r="B30" s="4" t="str">
        <f>'Neraca Saldo'!B19</f>
        <v>Utang Usaha</v>
      </c>
      <c r="C30" s="7">
        <f>-'Neraca Saldo'!C19</f>
        <v>0</v>
      </c>
      <c r="D30" s="37"/>
      <c r="E30" s="38"/>
    </row>
    <row r="31" spans="1:5" x14ac:dyDescent="0.2">
      <c r="A31" s="4">
        <f>'Neraca Saldo'!A20</f>
        <v>2010301</v>
      </c>
      <c r="B31" s="4" t="str">
        <f>'Neraca Saldo'!B20</f>
        <v>Utang Pajak</v>
      </c>
      <c r="C31" s="7">
        <f>-'Neraca Saldo'!C20</f>
        <v>0</v>
      </c>
      <c r="D31" s="37"/>
      <c r="E31" s="38"/>
    </row>
    <row r="32" spans="1:5" x14ac:dyDescent="0.2">
      <c r="A32" s="4">
        <f>'Neraca Saldo'!A21</f>
        <v>2010401</v>
      </c>
      <c r="B32" s="4" t="str">
        <f>'Neraca Saldo'!B21</f>
        <v>Utang Gaji Karyawan</v>
      </c>
      <c r="C32" s="7">
        <f>-'Neraca Saldo'!C21</f>
        <v>0</v>
      </c>
      <c r="D32" s="37"/>
      <c r="E32" s="38"/>
    </row>
    <row r="33" spans="1:5" x14ac:dyDescent="0.2">
      <c r="A33" s="4">
        <f>'Neraca Saldo'!A22</f>
        <v>2010402</v>
      </c>
      <c r="B33" s="4" t="str">
        <f>'Neraca Saldo'!B22</f>
        <v>Utang Bunga Pinjaman</v>
      </c>
      <c r="C33" s="7">
        <f>-'Neraca Saldo'!C22</f>
        <v>0</v>
      </c>
      <c r="D33" s="37"/>
      <c r="E33" s="38"/>
    </row>
    <row r="34" spans="1:5" x14ac:dyDescent="0.2">
      <c r="A34" s="4">
        <f>'Neraca Saldo'!A23</f>
        <v>2010501</v>
      </c>
      <c r="B34" s="4" t="str">
        <f>'Neraca Saldo'!B23</f>
        <v>Utang Jangka Pendek Lain-lain</v>
      </c>
      <c r="C34" s="7">
        <f>-'Neraca Saldo'!C23</f>
        <v>0</v>
      </c>
      <c r="D34" s="37"/>
      <c r="E34" s="38"/>
    </row>
    <row r="35" spans="1:5" ht="15" x14ac:dyDescent="0.25">
      <c r="A35" s="5" t="s">
        <v>106</v>
      </c>
      <c r="B35" s="4"/>
      <c r="C35" s="7">
        <f>SUM(C29:C34)</f>
        <v>0</v>
      </c>
      <c r="D35" s="37"/>
      <c r="E35" s="38"/>
    </row>
    <row r="36" spans="1:5" x14ac:dyDescent="0.2">
      <c r="A36" s="4"/>
      <c r="B36" s="4"/>
      <c r="C36" s="7"/>
      <c r="D36" s="37"/>
      <c r="E36" s="38"/>
    </row>
    <row r="37" spans="1:5" ht="15" x14ac:dyDescent="0.25">
      <c r="A37" s="5" t="s">
        <v>105</v>
      </c>
      <c r="B37" s="4"/>
      <c r="C37" s="7"/>
      <c r="D37" s="37"/>
      <c r="E37" s="38"/>
    </row>
    <row r="38" spans="1:5" x14ac:dyDescent="0.2">
      <c r="A38" s="4">
        <f>'Neraca Saldo'!A24</f>
        <v>2020101</v>
      </c>
      <c r="B38" s="4" t="str">
        <f>'Neraca Saldo'!B24</f>
        <v>Utang Jangka Panjang Bank XXX</v>
      </c>
      <c r="C38" s="7">
        <f>-'Neraca Saldo'!C24</f>
        <v>0</v>
      </c>
      <c r="D38" s="37"/>
      <c r="E38" s="38"/>
    </row>
    <row r="39" spans="1:5" x14ac:dyDescent="0.2">
      <c r="A39" s="4">
        <f>'Neraca Saldo'!A25</f>
        <v>2020201</v>
      </c>
      <c r="B39" s="4" t="str">
        <f>'Neraca Saldo'!B25</f>
        <v>Utang Jangka Panjang Lain-lain</v>
      </c>
      <c r="C39" s="7">
        <f>-'Neraca Saldo'!C25</f>
        <v>0</v>
      </c>
      <c r="D39" s="37"/>
      <c r="E39" s="38"/>
    </row>
    <row r="40" spans="1:5" ht="15" x14ac:dyDescent="0.25">
      <c r="A40" s="5" t="s">
        <v>109</v>
      </c>
      <c r="B40" s="4"/>
      <c r="C40" s="7">
        <f>SUM(C38:C39)</f>
        <v>0</v>
      </c>
      <c r="D40" s="37"/>
      <c r="E40" s="38"/>
    </row>
    <row r="41" spans="1:5" ht="15" x14ac:dyDescent="0.25">
      <c r="A41" s="5" t="s">
        <v>112</v>
      </c>
      <c r="B41" s="4"/>
      <c r="C41" s="7">
        <f>C35+C40</f>
        <v>0</v>
      </c>
      <c r="D41" s="37"/>
      <c r="E41" s="38"/>
    </row>
    <row r="42" spans="1:5" ht="15" x14ac:dyDescent="0.25">
      <c r="A42" s="5"/>
      <c r="B42" s="4"/>
      <c r="C42" s="7"/>
      <c r="D42" s="37"/>
      <c r="E42" s="38"/>
    </row>
    <row r="43" spans="1:5" ht="15" x14ac:dyDescent="0.25">
      <c r="A43" s="5" t="s">
        <v>110</v>
      </c>
      <c r="B43" s="4"/>
      <c r="C43" s="7"/>
      <c r="D43" s="37"/>
      <c r="E43" s="38"/>
    </row>
    <row r="44" spans="1:5" x14ac:dyDescent="0.2">
      <c r="A44" s="4">
        <f>'Neraca Saldo'!A26</f>
        <v>3000001</v>
      </c>
      <c r="B44" s="4" t="str">
        <f>'Neraca Saldo'!B26</f>
        <v>Modal Pemilik</v>
      </c>
      <c r="C44" s="7">
        <f>-'Neraca Saldo'!C26</f>
        <v>0</v>
      </c>
      <c r="D44" s="37"/>
      <c r="E44" s="38"/>
    </row>
    <row r="45" spans="1:5" x14ac:dyDescent="0.2">
      <c r="A45" s="4">
        <f>'Neraca Saldo'!A27</f>
        <v>3000002</v>
      </c>
      <c r="B45" s="4" t="str">
        <f>'Neraca Saldo'!B27</f>
        <v>Saldo Laba</v>
      </c>
      <c r="C45" s="7">
        <f>-'Neraca Saldo'!C27</f>
        <v>0</v>
      </c>
      <c r="D45" s="37"/>
      <c r="E45" s="38"/>
    </row>
    <row r="46" spans="1:5" x14ac:dyDescent="0.2">
      <c r="A46" s="4">
        <f>'Neraca Saldo'!A28</f>
        <v>3000003</v>
      </c>
      <c r="B46" s="4" t="str">
        <f>'Neraca Saldo'!B28</f>
        <v>Penarikan Modal</v>
      </c>
      <c r="C46" s="7">
        <f>-'Neraca Saldo'!C28</f>
        <v>0</v>
      </c>
      <c r="D46" s="37"/>
      <c r="E46" s="38"/>
    </row>
    <row r="47" spans="1:5" ht="15" x14ac:dyDescent="0.25">
      <c r="A47" s="5" t="s">
        <v>111</v>
      </c>
      <c r="B47" s="4"/>
      <c r="C47" s="7">
        <f>SUM(C44:C46)</f>
        <v>0</v>
      </c>
      <c r="D47" s="37"/>
      <c r="E47" s="38"/>
    </row>
    <row r="48" spans="1:5" x14ac:dyDescent="0.2">
      <c r="A48" s="4"/>
      <c r="B48" s="4"/>
      <c r="C48" s="7"/>
      <c r="D48" s="37"/>
      <c r="E48" s="38"/>
    </row>
    <row r="49" spans="1:5" ht="15" x14ac:dyDescent="0.25">
      <c r="A49" s="5" t="s">
        <v>113</v>
      </c>
      <c r="B49" s="4"/>
      <c r="C49" s="7">
        <f>C41+C47</f>
        <v>0</v>
      </c>
      <c r="D49" s="37"/>
      <c r="E49" s="38"/>
    </row>
  </sheetData>
  <mergeCells count="1">
    <mergeCell ref="D27:E4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8"/>
  <sheetViews>
    <sheetView workbookViewId="0">
      <selection activeCell="C9" sqref="C9"/>
    </sheetView>
  </sheetViews>
  <sheetFormatPr defaultRowHeight="14.25" x14ac:dyDescent="0.2"/>
  <cols>
    <col min="1" max="1" width="11.875" customWidth="1"/>
    <col min="2" max="2" width="29.125" customWidth="1"/>
    <col min="3" max="3" width="27" style="8" customWidth="1"/>
  </cols>
  <sheetData>
    <row r="2" spans="1:3" ht="15" x14ac:dyDescent="0.25">
      <c r="A2" s="5" t="s">
        <v>32</v>
      </c>
      <c r="B2" s="4"/>
      <c r="C2" s="7"/>
    </row>
    <row r="3" spans="1:3" x14ac:dyDescent="0.2">
      <c r="A3" s="4">
        <f>'Neraca Saldo'!A29</f>
        <v>4000001</v>
      </c>
      <c r="B3" s="4" t="str">
        <f>'Neraca Saldo'!B29</f>
        <v>Pendapatan Penjualan</v>
      </c>
      <c r="C3" s="7">
        <f>'Neraca Saldo'!C29</f>
        <v>0</v>
      </c>
    </row>
    <row r="4" spans="1:3" x14ac:dyDescent="0.2">
      <c r="A4" s="4">
        <f>'Neraca Saldo'!A30</f>
        <v>4000002</v>
      </c>
      <c r="B4" s="4" t="str">
        <f>'Neraca Saldo'!B30</f>
        <v>Potongan Penjualan</v>
      </c>
      <c r="C4" s="7">
        <f>'Neraca Saldo'!C30</f>
        <v>0</v>
      </c>
    </row>
    <row r="5" spans="1:3" x14ac:dyDescent="0.2">
      <c r="A5" s="4">
        <f>'Neraca Saldo'!A31</f>
        <v>4000003</v>
      </c>
      <c r="B5" s="4" t="str">
        <f>'Neraca Saldo'!B31</f>
        <v>Retur Penjualan</v>
      </c>
      <c r="C5" s="7">
        <f>'Neraca Saldo'!C31</f>
        <v>0</v>
      </c>
    </row>
    <row r="6" spans="1:3" x14ac:dyDescent="0.2">
      <c r="A6" s="4">
        <f>'Neraca Saldo'!A32</f>
        <v>4000004</v>
      </c>
      <c r="B6" s="4" t="str">
        <f>'Neraca Saldo'!B32</f>
        <v>Pendapatan Komisi Penjualan</v>
      </c>
      <c r="C6" s="7">
        <f>'Neraca Saldo'!C32</f>
        <v>0</v>
      </c>
    </row>
    <row r="7" spans="1:3" ht="15" x14ac:dyDescent="0.25">
      <c r="A7" s="5" t="s">
        <v>116</v>
      </c>
      <c r="B7" s="4"/>
      <c r="C7" s="7">
        <f>SUM(C3:C6)</f>
        <v>0</v>
      </c>
    </row>
    <row r="8" spans="1:3" x14ac:dyDescent="0.2">
      <c r="A8" s="4"/>
      <c r="B8" s="4"/>
      <c r="C8" s="7"/>
    </row>
    <row r="9" spans="1:3" ht="15" x14ac:dyDescent="0.25">
      <c r="A9" s="5" t="s">
        <v>115</v>
      </c>
      <c r="B9" s="4"/>
      <c r="C9" s="7"/>
    </row>
    <row r="10" spans="1:3" x14ac:dyDescent="0.2">
      <c r="A10" s="4">
        <f>'Neraca Saldo'!A33</f>
        <v>5000001</v>
      </c>
      <c r="B10" s="4" t="str">
        <f>'Neraca Saldo'!B33</f>
        <v>Beban Pokok Penjualan</v>
      </c>
      <c r="C10" s="7">
        <f>'Neraca Saldo'!C33</f>
        <v>0</v>
      </c>
    </row>
    <row r="11" spans="1:3" x14ac:dyDescent="0.2">
      <c r="A11" s="4">
        <f>'Neraca Saldo'!A34</f>
        <v>5000002</v>
      </c>
      <c r="B11" s="4" t="str">
        <f>'Neraca Saldo'!B34</f>
        <v>Potongan Pembelian</v>
      </c>
      <c r="C11" s="7">
        <f>'Neraca Saldo'!C34</f>
        <v>0</v>
      </c>
    </row>
    <row r="12" spans="1:3" x14ac:dyDescent="0.2">
      <c r="A12" s="4">
        <f>'Neraca Saldo'!A35</f>
        <v>5000003</v>
      </c>
      <c r="B12" s="4" t="str">
        <f>'Neraca Saldo'!B35</f>
        <v>Retur Pembelian</v>
      </c>
      <c r="C12" s="7">
        <f>'Neraca Saldo'!C35</f>
        <v>0</v>
      </c>
    </row>
    <row r="13" spans="1:3" ht="15" x14ac:dyDescent="0.25">
      <c r="A13" s="5" t="s">
        <v>115</v>
      </c>
      <c r="B13" s="4"/>
      <c r="C13" s="7">
        <f>SUM(C10:C12)</f>
        <v>0</v>
      </c>
    </row>
    <row r="14" spans="1:3" x14ac:dyDescent="0.2">
      <c r="A14" s="4"/>
      <c r="B14" s="4"/>
      <c r="C14" s="7"/>
    </row>
    <row r="15" spans="1:3" ht="15" x14ac:dyDescent="0.25">
      <c r="A15" s="5" t="s">
        <v>117</v>
      </c>
      <c r="B15" s="4"/>
      <c r="C15" s="7">
        <f>C7-C13</f>
        <v>0</v>
      </c>
    </row>
    <row r="16" spans="1:3" x14ac:dyDescent="0.2">
      <c r="A16" s="4"/>
      <c r="B16" s="4"/>
      <c r="C16" s="7"/>
    </row>
    <row r="17" spans="1:3" ht="15" x14ac:dyDescent="0.25">
      <c r="A17" s="5" t="s">
        <v>87</v>
      </c>
      <c r="B17" s="4"/>
      <c r="C17" s="7"/>
    </row>
    <row r="18" spans="1:3" x14ac:dyDescent="0.2">
      <c r="A18" s="4">
        <f>'Neraca Saldo'!A36</f>
        <v>6010101</v>
      </c>
      <c r="B18" s="4" t="str">
        <f>'Neraca Saldo'!B36</f>
        <v>Beban Sewa Tempat Usaha</v>
      </c>
      <c r="C18" s="7">
        <f>'Neraca Saldo'!C36</f>
        <v>0</v>
      </c>
    </row>
    <row r="19" spans="1:3" x14ac:dyDescent="0.2">
      <c r="A19" s="4">
        <f>'Neraca Saldo'!A37</f>
        <v>6010102</v>
      </c>
      <c r="B19" s="4" t="str">
        <f>'Neraca Saldo'!B37</f>
        <v>Beban Gaji Karyawan</v>
      </c>
      <c r="C19" s="7">
        <f>'Neraca Saldo'!C37</f>
        <v>0</v>
      </c>
    </row>
    <row r="20" spans="1:3" x14ac:dyDescent="0.2">
      <c r="A20" s="4">
        <f>'Neraca Saldo'!A38</f>
        <v>6010103</v>
      </c>
      <c r="B20" s="4" t="str">
        <f>'Neraca Saldo'!B38</f>
        <v>Beban Kendaraan</v>
      </c>
      <c r="C20" s="7">
        <f>'Neraca Saldo'!C38</f>
        <v>0</v>
      </c>
    </row>
    <row r="21" spans="1:3" x14ac:dyDescent="0.2">
      <c r="A21" s="4">
        <f>'Neraca Saldo'!A39</f>
        <v>6010104</v>
      </c>
      <c r="B21" s="4" t="str">
        <f>'Neraca Saldo'!B39</f>
        <v>Beban Listrik</v>
      </c>
      <c r="C21" s="7">
        <f>'Neraca Saldo'!C39</f>
        <v>0</v>
      </c>
    </row>
    <row r="22" spans="1:3" x14ac:dyDescent="0.2">
      <c r="A22" s="4">
        <f>'Neraca Saldo'!A40</f>
        <v>6010105</v>
      </c>
      <c r="B22" s="4" t="str">
        <f>'Neraca Saldo'!B40</f>
        <v>Beban Telepon</v>
      </c>
      <c r="C22" s="7">
        <f>'Neraca Saldo'!C40</f>
        <v>0</v>
      </c>
    </row>
    <row r="23" spans="1:3" x14ac:dyDescent="0.2">
      <c r="A23" s="4">
        <f>'Neraca Saldo'!A41</f>
        <v>6010106</v>
      </c>
      <c r="B23" s="4" t="str">
        <f>'Neraca Saldo'!B41</f>
        <v>Beban Air</v>
      </c>
      <c r="C23" s="7">
        <f>'Neraca Saldo'!C41</f>
        <v>0</v>
      </c>
    </row>
    <row r="24" spans="1:3" x14ac:dyDescent="0.2">
      <c r="A24" s="4">
        <f>'Neraca Saldo'!A42</f>
        <v>6010107</v>
      </c>
      <c r="B24" s="4" t="str">
        <f>'Neraca Saldo'!B42</f>
        <v>Beban Penyusutan Bangunan Toko</v>
      </c>
      <c r="C24" s="7">
        <f>'Neraca Saldo'!C42</f>
        <v>0</v>
      </c>
    </row>
    <row r="25" spans="1:3" x14ac:dyDescent="0.2">
      <c r="A25" s="4">
        <f>'Neraca Saldo'!A43</f>
        <v>6010108</v>
      </c>
      <c r="B25" s="4" t="str">
        <f>'Neraca Saldo'!B43</f>
        <v>Beban Penyusutan Peralatan Toko</v>
      </c>
      <c r="C25" s="7">
        <f>'Neraca Saldo'!C43</f>
        <v>0</v>
      </c>
    </row>
    <row r="26" spans="1:3" x14ac:dyDescent="0.2">
      <c r="A26" s="4">
        <f>'Neraca Saldo'!A44</f>
        <v>6010109</v>
      </c>
      <c r="B26" s="4" t="str">
        <f>'Neraca Saldo'!B44</f>
        <v>Beban Penyusutan Kendaraan</v>
      </c>
      <c r="C26" s="7">
        <f>'Neraca Saldo'!C44</f>
        <v>0</v>
      </c>
    </row>
    <row r="27" spans="1:3" x14ac:dyDescent="0.2">
      <c r="A27" s="4">
        <f>'Neraca Saldo'!A45</f>
        <v>6010201</v>
      </c>
      <c r="B27" s="4" t="str">
        <f>'Neraca Saldo'!B45</f>
        <v>Beban Pengiriman</v>
      </c>
      <c r="C27" s="7">
        <f>'Neraca Saldo'!C45</f>
        <v>0</v>
      </c>
    </row>
    <row r="28" spans="1:3" x14ac:dyDescent="0.2">
      <c r="A28" s="4">
        <f>'Neraca Saldo'!A46</f>
        <v>6010202</v>
      </c>
      <c r="B28" s="4" t="str">
        <f>'Neraca Saldo'!B46</f>
        <v>Beban Penjualan Lain-Lain</v>
      </c>
      <c r="C28" s="7">
        <f>'Neraca Saldo'!C46</f>
        <v>0</v>
      </c>
    </row>
    <row r="29" spans="1:3" x14ac:dyDescent="0.2">
      <c r="A29" s="4">
        <f>'Neraca Saldo'!A47</f>
        <v>6010301</v>
      </c>
      <c r="B29" s="4" t="str">
        <f>'Neraca Saldo'!B47</f>
        <v>Beban Iklan</v>
      </c>
      <c r="C29" s="7">
        <f>'Neraca Saldo'!C47</f>
        <v>0</v>
      </c>
    </row>
    <row r="30" spans="1:3" ht="15" x14ac:dyDescent="0.25">
      <c r="A30" s="5" t="s">
        <v>118</v>
      </c>
      <c r="B30" s="4"/>
      <c r="C30" s="7">
        <f>SUM(C18:C29)</f>
        <v>0</v>
      </c>
    </row>
    <row r="31" spans="1:3" x14ac:dyDescent="0.2">
      <c r="A31" s="4"/>
      <c r="B31" s="4"/>
      <c r="C31" s="7"/>
    </row>
    <row r="32" spans="1:3" ht="15" x14ac:dyDescent="0.25">
      <c r="A32" s="5" t="s">
        <v>119</v>
      </c>
      <c r="B32" s="4"/>
      <c r="C32" s="7">
        <f>C15+C30</f>
        <v>0</v>
      </c>
    </row>
    <row r="33" spans="1:3" x14ac:dyDescent="0.2">
      <c r="A33" s="4"/>
      <c r="B33" s="4"/>
      <c r="C33" s="7"/>
    </row>
    <row r="34" spans="1:3" ht="15" x14ac:dyDescent="0.25">
      <c r="A34" s="5" t="s">
        <v>120</v>
      </c>
      <c r="B34" s="4"/>
      <c r="C34" s="7"/>
    </row>
    <row r="35" spans="1:3" x14ac:dyDescent="0.2">
      <c r="A35" s="4">
        <f>'Neraca Saldo'!A50</f>
        <v>7010001</v>
      </c>
      <c r="B35" s="4" t="str">
        <f>'Neraca Saldo'!B50</f>
        <v>Pendapatan Bunga Bank</v>
      </c>
      <c r="C35" s="7">
        <f>'Neraca Saldo'!C50</f>
        <v>0</v>
      </c>
    </row>
    <row r="36" spans="1:3" x14ac:dyDescent="0.2">
      <c r="A36" s="4">
        <f>'Neraca Saldo'!A51</f>
        <v>7010002</v>
      </c>
      <c r="B36" s="4" t="str">
        <f>'Neraca Saldo'!B51</f>
        <v>Pendapatan Sewa</v>
      </c>
      <c r="C36" s="7">
        <f>'Neraca Saldo'!C51</f>
        <v>0</v>
      </c>
    </row>
    <row r="37" spans="1:3" x14ac:dyDescent="0.2">
      <c r="A37" s="4">
        <f>'Neraca Saldo'!A52</f>
        <v>7020001</v>
      </c>
      <c r="B37" s="4" t="str">
        <f>'Neraca Saldo'!B52</f>
        <v>Beban Administrasi Bank</v>
      </c>
      <c r="C37" s="7">
        <f>'Neraca Saldo'!C52</f>
        <v>0</v>
      </c>
    </row>
    <row r="38" spans="1:3" ht="15" x14ac:dyDescent="0.25">
      <c r="A38" s="5" t="s">
        <v>123</v>
      </c>
      <c r="B38" s="4"/>
      <c r="C38" s="7">
        <f>SUM(C35:C37)</f>
        <v>0</v>
      </c>
    </row>
    <row r="39" spans="1:3" ht="15" x14ac:dyDescent="0.25">
      <c r="A39" s="5"/>
      <c r="B39" s="4"/>
      <c r="C39" s="7"/>
    </row>
    <row r="40" spans="1:3" ht="15" x14ac:dyDescent="0.25">
      <c r="A40" s="5" t="s">
        <v>121</v>
      </c>
      <c r="B40" s="4"/>
      <c r="C40" s="7"/>
    </row>
    <row r="41" spans="1:3" x14ac:dyDescent="0.2">
      <c r="A41" s="4">
        <f>'Neraca Saldo'!A48</f>
        <v>6040001</v>
      </c>
      <c r="B41" s="4" t="str">
        <f>'Neraca Saldo'!B48</f>
        <v>Beban Bunga Bank XXX</v>
      </c>
      <c r="C41" s="7">
        <f>'Neraca Saldo'!C48</f>
        <v>0</v>
      </c>
    </row>
    <row r="42" spans="1:3" x14ac:dyDescent="0.2">
      <c r="A42" s="4"/>
      <c r="B42" s="4"/>
      <c r="C42" s="7"/>
    </row>
    <row r="43" spans="1:3" ht="15" x14ac:dyDescent="0.25">
      <c r="A43" s="5" t="s">
        <v>122</v>
      </c>
      <c r="B43" s="4"/>
      <c r="C43" s="7">
        <f>C32+C38+C41</f>
        <v>0</v>
      </c>
    </row>
    <row r="44" spans="1:3" x14ac:dyDescent="0.2">
      <c r="A44" s="4"/>
      <c r="B44" s="4"/>
      <c r="C44" s="7"/>
    </row>
    <row r="45" spans="1:3" ht="15" x14ac:dyDescent="0.25">
      <c r="A45" s="5" t="s">
        <v>84</v>
      </c>
      <c r="B45" s="4"/>
      <c r="C45" s="7"/>
    </row>
    <row r="46" spans="1:3" x14ac:dyDescent="0.2">
      <c r="A46" s="4">
        <f>'Neraca Saldo'!A49</f>
        <v>6050001</v>
      </c>
      <c r="B46" s="4" t="str">
        <f>'Neraca Saldo'!B49</f>
        <v>Beban Pajak</v>
      </c>
      <c r="C46" s="7">
        <f>'Neraca Saldo'!C49</f>
        <v>0</v>
      </c>
    </row>
    <row r="47" spans="1:3" x14ac:dyDescent="0.2">
      <c r="A47" s="4"/>
      <c r="B47" s="4"/>
      <c r="C47" s="7"/>
    </row>
    <row r="48" spans="1:3" ht="15" x14ac:dyDescent="0.25">
      <c r="A48" s="5" t="s">
        <v>124</v>
      </c>
      <c r="B48" s="4"/>
      <c r="C48" s="7">
        <f>C43+C46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E12" sqref="E12"/>
    </sheetView>
  </sheetViews>
  <sheetFormatPr defaultRowHeight="14.25" x14ac:dyDescent="0.2"/>
  <cols>
    <col min="1" max="1" width="5.125" bestFit="1" customWidth="1"/>
    <col min="2" max="2" width="16.125" bestFit="1" customWidth="1"/>
    <col min="3" max="3" width="22.125" bestFit="1" customWidth="1"/>
    <col min="4" max="4" width="12.25" bestFit="1" customWidth="1"/>
    <col min="5" max="5" width="13.625" style="8" bestFit="1" customWidth="1"/>
    <col min="6" max="6" width="2" style="25" customWidth="1"/>
    <col min="7" max="7" width="23.75" bestFit="1" customWidth="1"/>
    <col min="8" max="8" width="9.125" bestFit="1" customWidth="1"/>
    <col min="9" max="9" width="11.375" bestFit="1" customWidth="1"/>
    <col min="10" max="10" width="9.125" bestFit="1" customWidth="1"/>
  </cols>
  <sheetData>
    <row r="1" spans="1:10" x14ac:dyDescent="0.2">
      <c r="A1" s="16"/>
      <c r="B1" s="16"/>
      <c r="C1" s="16"/>
      <c r="D1" s="16"/>
      <c r="E1" s="16"/>
      <c r="G1" s="17" t="s">
        <v>136</v>
      </c>
      <c r="H1" s="17"/>
      <c r="I1" s="17"/>
      <c r="J1" s="17"/>
    </row>
    <row r="2" spans="1:10" ht="15" customHeight="1" x14ac:dyDescent="0.2">
      <c r="A2" t="s">
        <v>128</v>
      </c>
      <c r="B2" t="s">
        <v>0</v>
      </c>
      <c r="C2" t="s">
        <v>131</v>
      </c>
      <c r="D2" t="s">
        <v>133</v>
      </c>
      <c r="E2" s="8" t="s">
        <v>134</v>
      </c>
      <c r="G2" t="s">
        <v>125</v>
      </c>
      <c r="H2" t="s">
        <v>88</v>
      </c>
      <c r="I2" t="s">
        <v>126</v>
      </c>
      <c r="J2" t="s">
        <v>88</v>
      </c>
    </row>
    <row r="3" spans="1:10" x14ac:dyDescent="0.2">
      <c r="A3">
        <v>1</v>
      </c>
      <c r="B3" t="s">
        <v>130</v>
      </c>
      <c r="C3" t="s">
        <v>132</v>
      </c>
      <c r="G3" t="str">
        <f>ChartOfAccount!I6</f>
        <v>Persediaan Barang Dagang</v>
      </c>
      <c r="H3" s="15">
        <f>+E3</f>
        <v>0</v>
      </c>
      <c r="I3" t="str">
        <f>ChartOfAccount!I2</f>
        <v>Kas</v>
      </c>
      <c r="J3" s="15">
        <f>-E3</f>
        <v>0</v>
      </c>
    </row>
    <row r="4" spans="1:10" x14ac:dyDescent="0.2">
      <c r="A4">
        <v>2</v>
      </c>
      <c r="B4" t="s">
        <v>130</v>
      </c>
      <c r="C4" t="s">
        <v>135</v>
      </c>
      <c r="G4" t="str">
        <f>ChartOfAccount!I6</f>
        <v>Persediaan Barang Dagang</v>
      </c>
      <c r="H4" s="15">
        <f t="shared" ref="H4:H11" si="0">+E4</f>
        <v>0</v>
      </c>
      <c r="I4" t="str">
        <f>ChartOfAccount!I3</f>
        <v>Bank</v>
      </c>
      <c r="J4" s="15">
        <f t="shared" ref="J4:J11" si="1">-E4</f>
        <v>0</v>
      </c>
    </row>
    <row r="5" spans="1:10" x14ac:dyDescent="0.2">
      <c r="A5">
        <v>3</v>
      </c>
      <c r="B5" t="s">
        <v>130</v>
      </c>
      <c r="C5" t="s">
        <v>126</v>
      </c>
      <c r="G5" t="str">
        <f>ChartOfAccount!I6</f>
        <v>Persediaan Barang Dagang</v>
      </c>
      <c r="H5" s="15">
        <f t="shared" si="0"/>
        <v>0</v>
      </c>
      <c r="I5" t="str">
        <f>ChartOfAccount!I19</f>
        <v>Utang Usaha</v>
      </c>
      <c r="J5" s="15">
        <f t="shared" si="1"/>
        <v>0</v>
      </c>
    </row>
    <row r="6" spans="1:10" x14ac:dyDescent="0.2">
      <c r="A6">
        <v>4</v>
      </c>
      <c r="B6" t="s">
        <v>4</v>
      </c>
      <c r="C6" t="s">
        <v>132</v>
      </c>
      <c r="G6" t="str">
        <f>ChartOfAccount!I7</f>
        <v>Perlengkapan</v>
      </c>
      <c r="H6" s="15">
        <f>+E6</f>
        <v>0</v>
      </c>
      <c r="I6" t="str">
        <f>ChartOfAccount!I2</f>
        <v>Kas</v>
      </c>
      <c r="J6" s="15">
        <f t="shared" si="1"/>
        <v>0</v>
      </c>
    </row>
    <row r="7" spans="1:10" x14ac:dyDescent="0.2">
      <c r="A7">
        <v>5</v>
      </c>
      <c r="B7" t="s">
        <v>4</v>
      </c>
      <c r="C7" t="s">
        <v>135</v>
      </c>
      <c r="G7" t="str">
        <f>ChartOfAccount!I7</f>
        <v>Perlengkapan</v>
      </c>
      <c r="H7" s="15">
        <f t="shared" si="0"/>
        <v>0</v>
      </c>
      <c r="I7" t="str">
        <f>ChartOfAccount!I3</f>
        <v>Bank</v>
      </c>
      <c r="J7" s="15">
        <f t="shared" si="1"/>
        <v>0</v>
      </c>
    </row>
    <row r="8" spans="1:10" x14ac:dyDescent="0.2">
      <c r="A8">
        <v>6</v>
      </c>
      <c r="B8" t="s">
        <v>4</v>
      </c>
      <c r="C8" t="s">
        <v>126</v>
      </c>
      <c r="G8" t="str">
        <f>ChartOfAccount!I7</f>
        <v>Perlengkapan</v>
      </c>
      <c r="H8" s="15">
        <f t="shared" si="0"/>
        <v>0</v>
      </c>
      <c r="I8" t="str">
        <f>ChartOfAccount!I19</f>
        <v>Utang Usaha</v>
      </c>
      <c r="J8" s="15">
        <f t="shared" si="1"/>
        <v>0</v>
      </c>
    </row>
    <row r="9" spans="1:10" x14ac:dyDescent="0.2">
      <c r="A9">
        <v>7</v>
      </c>
      <c r="B9" t="s">
        <v>5</v>
      </c>
      <c r="C9" t="s">
        <v>132</v>
      </c>
      <c r="G9" t="str">
        <f>ChartOfAccount!I13</f>
        <v>Peralatan Toko</v>
      </c>
      <c r="H9" s="15">
        <f t="shared" si="0"/>
        <v>0</v>
      </c>
      <c r="I9" t="str">
        <f>ChartOfAccount!I2</f>
        <v>Kas</v>
      </c>
      <c r="J9" s="15">
        <f t="shared" si="1"/>
        <v>0</v>
      </c>
    </row>
    <row r="10" spans="1:10" x14ac:dyDescent="0.2">
      <c r="A10">
        <v>8</v>
      </c>
      <c r="B10" t="s">
        <v>5</v>
      </c>
      <c r="C10" t="s">
        <v>135</v>
      </c>
      <c r="G10" t="str">
        <f>ChartOfAccount!I13</f>
        <v>Peralatan Toko</v>
      </c>
      <c r="H10" s="15">
        <f t="shared" si="0"/>
        <v>0</v>
      </c>
      <c r="I10" t="str">
        <f>ChartOfAccount!I3</f>
        <v>Bank</v>
      </c>
      <c r="J10" s="15">
        <f t="shared" si="1"/>
        <v>0</v>
      </c>
    </row>
    <row r="11" spans="1:10" x14ac:dyDescent="0.2">
      <c r="A11">
        <v>9</v>
      </c>
      <c r="B11" t="s">
        <v>5</v>
      </c>
      <c r="C11" t="s">
        <v>126</v>
      </c>
      <c r="G11" t="str">
        <f>ChartOfAccount!I13</f>
        <v>Peralatan Toko</v>
      </c>
      <c r="H11" s="15">
        <f t="shared" si="0"/>
        <v>0</v>
      </c>
      <c r="I11" t="str">
        <f>ChartOfAccount!I19</f>
        <v>Utang Usaha</v>
      </c>
      <c r="J11" s="15">
        <f t="shared" si="1"/>
        <v>0</v>
      </c>
    </row>
    <row r="12" spans="1:10" x14ac:dyDescent="0.2">
      <c r="B12" s="30" t="s">
        <v>141</v>
      </c>
      <c r="C12" s="30" t="s">
        <v>140</v>
      </c>
      <c r="E12" s="28" t="s">
        <v>138</v>
      </c>
      <c r="G12" s="29" t="s">
        <v>139</v>
      </c>
      <c r="H12" s="17"/>
      <c r="I12" s="17"/>
      <c r="J12" s="17"/>
    </row>
    <row r="15" spans="1:10" ht="15" x14ac:dyDescent="0.25">
      <c r="B15" s="31" t="s">
        <v>142</v>
      </c>
    </row>
  </sheetData>
  <autoFilter ref="A2:J11"/>
  <mergeCells count="3">
    <mergeCell ref="G1:J1"/>
    <mergeCell ref="A1:E1"/>
    <mergeCell ref="G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9" sqref="E9"/>
    </sheetView>
  </sheetViews>
  <sheetFormatPr defaultRowHeight="14.25" x14ac:dyDescent="0.2"/>
  <cols>
    <col min="1" max="1" width="3.125" bestFit="1" customWidth="1"/>
    <col min="2" max="2" width="16.125" customWidth="1"/>
    <col min="3" max="3" width="15.5" customWidth="1"/>
    <col min="4" max="4" width="14.5" customWidth="1"/>
    <col min="5" max="5" width="23.125" style="8" customWidth="1"/>
    <col min="6" max="6" width="2" style="25" customWidth="1"/>
    <col min="7" max="7" width="23.75" bestFit="1" customWidth="1"/>
    <col min="8" max="8" width="12.125" bestFit="1" customWidth="1"/>
    <col min="9" max="9" width="24.375" customWidth="1"/>
    <col min="10" max="10" width="12.125" bestFit="1" customWidth="1"/>
  </cols>
  <sheetData>
    <row r="1" spans="1:10" x14ac:dyDescent="0.2">
      <c r="A1" s="16"/>
      <c r="B1" s="16"/>
      <c r="C1" s="16"/>
      <c r="D1" s="16"/>
      <c r="E1" s="16"/>
      <c r="G1" s="17" t="s">
        <v>136</v>
      </c>
      <c r="H1" s="17"/>
      <c r="I1" s="17"/>
      <c r="J1" s="17"/>
    </row>
    <row r="2" spans="1:10" ht="15" customHeight="1" x14ac:dyDescent="0.2">
      <c r="A2" t="s">
        <v>128</v>
      </c>
      <c r="B2" t="s">
        <v>137</v>
      </c>
      <c r="C2" t="s">
        <v>131</v>
      </c>
      <c r="D2" t="s">
        <v>133</v>
      </c>
      <c r="E2" s="8" t="s">
        <v>134</v>
      </c>
      <c r="G2" t="s">
        <v>125</v>
      </c>
      <c r="H2" t="s">
        <v>88</v>
      </c>
      <c r="I2" t="s">
        <v>126</v>
      </c>
      <c r="J2" t="s">
        <v>88</v>
      </c>
    </row>
    <row r="3" spans="1:10" s="19" customFormat="1" x14ac:dyDescent="0.2">
      <c r="A3" s="19">
        <v>1</v>
      </c>
      <c r="B3" s="19" t="s">
        <v>130</v>
      </c>
      <c r="C3" s="19" t="s">
        <v>132</v>
      </c>
      <c r="E3" s="20"/>
      <c r="F3" s="26"/>
      <c r="G3" s="19" t="str">
        <f>ChartOfAccount!I2</f>
        <v>Kas</v>
      </c>
      <c r="H3" s="21">
        <f>+E3</f>
        <v>0</v>
      </c>
      <c r="I3" s="19" t="str">
        <f>ChartOfAccount!I29</f>
        <v>Pendapatan Penjualan</v>
      </c>
      <c r="J3" s="21">
        <f>-E3</f>
        <v>0</v>
      </c>
    </row>
    <row r="4" spans="1:10" s="22" customFormat="1" x14ac:dyDescent="0.2">
      <c r="E4" s="23"/>
      <c r="F4" s="27"/>
      <c r="G4" s="22" t="str">
        <f>ChartOfAccount!I33</f>
        <v>Beban Pokok Penjualan</v>
      </c>
      <c r="H4" s="24">
        <f>+E4</f>
        <v>0</v>
      </c>
      <c r="I4" s="22" t="str">
        <f>ChartOfAccount!I6</f>
        <v>Persediaan Barang Dagang</v>
      </c>
      <c r="J4" s="24">
        <f>-E4</f>
        <v>0</v>
      </c>
    </row>
    <row r="5" spans="1:10" s="19" customFormat="1" x14ac:dyDescent="0.2">
      <c r="A5" s="19">
        <v>2</v>
      </c>
      <c r="B5" s="19" t="s">
        <v>130</v>
      </c>
      <c r="C5" s="19" t="s">
        <v>135</v>
      </c>
      <c r="E5" s="20"/>
      <c r="F5" s="26"/>
      <c r="G5" s="19" t="str">
        <f>ChartOfAccount!I3</f>
        <v>Bank</v>
      </c>
      <c r="H5" s="21">
        <f t="shared" ref="H5:H7" si="0">+E5</f>
        <v>0</v>
      </c>
      <c r="I5" s="19" t="str">
        <f>ChartOfAccount!I29</f>
        <v>Pendapatan Penjualan</v>
      </c>
      <c r="J5" s="21">
        <f t="shared" ref="J5:J7" si="1">-E5</f>
        <v>0</v>
      </c>
    </row>
    <row r="6" spans="1:10" s="22" customFormat="1" x14ac:dyDescent="0.2">
      <c r="E6" s="23"/>
      <c r="F6" s="27"/>
      <c r="G6" s="22" t="str">
        <f>ChartOfAccount!I33</f>
        <v>Beban Pokok Penjualan</v>
      </c>
      <c r="H6" s="24">
        <f>+E6</f>
        <v>0</v>
      </c>
      <c r="I6" s="22" t="str">
        <f>ChartOfAccount!I6</f>
        <v>Persediaan Barang Dagang</v>
      </c>
      <c r="J6" s="24">
        <f>-E6</f>
        <v>0</v>
      </c>
    </row>
    <row r="7" spans="1:10" s="19" customFormat="1" x14ac:dyDescent="0.2">
      <c r="A7" s="19">
        <v>3</v>
      </c>
      <c r="B7" s="19" t="s">
        <v>130</v>
      </c>
      <c r="C7" s="19" t="s">
        <v>126</v>
      </c>
      <c r="E7" s="20"/>
      <c r="F7" s="26"/>
      <c r="G7" s="19" t="str">
        <f>ChartOfAccount!I4</f>
        <v>Piutang Usaha</v>
      </c>
      <c r="H7" s="21">
        <f t="shared" si="0"/>
        <v>0</v>
      </c>
      <c r="I7" s="19" t="str">
        <f>ChartOfAccount!I29</f>
        <v>Pendapatan Penjualan</v>
      </c>
      <c r="J7" s="21">
        <f t="shared" si="1"/>
        <v>0</v>
      </c>
    </row>
    <row r="8" spans="1:10" s="22" customFormat="1" x14ac:dyDescent="0.2">
      <c r="E8" s="23"/>
      <c r="F8" s="27"/>
      <c r="G8" s="22" t="str">
        <f>ChartOfAccount!I33</f>
        <v>Beban Pokok Penjualan</v>
      </c>
      <c r="H8" s="24">
        <f>+E8</f>
        <v>0</v>
      </c>
      <c r="I8" s="22" t="str">
        <f>ChartOfAccount!I6</f>
        <v>Persediaan Barang Dagang</v>
      </c>
      <c r="J8" s="24">
        <f>-E8</f>
        <v>0</v>
      </c>
    </row>
    <row r="9" spans="1:10" x14ac:dyDescent="0.2">
      <c r="E9" s="28" t="s">
        <v>138</v>
      </c>
    </row>
    <row r="11" spans="1:10" ht="15" x14ac:dyDescent="0.25">
      <c r="B11" s="32" t="s">
        <v>143</v>
      </c>
    </row>
    <row r="12" spans="1:10" ht="15" x14ac:dyDescent="0.25">
      <c r="B12" s="31" t="s">
        <v>145</v>
      </c>
    </row>
  </sheetData>
  <autoFilter ref="A2:J8"/>
  <mergeCells count="2">
    <mergeCell ref="A1:E1"/>
    <mergeCell ref="G1:J1"/>
  </mergeCells>
  <pageMargins left="0.7" right="0.7" top="0.75" bottom="0.75" header="0.3" footer="0.3"/>
  <pageSetup paperSize="9" orientation="portrait" r:id="rId1"/>
  <ignoredErrors>
    <ignoredError sqref="I4 G5:I5 G7 I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6" sqref="F16"/>
    </sheetView>
  </sheetViews>
  <sheetFormatPr defaultRowHeight="14.25" x14ac:dyDescent="0.2"/>
  <cols>
    <col min="1" max="1" width="3.125" bestFit="1" customWidth="1"/>
    <col min="2" max="2" width="19.125" customWidth="1"/>
    <col min="3" max="3" width="20" bestFit="1" customWidth="1"/>
    <col min="4" max="4" width="15.5" customWidth="1"/>
    <col min="5" max="5" width="14.5" customWidth="1"/>
    <col min="6" max="6" width="23.125" style="8" customWidth="1"/>
    <col min="7" max="7" width="2" style="25" customWidth="1"/>
    <col min="8" max="8" width="23.75" bestFit="1" customWidth="1"/>
    <col min="9" max="9" width="12.125" bestFit="1" customWidth="1"/>
    <col min="10" max="10" width="28" bestFit="1" customWidth="1"/>
    <col min="11" max="11" width="12.125" bestFit="1" customWidth="1"/>
  </cols>
  <sheetData>
    <row r="1" spans="1:11" x14ac:dyDescent="0.2">
      <c r="A1" s="16"/>
      <c r="B1" s="16"/>
      <c r="C1" s="16"/>
      <c r="D1" s="16"/>
      <c r="E1" s="16"/>
      <c r="F1" s="16"/>
      <c r="H1" s="17" t="s">
        <v>136</v>
      </c>
      <c r="I1" s="17"/>
      <c r="J1" s="17"/>
      <c r="K1" s="17"/>
    </row>
    <row r="2" spans="1:11" ht="15" customHeight="1" x14ac:dyDescent="0.2">
      <c r="A2" t="s">
        <v>128</v>
      </c>
      <c r="B2" t="s">
        <v>144</v>
      </c>
      <c r="C2" t="s">
        <v>148</v>
      </c>
      <c r="D2" t="s">
        <v>131</v>
      </c>
      <c r="E2" t="s">
        <v>133</v>
      </c>
      <c r="F2" s="8" t="s">
        <v>134</v>
      </c>
      <c r="H2" t="s">
        <v>125</v>
      </c>
      <c r="I2" t="s">
        <v>88</v>
      </c>
      <c r="J2" t="s">
        <v>126</v>
      </c>
      <c r="K2" t="s">
        <v>88</v>
      </c>
    </row>
    <row r="3" spans="1:11" s="18" customFormat="1" x14ac:dyDescent="0.2">
      <c r="A3" s="18">
        <v>1</v>
      </c>
      <c r="B3" s="18" t="s">
        <v>146</v>
      </c>
      <c r="C3" s="18" t="s">
        <v>149</v>
      </c>
      <c r="D3" s="18" t="s">
        <v>132</v>
      </c>
      <c r="F3" s="33"/>
      <c r="G3" s="34"/>
      <c r="H3" s="18" t="str">
        <f>ChartOfAccount!I19</f>
        <v>Utang Usaha</v>
      </c>
      <c r="I3" s="35">
        <f>+F3</f>
        <v>0</v>
      </c>
      <c r="J3" s="18" t="str">
        <f>ChartOfAccount!I2</f>
        <v>Kas</v>
      </c>
      <c r="K3" s="35">
        <f>-F3</f>
        <v>0</v>
      </c>
    </row>
    <row r="4" spans="1:11" s="18" customFormat="1" x14ac:dyDescent="0.2">
      <c r="A4" s="18">
        <v>2</v>
      </c>
      <c r="B4" s="18" t="s">
        <v>146</v>
      </c>
      <c r="C4" s="18" t="s">
        <v>149</v>
      </c>
      <c r="D4" s="18" t="s">
        <v>135</v>
      </c>
      <c r="F4" s="33"/>
      <c r="G4" s="34"/>
      <c r="H4" s="18" t="str">
        <f>ChartOfAccount!I19</f>
        <v>Utang Usaha</v>
      </c>
      <c r="I4" s="35">
        <f>+F4</f>
        <v>0</v>
      </c>
      <c r="J4" s="18" t="str">
        <f>ChartOfAccount!I3</f>
        <v>Bank</v>
      </c>
      <c r="K4" s="35">
        <f>-F4</f>
        <v>0</v>
      </c>
    </row>
    <row r="5" spans="1:11" s="18" customFormat="1" x14ac:dyDescent="0.2">
      <c r="A5" s="18">
        <v>3</v>
      </c>
      <c r="B5" s="36" t="s">
        <v>146</v>
      </c>
      <c r="C5" s="36" t="s">
        <v>150</v>
      </c>
      <c r="D5" s="18" t="s">
        <v>132</v>
      </c>
      <c r="F5" s="33"/>
      <c r="G5" s="34"/>
      <c r="H5" s="18" t="str">
        <f>ChartOfAccount!I18</f>
        <v>Utang Bank XXX</v>
      </c>
      <c r="I5" s="35">
        <f>+F5</f>
        <v>0</v>
      </c>
      <c r="J5" s="18" t="str">
        <f>ChartOfAccount!I2</f>
        <v>Kas</v>
      </c>
      <c r="K5" s="35">
        <f>-F5</f>
        <v>0</v>
      </c>
    </row>
    <row r="6" spans="1:11" x14ac:dyDescent="0.2">
      <c r="A6" s="36">
        <v>4</v>
      </c>
      <c r="B6" s="36" t="s">
        <v>146</v>
      </c>
      <c r="C6" s="36" t="s">
        <v>150</v>
      </c>
      <c r="D6" s="36" t="s">
        <v>135</v>
      </c>
      <c r="H6" t="str">
        <f>ChartOfAccount!I18</f>
        <v>Utang Bank XXX</v>
      </c>
      <c r="I6" s="35">
        <f>+F6</f>
        <v>0</v>
      </c>
      <c r="J6" s="18" t="str">
        <f>ChartOfAccount!I3</f>
        <v>Bank</v>
      </c>
      <c r="K6" s="35">
        <f>-F6</f>
        <v>0</v>
      </c>
    </row>
    <row r="7" spans="1:11" x14ac:dyDescent="0.2">
      <c r="A7" s="36">
        <v>5</v>
      </c>
      <c r="B7" s="36" t="s">
        <v>156</v>
      </c>
      <c r="C7" s="36" t="s">
        <v>157</v>
      </c>
      <c r="D7" s="36" t="s">
        <v>132</v>
      </c>
      <c r="H7" t="str">
        <f>ChartOfAccount!I36</f>
        <v>Beban Sewa Tempat Usaha</v>
      </c>
      <c r="I7" s="35">
        <f t="shared" ref="I7:I15" si="0">+F7</f>
        <v>0</v>
      </c>
      <c r="J7" s="18" t="str">
        <f>ChartOfAccount!I2</f>
        <v>Kas</v>
      </c>
      <c r="K7" s="35">
        <f t="shared" ref="K7:K15" si="1">-F7</f>
        <v>0</v>
      </c>
    </row>
    <row r="8" spans="1:11" x14ac:dyDescent="0.2">
      <c r="A8" s="36">
        <v>6</v>
      </c>
      <c r="B8" s="36" t="s">
        <v>156</v>
      </c>
      <c r="C8" s="36" t="s">
        <v>161</v>
      </c>
      <c r="D8" s="36" t="s">
        <v>132</v>
      </c>
      <c r="H8" t="str">
        <f>ChartOfAccount!I37</f>
        <v>Beban Gaji Karyawan</v>
      </c>
      <c r="I8" s="35">
        <f t="shared" si="0"/>
        <v>0</v>
      </c>
      <c r="J8" s="18" t="str">
        <f>ChartOfAccount!I2</f>
        <v>Kas</v>
      </c>
      <c r="K8" s="35">
        <f t="shared" si="1"/>
        <v>0</v>
      </c>
    </row>
    <row r="9" spans="1:11" x14ac:dyDescent="0.2">
      <c r="A9" s="36">
        <v>7</v>
      </c>
      <c r="B9" s="36" t="s">
        <v>156</v>
      </c>
      <c r="C9" s="36" t="s">
        <v>158</v>
      </c>
      <c r="D9" s="36" t="s">
        <v>132</v>
      </c>
      <c r="H9" t="str">
        <f>ChartOfAccount!I39</f>
        <v>Beban Listrik</v>
      </c>
      <c r="I9" s="35">
        <f t="shared" si="0"/>
        <v>0</v>
      </c>
      <c r="J9" s="18" t="str">
        <f>ChartOfAccount!I2</f>
        <v>Kas</v>
      </c>
      <c r="K9" s="35">
        <f t="shared" si="1"/>
        <v>0</v>
      </c>
    </row>
    <row r="10" spans="1:11" x14ac:dyDescent="0.2">
      <c r="A10" s="36">
        <v>8</v>
      </c>
      <c r="B10" s="36" t="s">
        <v>156</v>
      </c>
      <c r="C10" s="36" t="s">
        <v>160</v>
      </c>
      <c r="D10" s="36" t="s">
        <v>132</v>
      </c>
      <c r="H10" t="str">
        <f>ChartOfAccount!I40</f>
        <v>Beban Telepon</v>
      </c>
      <c r="I10" s="35">
        <f t="shared" si="0"/>
        <v>0</v>
      </c>
      <c r="J10" s="18" t="str">
        <f>ChartOfAccount!I2</f>
        <v>Kas</v>
      </c>
      <c r="K10" s="35">
        <f t="shared" si="1"/>
        <v>0</v>
      </c>
    </row>
    <row r="11" spans="1:11" x14ac:dyDescent="0.2">
      <c r="A11" s="36">
        <v>9</v>
      </c>
      <c r="B11" s="36" t="s">
        <v>156</v>
      </c>
      <c r="C11" s="36" t="s">
        <v>159</v>
      </c>
      <c r="D11" s="36" t="s">
        <v>132</v>
      </c>
      <c r="H11" t="str">
        <f>ChartOfAccount!I41</f>
        <v>Beban Air</v>
      </c>
      <c r="I11" s="35">
        <f t="shared" si="0"/>
        <v>0</v>
      </c>
      <c r="J11" s="18" t="str">
        <f>ChartOfAccount!I2</f>
        <v>Kas</v>
      </c>
      <c r="K11" s="35">
        <f t="shared" si="1"/>
        <v>0</v>
      </c>
    </row>
    <row r="12" spans="1:11" x14ac:dyDescent="0.2">
      <c r="A12" s="36">
        <v>10</v>
      </c>
      <c r="B12" s="36" t="s">
        <v>156</v>
      </c>
      <c r="C12" s="36" t="s">
        <v>166</v>
      </c>
      <c r="D12" s="36" t="s">
        <v>132</v>
      </c>
      <c r="H12" t="str">
        <f>ChartOfAccount!I45</f>
        <v>Beban Pengiriman</v>
      </c>
      <c r="I12" s="35">
        <f t="shared" si="0"/>
        <v>0</v>
      </c>
      <c r="J12" s="18" t="str">
        <f>ChartOfAccount!I2</f>
        <v>Kas</v>
      </c>
      <c r="K12" s="35">
        <f t="shared" si="1"/>
        <v>0</v>
      </c>
    </row>
    <row r="13" spans="1:11" x14ac:dyDescent="0.2">
      <c r="A13" s="36">
        <v>11</v>
      </c>
      <c r="B13" s="36" t="s">
        <v>156</v>
      </c>
      <c r="C13" s="36" t="s">
        <v>162</v>
      </c>
      <c r="D13" s="36" t="s">
        <v>135</v>
      </c>
      <c r="H13" t="str">
        <f>ChartOfAccount!I49</f>
        <v>Beban Pajak</v>
      </c>
      <c r="I13" s="35">
        <f t="shared" si="0"/>
        <v>0</v>
      </c>
      <c r="J13" s="18" t="str">
        <f>ChartOfAccount!I3</f>
        <v>Bank</v>
      </c>
      <c r="K13" s="35">
        <f t="shared" si="1"/>
        <v>0</v>
      </c>
    </row>
    <row r="14" spans="1:11" x14ac:dyDescent="0.2">
      <c r="A14" s="36">
        <v>12</v>
      </c>
      <c r="B14" s="36" t="s">
        <v>156</v>
      </c>
      <c r="C14" s="36" t="s">
        <v>165</v>
      </c>
      <c r="D14" s="36" t="s">
        <v>132</v>
      </c>
      <c r="H14" t="str">
        <f>ChartOfAccount!I48</f>
        <v>Beban Bunga Bank XXX</v>
      </c>
      <c r="I14" s="35">
        <f t="shared" si="0"/>
        <v>0</v>
      </c>
      <c r="J14" s="18" t="str">
        <f>ChartOfAccount!I2</f>
        <v>Kas</v>
      </c>
      <c r="K14" s="35">
        <f t="shared" si="1"/>
        <v>0</v>
      </c>
    </row>
    <row r="15" spans="1:11" x14ac:dyDescent="0.2">
      <c r="A15" s="36">
        <v>13</v>
      </c>
      <c r="B15" s="36" t="s">
        <v>156</v>
      </c>
      <c r="C15" s="36" t="s">
        <v>164</v>
      </c>
      <c r="D15" s="36" t="s">
        <v>132</v>
      </c>
      <c r="H15" t="str">
        <f>ChartOfAccount!I52</f>
        <v>Beban Administrasi Bank</v>
      </c>
      <c r="I15" s="35">
        <f t="shared" si="0"/>
        <v>0</v>
      </c>
      <c r="J15" s="18" t="str">
        <f>ChartOfAccount!I2</f>
        <v>Kas</v>
      </c>
      <c r="K15" s="35">
        <f t="shared" si="1"/>
        <v>0</v>
      </c>
    </row>
    <row r="16" spans="1:11" x14ac:dyDescent="0.2">
      <c r="F16" s="28" t="s">
        <v>138</v>
      </c>
    </row>
  </sheetData>
  <autoFilter ref="A2:K5"/>
  <mergeCells count="2">
    <mergeCell ref="A1:F1"/>
    <mergeCell ref="H1:K1"/>
  </mergeCells>
  <pageMargins left="0.7" right="0.7" top="0.75" bottom="0.75" header="0.3" footer="0.3"/>
  <ignoredErrors>
    <ignoredError sqref="J4:J5 J6 J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I7" sqref="I7"/>
    </sheetView>
  </sheetViews>
  <sheetFormatPr defaultRowHeight="14.25" x14ac:dyDescent="0.2"/>
  <cols>
    <col min="1" max="1" width="3.125" bestFit="1" customWidth="1"/>
    <col min="2" max="2" width="19.125" customWidth="1"/>
    <col min="3" max="3" width="20" bestFit="1" customWidth="1"/>
    <col min="4" max="4" width="15.5" customWidth="1"/>
    <col min="5" max="5" width="14.5" customWidth="1"/>
    <col min="6" max="6" width="23.125" style="8" customWidth="1"/>
    <col min="7" max="7" width="2" style="25" customWidth="1"/>
    <col min="8" max="8" width="23.75" bestFit="1" customWidth="1"/>
    <col min="9" max="9" width="12.125" bestFit="1" customWidth="1"/>
    <col min="10" max="10" width="28" bestFit="1" customWidth="1"/>
    <col min="11" max="11" width="12.125" bestFit="1" customWidth="1"/>
  </cols>
  <sheetData>
    <row r="1" spans="1:11" x14ac:dyDescent="0.2">
      <c r="A1" s="16"/>
      <c r="B1" s="16"/>
      <c r="C1" s="16"/>
      <c r="D1" s="16"/>
      <c r="E1" s="16"/>
      <c r="F1" s="16"/>
      <c r="H1" s="17" t="s">
        <v>136</v>
      </c>
      <c r="I1" s="17"/>
      <c r="J1" s="17"/>
      <c r="K1" s="17"/>
    </row>
    <row r="2" spans="1:11" ht="15" customHeight="1" x14ac:dyDescent="0.2">
      <c r="A2" t="s">
        <v>128</v>
      </c>
      <c r="B2" t="s">
        <v>144</v>
      </c>
      <c r="C2" t="s">
        <v>148</v>
      </c>
      <c r="D2" t="s">
        <v>131</v>
      </c>
      <c r="E2" t="s">
        <v>133</v>
      </c>
      <c r="F2" s="8" t="s">
        <v>134</v>
      </c>
      <c r="H2" t="s">
        <v>125</v>
      </c>
      <c r="I2" t="s">
        <v>88</v>
      </c>
      <c r="J2" t="s">
        <v>126</v>
      </c>
      <c r="K2" t="s">
        <v>88</v>
      </c>
    </row>
    <row r="3" spans="1:11" s="18" customFormat="1" x14ac:dyDescent="0.2">
      <c r="A3" s="18">
        <v>1</v>
      </c>
      <c r="B3" s="18" t="s">
        <v>146</v>
      </c>
      <c r="C3" s="18" t="s">
        <v>18</v>
      </c>
      <c r="D3" s="18" t="s">
        <v>132</v>
      </c>
      <c r="F3" s="33"/>
      <c r="G3" s="34"/>
      <c r="H3" s="18" t="str">
        <f>ChartOfAccount!I2</f>
        <v>Kas</v>
      </c>
      <c r="I3" s="35">
        <f>+F3</f>
        <v>0</v>
      </c>
      <c r="J3" s="18" t="str">
        <f>ChartOfAccount!I4</f>
        <v>Piutang Usaha</v>
      </c>
      <c r="K3" s="35">
        <f>-F3</f>
        <v>0</v>
      </c>
    </row>
    <row r="4" spans="1:11" s="18" customFormat="1" x14ac:dyDescent="0.2">
      <c r="A4" s="18">
        <v>2</v>
      </c>
      <c r="B4" s="18" t="s">
        <v>146</v>
      </c>
      <c r="C4" s="18" t="s">
        <v>18</v>
      </c>
      <c r="D4" s="18" t="s">
        <v>135</v>
      </c>
      <c r="F4" s="33"/>
      <c r="G4" s="34"/>
      <c r="H4" s="18" t="str">
        <f>ChartOfAccount!I3</f>
        <v>Bank</v>
      </c>
      <c r="I4" s="35">
        <f t="shared" ref="I4" si="0">+F4</f>
        <v>0</v>
      </c>
      <c r="J4" s="18" t="str">
        <f>ChartOfAccount!I4</f>
        <v>Piutang Usaha</v>
      </c>
      <c r="K4" s="35">
        <f t="shared" ref="K4" si="1">-F4</f>
        <v>0</v>
      </c>
    </row>
    <row r="5" spans="1:11" x14ac:dyDescent="0.2">
      <c r="A5" s="36">
        <v>3</v>
      </c>
      <c r="B5" s="36" t="s">
        <v>147</v>
      </c>
      <c r="C5" s="36" t="s">
        <v>151</v>
      </c>
      <c r="D5" s="18" t="s">
        <v>132</v>
      </c>
      <c r="H5" t="str">
        <f>ChartOfAccount!I2</f>
        <v>Kas</v>
      </c>
      <c r="I5" s="35">
        <f>+F5</f>
        <v>0</v>
      </c>
      <c r="J5" s="18" t="str">
        <f>ChartOfAccount!I24</f>
        <v>Utang Jangka Panjang Bank XXX</v>
      </c>
      <c r="K5" s="35">
        <f>-F5</f>
        <v>0</v>
      </c>
    </row>
    <row r="6" spans="1:11" x14ac:dyDescent="0.2">
      <c r="A6" s="36">
        <v>4</v>
      </c>
      <c r="B6" s="36" t="s">
        <v>147</v>
      </c>
      <c r="C6" s="36" t="s">
        <v>151</v>
      </c>
      <c r="D6" s="18" t="s">
        <v>135</v>
      </c>
      <c r="H6" t="str">
        <f>ChartOfAccount!I3</f>
        <v>Bank</v>
      </c>
      <c r="I6" s="35">
        <f>+F6</f>
        <v>0</v>
      </c>
      <c r="J6" s="18" t="str">
        <f>ChartOfAccount!I24</f>
        <v>Utang Jangka Panjang Bank XXX</v>
      </c>
      <c r="K6" s="35">
        <f>-F6</f>
        <v>0</v>
      </c>
    </row>
    <row r="7" spans="1:11" x14ac:dyDescent="0.2">
      <c r="A7" s="36">
        <v>5</v>
      </c>
      <c r="B7" s="36" t="s">
        <v>32</v>
      </c>
      <c r="C7" s="36" t="s">
        <v>163</v>
      </c>
      <c r="H7" t="str">
        <f>ChartOfAccount!I3</f>
        <v>Bank</v>
      </c>
      <c r="I7" s="35">
        <f>+F7</f>
        <v>0</v>
      </c>
      <c r="J7" t="str">
        <f>ChartOfAccount!I50</f>
        <v>Pendapatan Bunga Bank</v>
      </c>
      <c r="K7" s="35">
        <f>-F7</f>
        <v>0</v>
      </c>
    </row>
    <row r="8" spans="1:11" x14ac:dyDescent="0.2">
      <c r="F8" s="28" t="s">
        <v>138</v>
      </c>
    </row>
  </sheetData>
  <autoFilter ref="A2:K4"/>
  <mergeCells count="2">
    <mergeCell ref="A1:F1"/>
    <mergeCell ref="H1:K1"/>
  </mergeCells>
  <pageMargins left="0.7" right="0.7" top="0.75" bottom="0.75" header="0.3" footer="0.3"/>
  <ignoredErrors>
    <ignoredError sqref="H4:H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1048576"/>
    </sheetView>
  </sheetViews>
  <sheetFormatPr defaultRowHeight="14.25" x14ac:dyDescent="0.2"/>
  <cols>
    <col min="1" max="1" width="3.125" bestFit="1" customWidth="1"/>
    <col min="2" max="2" width="19.125" customWidth="1"/>
    <col min="3" max="3" width="20" bestFit="1" customWidth="1"/>
    <col min="4" max="4" width="15.5" customWidth="1"/>
    <col min="5" max="5" width="14.5" customWidth="1"/>
    <col min="6" max="6" width="23.125" style="8" customWidth="1"/>
    <col min="7" max="7" width="2" style="25" customWidth="1"/>
    <col min="8" max="8" width="23.75" bestFit="1" customWidth="1"/>
    <col min="9" max="9" width="12.125" bestFit="1" customWidth="1"/>
    <col min="10" max="10" width="28" bestFit="1" customWidth="1"/>
    <col min="11" max="11" width="12.125" bestFit="1" customWidth="1"/>
  </cols>
  <sheetData>
    <row r="1" spans="1:11" x14ac:dyDescent="0.2">
      <c r="A1" s="16"/>
      <c r="B1" s="16"/>
      <c r="C1" s="16"/>
      <c r="D1" s="16"/>
      <c r="E1" s="16"/>
      <c r="F1" s="16"/>
      <c r="H1" s="17" t="s">
        <v>136</v>
      </c>
      <c r="I1" s="17"/>
      <c r="J1" s="17"/>
      <c r="K1" s="17"/>
    </row>
    <row r="2" spans="1:11" ht="15" customHeight="1" x14ac:dyDescent="0.2">
      <c r="A2" t="s">
        <v>128</v>
      </c>
      <c r="B2" t="s">
        <v>144</v>
      </c>
      <c r="C2" t="s">
        <v>148</v>
      </c>
      <c r="D2" t="s">
        <v>131</v>
      </c>
      <c r="E2" t="s">
        <v>133</v>
      </c>
      <c r="F2" s="8" t="s">
        <v>134</v>
      </c>
      <c r="H2" t="s">
        <v>125</v>
      </c>
      <c r="I2" t="s">
        <v>88</v>
      </c>
      <c r="J2" t="s">
        <v>126</v>
      </c>
      <c r="K2" t="s">
        <v>88</v>
      </c>
    </row>
    <row r="3" spans="1:11" s="18" customFormat="1" x14ac:dyDescent="0.2">
      <c r="A3" s="18">
        <v>1</v>
      </c>
      <c r="B3" s="18" t="s">
        <v>152</v>
      </c>
      <c r="C3" s="18" t="s">
        <v>2</v>
      </c>
      <c r="D3" s="18" t="s">
        <v>132</v>
      </c>
      <c r="F3" s="33"/>
      <c r="G3" s="34"/>
      <c r="H3" s="18" t="str">
        <f>ChartOfAccount!I28</f>
        <v>Penarikan Modal</v>
      </c>
      <c r="I3" s="35">
        <f>+F3</f>
        <v>0</v>
      </c>
      <c r="J3" s="18" t="str">
        <f>ChartOfAccount!I2</f>
        <v>Kas</v>
      </c>
      <c r="K3" s="35">
        <f>-F3</f>
        <v>0</v>
      </c>
    </row>
    <row r="4" spans="1:11" s="18" customFormat="1" x14ac:dyDescent="0.2">
      <c r="A4" s="18">
        <v>2</v>
      </c>
      <c r="B4" s="18" t="s">
        <v>152</v>
      </c>
      <c r="C4" s="18" t="s">
        <v>2</v>
      </c>
      <c r="D4" s="18" t="s">
        <v>135</v>
      </c>
      <c r="F4" s="33"/>
      <c r="G4" s="34"/>
      <c r="H4" s="18" t="str">
        <f>ChartOfAccount!I28</f>
        <v>Penarikan Modal</v>
      </c>
      <c r="I4" s="35">
        <f>+F4</f>
        <v>0</v>
      </c>
      <c r="J4" s="18" t="str">
        <f>ChartOfAccount!I3</f>
        <v>Bank</v>
      </c>
      <c r="K4" s="35">
        <f t="shared" ref="K4:K9" si="0">-F4</f>
        <v>0</v>
      </c>
    </row>
    <row r="5" spans="1:11" x14ac:dyDescent="0.2">
      <c r="A5">
        <v>3</v>
      </c>
      <c r="B5" s="36" t="s">
        <v>153</v>
      </c>
      <c r="C5" s="36" t="s">
        <v>2</v>
      </c>
      <c r="D5" s="36" t="s">
        <v>132</v>
      </c>
      <c r="H5" t="str">
        <f>ChartOfAccount!I2</f>
        <v>Kas</v>
      </c>
      <c r="I5" s="35">
        <f>+F5</f>
        <v>0</v>
      </c>
      <c r="J5" t="str">
        <f>ChartOfAccount!I26</f>
        <v>Modal Pemilik</v>
      </c>
      <c r="K5" s="35">
        <f t="shared" si="0"/>
        <v>0</v>
      </c>
    </row>
    <row r="6" spans="1:11" x14ac:dyDescent="0.2">
      <c r="A6">
        <v>4</v>
      </c>
      <c r="B6" s="36" t="s">
        <v>153</v>
      </c>
      <c r="C6" s="36" t="s">
        <v>2</v>
      </c>
      <c r="D6" s="36" t="s">
        <v>135</v>
      </c>
      <c r="H6" t="str">
        <f>ChartOfAccount!I3</f>
        <v>Bank</v>
      </c>
      <c r="I6" s="35">
        <f>+F6</f>
        <v>0</v>
      </c>
      <c r="J6" t="str">
        <f>ChartOfAccount!I26</f>
        <v>Modal Pemilik</v>
      </c>
      <c r="K6" s="35">
        <f t="shared" si="0"/>
        <v>0</v>
      </c>
    </row>
    <row r="7" spans="1:11" x14ac:dyDescent="0.2">
      <c r="A7">
        <v>5</v>
      </c>
      <c r="B7" s="36" t="s">
        <v>153</v>
      </c>
      <c r="C7" s="36" t="s">
        <v>16</v>
      </c>
      <c r="H7" t="str">
        <f>ChartOfAccount!I14</f>
        <v>Kendaraan</v>
      </c>
      <c r="I7" s="35">
        <f t="shared" ref="I7:I9" si="1">+F7</f>
        <v>0</v>
      </c>
      <c r="J7" t="str">
        <f>ChartOfAccount!I26</f>
        <v>Modal Pemilik</v>
      </c>
      <c r="K7" s="35">
        <f t="shared" si="0"/>
        <v>0</v>
      </c>
    </row>
    <row r="8" spans="1:11" x14ac:dyDescent="0.2">
      <c r="A8">
        <v>6</v>
      </c>
      <c r="B8" s="36" t="s">
        <v>153</v>
      </c>
      <c r="C8" s="36" t="s">
        <v>6</v>
      </c>
      <c r="H8" t="str">
        <f>ChartOfAccount!I11</f>
        <v>Tanah</v>
      </c>
      <c r="I8" s="35">
        <f t="shared" si="1"/>
        <v>0</v>
      </c>
      <c r="J8" t="str">
        <f>ChartOfAccount!I26</f>
        <v>Modal Pemilik</v>
      </c>
      <c r="K8" s="35">
        <f t="shared" si="0"/>
        <v>0</v>
      </c>
    </row>
    <row r="9" spans="1:11" x14ac:dyDescent="0.2">
      <c r="A9">
        <v>7</v>
      </c>
      <c r="B9" s="36" t="s">
        <v>153</v>
      </c>
      <c r="C9" s="36" t="s">
        <v>154</v>
      </c>
      <c r="H9" t="str">
        <f>ChartOfAccount!I12</f>
        <v>Bangunan Toko</v>
      </c>
      <c r="I9" s="35">
        <f t="shared" si="1"/>
        <v>0</v>
      </c>
      <c r="J9" t="str">
        <f>ChartOfAccount!I26</f>
        <v>Modal Pemilik</v>
      </c>
      <c r="K9" s="35">
        <f t="shared" si="0"/>
        <v>0</v>
      </c>
    </row>
    <row r="10" spans="1:11" x14ac:dyDescent="0.2">
      <c r="F10" s="28" t="s">
        <v>138</v>
      </c>
    </row>
  </sheetData>
  <autoFilter ref="A2:K4"/>
  <mergeCells count="2">
    <mergeCell ref="A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D3" sqref="B3:D9"/>
    </sheetView>
  </sheetViews>
  <sheetFormatPr defaultRowHeight="14.25" x14ac:dyDescent="0.2"/>
  <cols>
    <col min="1" max="1" width="3.125" bestFit="1" customWidth="1"/>
    <col min="2" max="2" width="19.125" customWidth="1"/>
    <col min="3" max="3" width="20" bestFit="1" customWidth="1"/>
    <col min="4" max="4" width="15.5" customWidth="1"/>
    <col min="5" max="5" width="14.5" customWidth="1"/>
    <col min="6" max="6" width="23.125" style="8" customWidth="1"/>
    <col min="7" max="7" width="2" style="25" customWidth="1"/>
    <col min="8" max="8" width="23.75" bestFit="1" customWidth="1"/>
    <col min="9" max="9" width="12.125" bestFit="1" customWidth="1"/>
    <col min="10" max="10" width="28" bestFit="1" customWidth="1"/>
    <col min="11" max="11" width="12.125" bestFit="1" customWidth="1"/>
  </cols>
  <sheetData>
    <row r="1" spans="1:11" x14ac:dyDescent="0.2">
      <c r="A1" s="16"/>
      <c r="B1" s="16"/>
      <c r="C1" s="16"/>
      <c r="D1" s="16"/>
      <c r="E1" s="16"/>
      <c r="F1" s="16"/>
      <c r="H1" s="17" t="s">
        <v>136</v>
      </c>
      <c r="I1" s="17"/>
      <c r="J1" s="17"/>
      <c r="K1" s="17"/>
    </row>
    <row r="2" spans="1:11" ht="15" customHeight="1" x14ac:dyDescent="0.2">
      <c r="A2" t="s">
        <v>128</v>
      </c>
      <c r="B2" t="s">
        <v>144</v>
      </c>
      <c r="C2" t="s">
        <v>148</v>
      </c>
      <c r="D2" t="s">
        <v>131</v>
      </c>
      <c r="E2" t="s">
        <v>133</v>
      </c>
      <c r="F2" s="8" t="s">
        <v>134</v>
      </c>
      <c r="H2" t="s">
        <v>125</v>
      </c>
      <c r="I2" t="s">
        <v>88</v>
      </c>
      <c r="J2" t="s">
        <v>126</v>
      </c>
      <c r="K2" t="s">
        <v>88</v>
      </c>
    </row>
    <row r="3" spans="1:11" s="18" customFormat="1" x14ac:dyDescent="0.2">
      <c r="A3" s="18">
        <v>1</v>
      </c>
      <c r="F3" s="33"/>
      <c r="G3" s="34"/>
      <c r="I3" s="35">
        <f>+F3</f>
        <v>0</v>
      </c>
      <c r="K3" s="35">
        <f>-F3</f>
        <v>0</v>
      </c>
    </row>
    <row r="4" spans="1:11" s="18" customFormat="1" x14ac:dyDescent="0.2">
      <c r="A4" s="18">
        <v>2</v>
      </c>
      <c r="F4" s="33"/>
      <c r="G4" s="34"/>
      <c r="I4" s="35">
        <f>+F4</f>
        <v>0</v>
      </c>
      <c r="K4" s="35">
        <f t="shared" ref="K4:K9" si="0">-F4</f>
        <v>0</v>
      </c>
    </row>
    <row r="5" spans="1:11" x14ac:dyDescent="0.2">
      <c r="A5">
        <v>3</v>
      </c>
      <c r="B5" s="36"/>
      <c r="C5" s="36"/>
      <c r="D5" s="36"/>
      <c r="I5" s="35">
        <f>+F5</f>
        <v>0</v>
      </c>
      <c r="K5" s="35">
        <f t="shared" si="0"/>
        <v>0</v>
      </c>
    </row>
    <row r="6" spans="1:11" x14ac:dyDescent="0.2">
      <c r="A6">
        <v>4</v>
      </c>
      <c r="B6" s="36"/>
      <c r="C6" s="36"/>
      <c r="D6" s="36"/>
      <c r="I6" s="35">
        <f>+F6</f>
        <v>0</v>
      </c>
      <c r="K6" s="35">
        <f t="shared" si="0"/>
        <v>0</v>
      </c>
    </row>
    <row r="7" spans="1:11" x14ac:dyDescent="0.2">
      <c r="A7">
        <v>5</v>
      </c>
      <c r="B7" s="36"/>
      <c r="C7" s="36"/>
      <c r="I7" s="35">
        <f t="shared" ref="I7:I9" si="1">+F7</f>
        <v>0</v>
      </c>
      <c r="K7" s="35">
        <f t="shared" si="0"/>
        <v>0</v>
      </c>
    </row>
    <row r="8" spans="1:11" x14ac:dyDescent="0.2">
      <c r="A8">
        <v>6</v>
      </c>
      <c r="B8" s="36"/>
      <c r="C8" s="36"/>
      <c r="I8" s="35">
        <f t="shared" si="1"/>
        <v>0</v>
      </c>
      <c r="K8" s="35">
        <f t="shared" si="0"/>
        <v>0</v>
      </c>
    </row>
    <row r="9" spans="1:11" x14ac:dyDescent="0.2">
      <c r="A9">
        <v>7</v>
      </c>
      <c r="B9" s="36"/>
      <c r="C9" s="36"/>
      <c r="I9" s="35">
        <f t="shared" si="1"/>
        <v>0</v>
      </c>
      <c r="K9" s="35">
        <f t="shared" si="0"/>
        <v>0</v>
      </c>
    </row>
    <row r="10" spans="1:11" x14ac:dyDescent="0.2">
      <c r="F10" s="28" t="s">
        <v>138</v>
      </c>
    </row>
  </sheetData>
  <mergeCells count="2">
    <mergeCell ref="A1:F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"/>
  <sheetViews>
    <sheetView zoomScale="93" zoomScaleNormal="93" workbookViewId="0">
      <selection activeCell="E14" sqref="E14"/>
    </sheetView>
  </sheetViews>
  <sheetFormatPr defaultRowHeight="14.25" x14ac:dyDescent="0.2"/>
  <cols>
    <col min="3" max="3" width="1.75" customWidth="1"/>
    <col min="6" max="6" width="1.75" customWidth="1"/>
    <col min="8" max="8" width="12.75" bestFit="1" customWidth="1"/>
    <col min="9" max="9" width="1.75" customWidth="1"/>
    <col min="11" max="11" width="14.375" bestFit="1" customWidth="1"/>
    <col min="12" max="12" width="1.75" customWidth="1"/>
    <col min="14" max="14" width="24.625" customWidth="1"/>
    <col min="15" max="15" width="1.75" customWidth="1"/>
    <col min="17" max="17" width="12.75" customWidth="1"/>
    <col min="18" max="18" width="1.75" customWidth="1"/>
    <col min="20" max="20" width="22.375" customWidth="1"/>
    <col min="21" max="21" width="1.75" customWidth="1"/>
    <col min="23" max="23" width="21.125" customWidth="1"/>
    <col min="24" max="24" width="1.75" customWidth="1"/>
    <col min="26" max="26" width="13.75" customWidth="1"/>
    <col min="27" max="27" width="1.75" customWidth="1"/>
    <col min="28" max="28" width="8.5" bestFit="1" customWidth="1"/>
    <col min="29" max="29" width="6.5" bestFit="1" customWidth="1"/>
    <col min="30" max="30" width="1.75" customWidth="1"/>
    <col min="31" max="31" width="8.5" bestFit="1" customWidth="1"/>
    <col min="32" max="32" width="9.625" bestFit="1" customWidth="1"/>
    <col min="33" max="33" width="1.75" customWidth="1"/>
    <col min="34" max="34" width="8.5" bestFit="1" customWidth="1"/>
    <col min="35" max="35" width="9.125" bestFit="1" customWidth="1"/>
    <col min="36" max="36" width="1.75" customWidth="1"/>
    <col min="37" max="37" width="8.5" bestFit="1" customWidth="1"/>
    <col min="38" max="38" width="10.375" customWidth="1"/>
    <col min="39" max="39" width="1.75" customWidth="1"/>
    <col min="40" max="40" width="8.5" bestFit="1" customWidth="1"/>
    <col min="41" max="41" width="20.375" bestFit="1" customWidth="1"/>
    <col min="42" max="42" width="1.75" customWidth="1"/>
    <col min="43" max="43" width="8.5" bestFit="1" customWidth="1"/>
    <col min="44" max="44" width="20.375" bestFit="1" customWidth="1"/>
    <col min="45" max="45" width="1.75" customWidth="1"/>
    <col min="46" max="46" width="8.5" bestFit="1" customWidth="1"/>
    <col min="47" max="47" width="20.375" bestFit="1" customWidth="1"/>
  </cols>
  <sheetData>
    <row r="1" spans="1:47" s="1" customFormat="1" ht="29.25" thickBot="1" x14ac:dyDescent="0.25">
      <c r="A1" s="10">
        <f>'Neraca Saldo'!A2</f>
        <v>1010101</v>
      </c>
      <c r="B1" s="10" t="str">
        <f>'Neraca Saldo'!B2</f>
        <v>Kas</v>
      </c>
      <c r="D1" s="10">
        <f>'Neraca Saldo'!A3</f>
        <v>1010102</v>
      </c>
      <c r="E1" s="10" t="str">
        <f>'Neraca Saldo'!B3</f>
        <v>Bank</v>
      </c>
      <c r="G1" s="10">
        <f>'Neraca Saldo'!A4</f>
        <v>1010201</v>
      </c>
      <c r="H1" s="10" t="str">
        <f>'Neraca Saldo'!B4</f>
        <v>Piutang Usaha</v>
      </c>
      <c r="J1" s="10">
        <f>'Neraca Saldo'!A5</f>
        <v>1010202</v>
      </c>
      <c r="K1" s="10" t="str">
        <f>'Neraca Saldo'!B5</f>
        <v>Piutang Lain-lain</v>
      </c>
      <c r="M1" s="10">
        <f>'Neraca Saldo'!A6</f>
        <v>1010301</v>
      </c>
      <c r="N1" s="10" t="str">
        <f>'Neraca Saldo'!B6</f>
        <v>Persediaan Barang Dagang</v>
      </c>
      <c r="P1" s="10">
        <f>'Neraca Saldo'!A7</f>
        <v>1010401</v>
      </c>
      <c r="Q1" s="10" t="str">
        <f>'Neraca Saldo'!B7</f>
        <v>Perlengkapan</v>
      </c>
      <c r="S1" s="10">
        <f>'Neraca Saldo'!A8</f>
        <v>1010501</v>
      </c>
      <c r="T1" s="10" t="str">
        <f>'Neraca Saldo'!B8</f>
        <v>Sewa dibayar di muka</v>
      </c>
      <c r="V1" s="10">
        <f>'Neraca Saldo'!A9</f>
        <v>1010502</v>
      </c>
      <c r="W1" s="10" t="str">
        <f>'Neraca Saldo'!B9</f>
        <v>Pajak dibayar di muka</v>
      </c>
      <c r="Y1" s="10">
        <f>'Neraca Saldo'!A10</f>
        <v>1010503</v>
      </c>
      <c r="Z1" s="10" t="str">
        <f>'Neraca Saldo'!B10</f>
        <v>Biaya dibayar di muka</v>
      </c>
      <c r="AB1" s="10">
        <f>'Neraca Saldo'!A11</f>
        <v>1020101</v>
      </c>
      <c r="AC1" s="10" t="str">
        <f>'Neraca Saldo'!B11</f>
        <v>Tanah</v>
      </c>
      <c r="AE1" s="10">
        <f>'Neraca Saldo'!A12</f>
        <v>1020102</v>
      </c>
      <c r="AF1" s="10" t="str">
        <f>'Neraca Saldo'!B12</f>
        <v>Bangunan Toko</v>
      </c>
      <c r="AH1" s="10">
        <f>'Neraca Saldo'!A13</f>
        <v>1020201</v>
      </c>
      <c r="AI1" s="10" t="str">
        <f>'Neraca Saldo'!B13</f>
        <v>Peralatan Toko</v>
      </c>
      <c r="AK1" s="10">
        <f>'Neraca Saldo'!A14</f>
        <v>1020301</v>
      </c>
      <c r="AL1" s="10" t="str">
        <f>'Neraca Saldo'!B14</f>
        <v>Kendaraan</v>
      </c>
      <c r="AN1" s="10">
        <f>'Neraca Saldo'!A15</f>
        <v>1020401</v>
      </c>
      <c r="AO1" s="10" t="str">
        <f>'Neraca Saldo'!B15</f>
        <v>Akumulasi Penyusutan Bangunan Toko</v>
      </c>
      <c r="AQ1" s="10">
        <f>'Neraca Saldo'!A16</f>
        <v>1020402</v>
      </c>
      <c r="AR1" s="10" t="str">
        <f>'Neraca Saldo'!B16</f>
        <v>Akumulasi Penyusutan Peralatan Toko</v>
      </c>
      <c r="AT1" s="10">
        <f>'Neraca Saldo'!A17</f>
        <v>1020403</v>
      </c>
      <c r="AU1" s="10" t="str">
        <f>'Neraca Saldo'!B17</f>
        <v>Akumulasi Penyusutan Kendaraan</v>
      </c>
    </row>
    <row r="2" spans="1:47" x14ac:dyDescent="0.2">
      <c r="B2">
        <f>'Jurnal Pembelian'!J3</f>
        <v>0</v>
      </c>
      <c r="E2">
        <f>'Jurnal Pembelian'!J4</f>
        <v>0</v>
      </c>
      <c r="H2">
        <f>'Jurnal Penjualan'!H7</f>
        <v>0</v>
      </c>
      <c r="N2">
        <f>'Jurnal Pembelian'!H3</f>
        <v>0</v>
      </c>
      <c r="Q2">
        <f>'Jurnal Pembelian'!H6</f>
        <v>0</v>
      </c>
      <c r="AC2">
        <f>'Jurnal Modal'!I8</f>
        <v>0</v>
      </c>
      <c r="AF2">
        <f>'Jurnal Modal'!I9</f>
        <v>0</v>
      </c>
      <c r="AI2">
        <f>'Jurnal Pembelian'!H9</f>
        <v>0</v>
      </c>
      <c r="AL2">
        <f>'Jurnal Modal'!I7</f>
        <v>0</v>
      </c>
    </row>
    <row r="3" spans="1:47" x14ac:dyDescent="0.2">
      <c r="B3">
        <f>'Jurnal Pembelian'!J6</f>
        <v>0</v>
      </c>
      <c r="E3">
        <f>'Jurnal Pembelian'!J7</f>
        <v>0</v>
      </c>
      <c r="H3">
        <f>'Jurnal Penerimaan Kas'!K3</f>
        <v>0</v>
      </c>
      <c r="N3">
        <f>'Jurnal Pembelian'!H4</f>
        <v>0</v>
      </c>
      <c r="Q3">
        <f>'Jurnal Pembelian'!H7</f>
        <v>0</v>
      </c>
      <c r="AI3">
        <f>'Jurnal Pembelian'!H10</f>
        <v>0</v>
      </c>
    </row>
    <row r="4" spans="1:47" x14ac:dyDescent="0.2">
      <c r="B4">
        <f>'Jurnal Pembelian'!J9</f>
        <v>0</v>
      </c>
      <c r="E4">
        <f>'Jurnal Pembelian'!J10</f>
        <v>0</v>
      </c>
      <c r="H4">
        <f>'Jurnal Penerimaan Kas'!K4</f>
        <v>0</v>
      </c>
      <c r="N4">
        <f>'Jurnal Pembelian'!H5</f>
        <v>0</v>
      </c>
      <c r="Q4">
        <f>'Jurnal Pembelian'!H8</f>
        <v>0</v>
      </c>
      <c r="AI4">
        <f>'Jurnal Pembelian'!H11</f>
        <v>0</v>
      </c>
    </row>
    <row r="5" spans="1:47" x14ac:dyDescent="0.2">
      <c r="B5">
        <f>'Jurnal Penjualan'!H3</f>
        <v>0</v>
      </c>
      <c r="E5">
        <f>'Jurnal Penjualan'!H5</f>
        <v>0</v>
      </c>
      <c r="N5">
        <f>'Jurnal Penjualan'!J4</f>
        <v>0</v>
      </c>
    </row>
    <row r="6" spans="1:47" x14ac:dyDescent="0.2">
      <c r="B6">
        <f>'Jurnal Pengeluaran Kas'!K3</f>
        <v>0</v>
      </c>
      <c r="E6">
        <f>'Jurnal Pengeluaran Kas'!K4</f>
        <v>0</v>
      </c>
      <c r="N6">
        <f>'Jurnal Penjualan'!J6</f>
        <v>0</v>
      </c>
      <c r="AH6" s="18"/>
    </row>
    <row r="7" spans="1:47" x14ac:dyDescent="0.2">
      <c r="B7">
        <f>'Jurnal Pengeluaran Kas'!K5</f>
        <v>0</v>
      </c>
      <c r="E7">
        <f>'Jurnal Pengeluaran Kas'!K6</f>
        <v>0</v>
      </c>
      <c r="N7">
        <f>'Jurnal Penjualan'!J8</f>
        <v>0</v>
      </c>
      <c r="AH7" s="18"/>
    </row>
    <row r="8" spans="1:47" x14ac:dyDescent="0.2">
      <c r="B8">
        <f>'Jurnal Penerimaan Kas'!I5</f>
        <v>0</v>
      </c>
      <c r="E8">
        <f>'Jurnal Penerimaan Kas'!I6</f>
        <v>0</v>
      </c>
      <c r="AH8" s="18"/>
    </row>
    <row r="9" spans="1:47" x14ac:dyDescent="0.2">
      <c r="B9">
        <f>'Jurnal Penerimaan Kas'!I3</f>
        <v>0</v>
      </c>
      <c r="E9">
        <f>'Jurnal Penerimaan Kas'!I4</f>
        <v>0</v>
      </c>
      <c r="AH9" s="18"/>
    </row>
    <row r="10" spans="1:47" x14ac:dyDescent="0.2">
      <c r="B10">
        <f>'Jurnal Modal'!K3</f>
        <v>0</v>
      </c>
      <c r="E10">
        <f>'Jurnal Modal'!K4</f>
        <v>0</v>
      </c>
      <c r="AH10" s="18"/>
    </row>
    <row r="11" spans="1:47" x14ac:dyDescent="0.2">
      <c r="B11">
        <f>'Jurnal Modal'!I5</f>
        <v>0</v>
      </c>
      <c r="E11">
        <f>'Jurnal Modal'!I6</f>
        <v>0</v>
      </c>
      <c r="AH11" s="18"/>
    </row>
    <row r="12" spans="1:47" x14ac:dyDescent="0.2">
      <c r="B12">
        <f>'Jurnal Pengeluaran Kas'!K7</f>
        <v>0</v>
      </c>
      <c r="E12">
        <f>'Jurnal Pengeluaran Kas'!K13</f>
        <v>0</v>
      </c>
      <c r="AH12" s="18"/>
    </row>
    <row r="13" spans="1:47" x14ac:dyDescent="0.2">
      <c r="B13">
        <f>'Jurnal Pengeluaran Kas'!K8</f>
        <v>0</v>
      </c>
      <c r="E13">
        <f>'Jurnal Penerimaan Kas'!I7</f>
        <v>0</v>
      </c>
      <c r="AH13" s="18"/>
    </row>
    <row r="14" spans="1:47" x14ac:dyDescent="0.2">
      <c r="B14">
        <f>'Jurnal Pengeluaran Kas'!K9</f>
        <v>0</v>
      </c>
      <c r="AH14" s="18"/>
    </row>
    <row r="15" spans="1:47" x14ac:dyDescent="0.2">
      <c r="B15">
        <f>'Jurnal Pengeluaran Kas'!K10</f>
        <v>0</v>
      </c>
      <c r="AH15" s="18"/>
    </row>
    <row r="16" spans="1:47" x14ac:dyDescent="0.2">
      <c r="B16">
        <f>'Jurnal Pengeluaran Kas'!K11</f>
        <v>0</v>
      </c>
      <c r="AH16" s="18"/>
    </row>
    <row r="17" spans="1:47" x14ac:dyDescent="0.2">
      <c r="B17">
        <f>'Jurnal Pengeluaran Kas'!K12</f>
        <v>0</v>
      </c>
      <c r="AH17" s="18"/>
    </row>
    <row r="18" spans="1:47" x14ac:dyDescent="0.2">
      <c r="B18">
        <f>'Jurnal Pengeluaran Kas'!K14</f>
        <v>0</v>
      </c>
      <c r="AH18" s="18"/>
    </row>
    <row r="19" spans="1:47" x14ac:dyDescent="0.2">
      <c r="B19">
        <f>'Jurnal Pengeluaran Kas'!K15</f>
        <v>0</v>
      </c>
      <c r="AH19" s="18"/>
    </row>
    <row r="20" spans="1:47" x14ac:dyDescent="0.2">
      <c r="AH20" s="18"/>
    </row>
    <row r="21" spans="1:47" x14ac:dyDescent="0.2">
      <c r="AH21" s="18"/>
    </row>
    <row r="22" spans="1:47" x14ac:dyDescent="0.2">
      <c r="AH22" s="18"/>
    </row>
    <row r="23" spans="1:47" x14ac:dyDescent="0.2">
      <c r="AH23" s="18"/>
    </row>
    <row r="24" spans="1:47" ht="15" thickBot="1" x14ac:dyDescent="0.25">
      <c r="A24" s="18"/>
      <c r="B24" s="9">
        <f>SUM(B2:B23)</f>
        <v>0</v>
      </c>
      <c r="D24" s="18"/>
      <c r="E24" s="9">
        <f>SUM(E2:E23)</f>
        <v>0</v>
      </c>
      <c r="G24" s="18"/>
      <c r="H24" s="9">
        <f>SUM(H2:H23)</f>
        <v>0</v>
      </c>
      <c r="J24" s="18"/>
      <c r="K24" s="9">
        <f>SUM(K2:K23)</f>
        <v>0</v>
      </c>
      <c r="M24" s="18"/>
      <c r="N24" s="9">
        <f>SUM(N2:N23)</f>
        <v>0</v>
      </c>
      <c r="P24" s="18"/>
      <c r="Q24" s="9">
        <f>SUM(Q2:Q23)</f>
        <v>0</v>
      </c>
      <c r="S24" s="18"/>
      <c r="T24" s="9">
        <f>SUM(T2:T23)</f>
        <v>0</v>
      </c>
      <c r="V24" s="18"/>
      <c r="W24" s="9">
        <f>SUM(W2:W23)</f>
        <v>0</v>
      </c>
      <c r="Y24" s="18"/>
      <c r="Z24" s="9">
        <f>SUM(Z2:Z23)</f>
        <v>0</v>
      </c>
      <c r="AB24" s="18"/>
      <c r="AC24" s="9">
        <f>SUM(AC2:AC23)</f>
        <v>0</v>
      </c>
      <c r="AE24" s="18"/>
      <c r="AF24" s="9">
        <f>SUM(AF2:AF23)</f>
        <v>0</v>
      </c>
      <c r="AH24" s="18"/>
      <c r="AI24" s="9">
        <f>SUM(AI2:AI23)</f>
        <v>0</v>
      </c>
      <c r="AK24" s="18"/>
      <c r="AL24" s="9">
        <f>SUM(AL2:AL23)</f>
        <v>0</v>
      </c>
      <c r="AN24" s="18"/>
      <c r="AO24" s="9">
        <f>SUM(AO2:AO23)</f>
        <v>0</v>
      </c>
      <c r="AQ24" s="18"/>
      <c r="AR24" s="9">
        <f>SUM(AR2:AR23)</f>
        <v>0</v>
      </c>
      <c r="AT24" s="18"/>
      <c r="AU24" s="9">
        <f>SUM(AU2:AU23)</f>
        <v>0</v>
      </c>
    </row>
    <row r="25" spans="1:47" ht="15" thickBot="1" x14ac:dyDescent="0.25">
      <c r="H25" s="9">
        <f>SUM(H3:H24)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zoomScale="93" zoomScaleNormal="93" workbookViewId="0">
      <selection activeCell="B26" sqref="B26"/>
    </sheetView>
  </sheetViews>
  <sheetFormatPr defaultRowHeight="14.25" x14ac:dyDescent="0.2"/>
  <cols>
    <col min="1" max="1" width="8.5" bestFit="1" customWidth="1"/>
    <col min="2" max="2" width="14.625" bestFit="1" customWidth="1"/>
    <col min="3" max="3" width="1.875" customWidth="1"/>
    <col min="4" max="4" width="8.5" bestFit="1" customWidth="1"/>
    <col min="5" max="5" width="11.875" bestFit="1" customWidth="1"/>
    <col min="6" max="6" width="1.875" customWidth="1"/>
    <col min="7" max="7" width="8.5" bestFit="1" customWidth="1"/>
    <col min="8" max="8" width="11.125" bestFit="1" customWidth="1"/>
    <col min="9" max="9" width="1.875" customWidth="1"/>
    <col min="10" max="10" width="8.5" bestFit="1" customWidth="1"/>
    <col min="11" max="11" width="19" bestFit="1" customWidth="1"/>
    <col min="12" max="12" width="1.875" customWidth="1"/>
    <col min="13" max="13" width="8.5" bestFit="1" customWidth="1"/>
    <col min="14" max="14" width="20.5" bestFit="1" customWidth="1"/>
    <col min="15" max="15" width="1.875" customWidth="1"/>
    <col min="16" max="16" width="8.5" bestFit="1" customWidth="1"/>
    <col min="17" max="17" width="27.875" bestFit="1" customWidth="1"/>
    <col min="18" max="18" width="1.875" customWidth="1"/>
    <col min="19" max="19" width="8.5" bestFit="1" customWidth="1"/>
    <col min="20" max="20" width="29.125" bestFit="1" customWidth="1"/>
    <col min="21" max="21" width="1.875" customWidth="1"/>
    <col min="22" max="22" width="8.5" bestFit="1" customWidth="1"/>
    <col min="23" max="23" width="28.375" bestFit="1" customWidth="1"/>
  </cols>
  <sheetData>
    <row r="1" spans="1:23" s="1" customFormat="1" ht="15" thickBot="1" x14ac:dyDescent="0.25">
      <c r="A1" s="10">
        <f>'Neraca Saldo'!A18</f>
        <v>2010101</v>
      </c>
      <c r="B1" s="10" t="str">
        <f>'Neraca Saldo'!B18</f>
        <v>Utang Bank XXX</v>
      </c>
      <c r="D1" s="10">
        <f>'Neraca Saldo'!A19</f>
        <v>2010201</v>
      </c>
      <c r="E1" s="10" t="str">
        <f>'Neraca Saldo'!B19</f>
        <v>Utang Usaha</v>
      </c>
      <c r="G1" s="10">
        <f>'Neraca Saldo'!A20</f>
        <v>2010301</v>
      </c>
      <c r="H1" s="10" t="str">
        <f>'Neraca Saldo'!B20</f>
        <v>Utang Pajak</v>
      </c>
      <c r="J1" s="10">
        <f>'Neraca Saldo'!A21</f>
        <v>2010401</v>
      </c>
      <c r="K1" s="10" t="str">
        <f>'Neraca Saldo'!B21</f>
        <v>Utang Gaji Karyawan</v>
      </c>
      <c r="M1" s="10">
        <f>'Neraca Saldo'!A22</f>
        <v>2010402</v>
      </c>
      <c r="N1" s="10" t="str">
        <f>'Neraca Saldo'!B22</f>
        <v>Utang Bunga Pinjaman</v>
      </c>
      <c r="P1" s="10">
        <f>'Neraca Saldo'!A23</f>
        <v>2010501</v>
      </c>
      <c r="Q1" s="10" t="str">
        <f>'Neraca Saldo'!B23</f>
        <v>Utang Jangka Pendek Lain-lain</v>
      </c>
      <c r="S1" s="10">
        <f>'Neraca Saldo'!A24</f>
        <v>2020101</v>
      </c>
      <c r="T1" s="10" t="str">
        <f>'Neraca Saldo'!B24</f>
        <v>Utang Jangka Panjang Bank XXX</v>
      </c>
      <c r="V1" s="10">
        <f>'Neraca Saldo'!A25</f>
        <v>2020201</v>
      </c>
      <c r="W1" s="10" t="str">
        <f>'Neraca Saldo'!B25</f>
        <v>Utang Jangka Panjang Lain-lain</v>
      </c>
    </row>
    <row r="2" spans="1:23" x14ac:dyDescent="0.2">
      <c r="B2">
        <f>'Jurnal Pengeluaran Kas'!I5</f>
        <v>0</v>
      </c>
      <c r="E2">
        <f>'Jurnal Pembelian'!J5</f>
        <v>0</v>
      </c>
      <c r="T2">
        <f>'Jurnal Penerimaan Kas'!K5</f>
        <v>0</v>
      </c>
    </row>
    <row r="3" spans="1:23" x14ac:dyDescent="0.2">
      <c r="B3">
        <f>'Jurnal Pengeluaran Kas'!I6</f>
        <v>0</v>
      </c>
      <c r="E3">
        <f>'Jurnal Pembelian'!J8</f>
        <v>0</v>
      </c>
      <c r="T3">
        <f>'Jurnal Penerimaan Kas'!K6</f>
        <v>0</v>
      </c>
    </row>
    <row r="4" spans="1:23" x14ac:dyDescent="0.2">
      <c r="E4">
        <f>'Jurnal Pembelian'!J11</f>
        <v>0</v>
      </c>
    </row>
    <row r="5" spans="1:23" x14ac:dyDescent="0.2">
      <c r="E5">
        <f>'Jurnal Pengeluaran Kas'!I3</f>
        <v>0</v>
      </c>
    </row>
    <row r="6" spans="1:23" x14ac:dyDescent="0.2">
      <c r="E6">
        <f>'Jurnal Pengeluaran Kas'!I4</f>
        <v>0</v>
      </c>
    </row>
    <row r="25" spans="1:23" ht="15" thickBot="1" x14ac:dyDescent="0.25">
      <c r="A25" s="18"/>
      <c r="B25" s="9">
        <f>SUM(B2:B24)</f>
        <v>0</v>
      </c>
      <c r="D25" s="18"/>
      <c r="E25" s="9">
        <f>SUM(E2:E24)</f>
        <v>0</v>
      </c>
      <c r="G25" s="18"/>
      <c r="H25" s="9">
        <f>SUM(H2:H24)</f>
        <v>0</v>
      </c>
      <c r="J25" s="18"/>
      <c r="K25" s="9">
        <f>SUM(K2:K24)</f>
        <v>0</v>
      </c>
      <c r="M25" s="18"/>
      <c r="N25" s="9">
        <f>SUM(N2:N24)</f>
        <v>0</v>
      </c>
      <c r="P25" s="18"/>
      <c r="Q25" s="9">
        <f>SUM(Q2:Q24)</f>
        <v>0</v>
      </c>
      <c r="S25" s="18"/>
      <c r="T25" s="9">
        <f>SUM(T2:T24)</f>
        <v>0</v>
      </c>
      <c r="V25" s="18"/>
      <c r="W25" s="9">
        <f>SUM(W2:W24)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ChartOfAccount</vt:lpstr>
      <vt:lpstr>Jurnal Pembelian</vt:lpstr>
      <vt:lpstr>Jurnal Penjualan</vt:lpstr>
      <vt:lpstr>Jurnal Pengeluaran Kas</vt:lpstr>
      <vt:lpstr>Jurnal Penerimaan Kas</vt:lpstr>
      <vt:lpstr>Jurnal Modal</vt:lpstr>
      <vt:lpstr>Jurnal Penyesuaian</vt:lpstr>
      <vt:lpstr>Buku Besar Aset</vt:lpstr>
      <vt:lpstr>Buku Besar Kewajiban</vt:lpstr>
      <vt:lpstr>Buku Besar Ekuitas</vt:lpstr>
      <vt:lpstr>Buku Besar Pend+HPP</vt:lpstr>
      <vt:lpstr>Buku Besar Beban</vt:lpstr>
      <vt:lpstr>Buku Besar Lain-Lain</vt:lpstr>
      <vt:lpstr>Neraca Saldo</vt:lpstr>
      <vt:lpstr>Neraca</vt:lpstr>
      <vt:lpstr>Laba Rugi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2014-11-18T17:16:50Z</dcterms:created>
  <dcterms:modified xsi:type="dcterms:W3CDTF">2017-02-08T15:18:30Z</dcterms:modified>
</cp:coreProperties>
</file>