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00i\OneDrive\data science\TIME SERIES\"/>
    </mc:Choice>
  </mc:AlternateContent>
  <xr:revisionPtr revIDLastSave="17" documentId="13_ncr:1_{29B1486E-24B3-4E79-B299-A7A44AA406B2}" xr6:coauthVersionLast="45" xr6:coauthVersionMax="45" xr10:uidLastSave="{F41D0E8D-9601-4585-9D7E-B26D93E272FA}"/>
  <bookViews>
    <workbookView xWindow="-98" yWindow="-98" windowWidth="20715" windowHeight="13276" activeTab="2" xr2:uid="{475DF9AA-1760-F948-A0DC-C5696756C319}"/>
  </bookViews>
  <sheets>
    <sheet name="Answer Report 1" sheetId="4" r:id="rId1"/>
    <sheet name="ワーク" sheetId="3" r:id="rId2"/>
    <sheet name="解答" sheetId="2" r:id="rId3"/>
  </sheets>
  <definedNames>
    <definedName name="solver_adj" localSheetId="1" hidden="1">ワーク!$D$3:$D$4</definedName>
    <definedName name="solver_adj" localSheetId="2" hidden="1">解答!$D$3:$D$4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itr" localSheetId="1" hidden="1">2147483647</definedName>
    <definedName name="solver_itr" localSheetId="2" hidden="1">2147483647</definedName>
    <definedName name="solver_lhs1" localSheetId="1" hidden="1">ワーク!$D$3</definedName>
    <definedName name="solver_lhs1" localSheetId="2" hidden="1">解答!$D$3</definedName>
    <definedName name="solver_lhs2" localSheetId="1" hidden="1">ワーク!$D$4</definedName>
    <definedName name="solver_lhs2" localSheetId="2" hidden="1">解答!$D$4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2</definedName>
    <definedName name="solver_neg" localSheetId="2" hidden="1">2</definedName>
    <definedName name="solver_nod" localSheetId="1" hidden="1">2147483647</definedName>
    <definedName name="solver_nod" localSheetId="2" hidden="1">2147483647</definedName>
    <definedName name="solver_num" localSheetId="1" hidden="1">2</definedName>
    <definedName name="solver_num" localSheetId="2" hidden="1">2</definedName>
    <definedName name="solver_nwt" localSheetId="1" hidden="1">1</definedName>
    <definedName name="solver_opt" localSheetId="1" hidden="1">ワーク!$D$6</definedName>
    <definedName name="solver_opt" localSheetId="2" hidden="1">解答!$D$6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3</definedName>
    <definedName name="solver_rel2" localSheetId="1" hidden="1">3</definedName>
    <definedName name="solver_rel2" localSheetId="2" hidden="1">3</definedName>
    <definedName name="solver_rhs1" localSheetId="1" hidden="1">10</definedName>
    <definedName name="solver_rhs1" localSheetId="2" hidden="1">10</definedName>
    <definedName name="solver_rhs2" localSheetId="1" hidden="1">10</definedName>
    <definedName name="solver_rhs2" localSheetId="2" hidden="1">10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2" l="1"/>
  <c r="J11" i="2" l="1"/>
  <c r="I11" i="2"/>
  <c r="M11" i="2"/>
  <c r="D11" i="2"/>
  <c r="E21" i="2" l="1"/>
  <c r="D21" i="2"/>
  <c r="E11" i="3" l="1"/>
  <c r="I11" i="3" s="1"/>
  <c r="D11" i="3"/>
  <c r="F11" i="3" s="1"/>
  <c r="G11" i="3" l="1"/>
  <c r="H11" i="3" s="1"/>
  <c r="J11" i="3"/>
  <c r="L11" i="3" s="1"/>
  <c r="E12" i="3" s="1"/>
  <c r="I12" i="3" s="1"/>
  <c r="M11" i="3"/>
  <c r="N11" i="3" s="1"/>
  <c r="O11" i="3" s="1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E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F11" i="2"/>
  <c r="M12" i="3" l="1"/>
  <c r="J12" i="3"/>
  <c r="L12" i="3" s="1"/>
  <c r="E13" i="3" s="1"/>
  <c r="K11" i="3"/>
  <c r="D12" i="3" s="1"/>
  <c r="F12" i="3" s="1"/>
  <c r="R11" i="3"/>
  <c r="G11" i="2"/>
  <c r="H11" i="2" s="1"/>
  <c r="R11" i="2"/>
  <c r="G12" i="3" l="1"/>
  <c r="H12" i="3" s="1"/>
  <c r="N12" i="3" s="1"/>
  <c r="O12" i="3" s="1"/>
  <c r="I13" i="3"/>
  <c r="M13" i="3" s="1"/>
  <c r="R12" i="3"/>
  <c r="O11" i="2"/>
  <c r="L11" i="2"/>
  <c r="K11" i="2"/>
  <c r="D12" i="2" s="1"/>
  <c r="F12" i="2" s="1"/>
  <c r="J13" i="3" l="1"/>
  <c r="L13" i="3" s="1"/>
  <c r="E14" i="3" s="1"/>
  <c r="I14" i="3" s="1"/>
  <c r="M14" i="3" s="1"/>
  <c r="K12" i="3"/>
  <c r="D13" i="3" s="1"/>
  <c r="F13" i="3" s="1"/>
  <c r="G13" i="3" s="1"/>
  <c r="H13" i="3" s="1"/>
  <c r="N13" i="3" s="1"/>
  <c r="O13" i="3" s="1"/>
  <c r="E12" i="2"/>
  <c r="I12" i="2" s="1"/>
  <c r="G12" i="2"/>
  <c r="H12" i="2" s="1"/>
  <c r="R12" i="2"/>
  <c r="K13" i="3" l="1"/>
  <c r="D14" i="3" s="1"/>
  <c r="F14" i="3" s="1"/>
  <c r="G14" i="3" s="1"/>
  <c r="H14" i="3" s="1"/>
  <c r="N14" i="3" s="1"/>
  <c r="O14" i="3" s="1"/>
  <c r="R13" i="3"/>
  <c r="J14" i="3"/>
  <c r="M12" i="2"/>
  <c r="N12" i="2" s="1"/>
  <c r="O12" i="2" s="1"/>
  <c r="J12" i="2"/>
  <c r="L12" i="2" s="1"/>
  <c r="E13" i="2" s="1"/>
  <c r="I13" i="2" s="1"/>
  <c r="J13" i="2" s="1"/>
  <c r="L13" i="2" s="1"/>
  <c r="E14" i="2" s="1"/>
  <c r="I14" i="2" s="1"/>
  <c r="M13" i="2" l="1"/>
  <c r="K14" i="3"/>
  <c r="D15" i="3" s="1"/>
  <c r="F15" i="3" s="1"/>
  <c r="G15" i="3" s="1"/>
  <c r="H15" i="3" s="1"/>
  <c r="L14" i="3"/>
  <c r="E15" i="3" s="1"/>
  <c r="I15" i="3" s="1"/>
  <c r="M15" i="3" s="1"/>
  <c r="K12" i="2"/>
  <c r="D13" i="2" s="1"/>
  <c r="F13" i="2" s="1"/>
  <c r="R13" i="2" s="1"/>
  <c r="R14" i="3"/>
  <c r="J14" i="2"/>
  <c r="L14" i="2" s="1"/>
  <c r="E15" i="2" s="1"/>
  <c r="I15" i="2" s="1"/>
  <c r="M14" i="2"/>
  <c r="G13" i="2" l="1"/>
  <c r="H13" i="2" s="1"/>
  <c r="N13" i="2" s="1"/>
  <c r="O13" i="2" s="1"/>
  <c r="N15" i="3"/>
  <c r="O15" i="3" s="1"/>
  <c r="J15" i="3"/>
  <c r="R15" i="3"/>
  <c r="K13" i="2"/>
  <c r="D14" i="2" s="1"/>
  <c r="F14" i="2" s="1"/>
  <c r="G14" i="2" s="1"/>
  <c r="H14" i="2" s="1"/>
  <c r="N14" i="2" s="1"/>
  <c r="O14" i="2" s="1"/>
  <c r="M15" i="2"/>
  <c r="J15" i="2"/>
  <c r="L15" i="2" s="1"/>
  <c r="E16" i="2" s="1"/>
  <c r="I16" i="2" s="1"/>
  <c r="L15" i="3" l="1"/>
  <c r="E16" i="3" s="1"/>
  <c r="K15" i="3"/>
  <c r="D16" i="3" s="1"/>
  <c r="F16" i="3" s="1"/>
  <c r="R14" i="2"/>
  <c r="K14" i="2"/>
  <c r="D15" i="2" s="1"/>
  <c r="F15" i="2" s="1"/>
  <c r="J16" i="2"/>
  <c r="L16" i="2" s="1"/>
  <c r="E17" i="2" s="1"/>
  <c r="I17" i="2" s="1"/>
  <c r="M16" i="2"/>
  <c r="G16" i="3" l="1"/>
  <c r="H16" i="3" s="1"/>
  <c r="I16" i="3"/>
  <c r="M16" i="3" s="1"/>
  <c r="R16" i="3"/>
  <c r="M17" i="2"/>
  <c r="J17" i="2"/>
  <c r="L17" i="2" s="1"/>
  <c r="E18" i="2" s="1"/>
  <c r="I18" i="2" s="1"/>
  <c r="G15" i="2"/>
  <c r="H15" i="2" s="1"/>
  <c r="N15" i="2" s="1"/>
  <c r="O15" i="2" s="1"/>
  <c r="R15" i="2"/>
  <c r="N16" i="3" l="1"/>
  <c r="O16" i="3" s="1"/>
  <c r="J16" i="3"/>
  <c r="J18" i="2"/>
  <c r="L18" i="2" s="1"/>
  <c r="E19" i="2" s="1"/>
  <c r="I19" i="2" s="1"/>
  <c r="M18" i="2"/>
  <c r="K15" i="2"/>
  <c r="D16" i="2" s="1"/>
  <c r="F16" i="2" s="1"/>
  <c r="K16" i="3" l="1"/>
  <c r="D17" i="3" s="1"/>
  <c r="F17" i="3" s="1"/>
  <c r="R17" i="3" s="1"/>
  <c r="L16" i="3"/>
  <c r="E17" i="3" s="1"/>
  <c r="G16" i="2"/>
  <c r="H16" i="2" s="1"/>
  <c r="N16" i="2" s="1"/>
  <c r="O16" i="2" s="1"/>
  <c r="R16" i="2"/>
  <c r="M19" i="2"/>
  <c r="J19" i="2"/>
  <c r="L19" i="2" s="1"/>
  <c r="E20" i="2" s="1"/>
  <c r="I20" i="2" s="1"/>
  <c r="I17" i="3" l="1"/>
  <c r="M17" i="3" s="1"/>
  <c r="G17" i="3"/>
  <c r="H17" i="3" s="1"/>
  <c r="J20" i="2"/>
  <c r="L20" i="2" s="1"/>
  <c r="I21" i="2" s="1"/>
  <c r="M20" i="2"/>
  <c r="K16" i="2"/>
  <c r="D17" i="2" s="1"/>
  <c r="F17" i="2" s="1"/>
  <c r="J17" i="3" l="1"/>
  <c r="L17" i="3" s="1"/>
  <c r="E18" i="3" s="1"/>
  <c r="I18" i="3" s="1"/>
  <c r="M18" i="3" s="1"/>
  <c r="N17" i="3"/>
  <c r="O17" i="3" s="1"/>
  <c r="G17" i="2"/>
  <c r="H17" i="2" s="1"/>
  <c r="N17" i="2" s="1"/>
  <c r="O17" i="2" s="1"/>
  <c r="K17" i="2"/>
  <c r="D18" i="2" s="1"/>
  <c r="F18" i="2" s="1"/>
  <c r="R17" i="2"/>
  <c r="M21" i="2"/>
  <c r="J21" i="2"/>
  <c r="L21" i="2" s="1"/>
  <c r="E22" i="2" s="1"/>
  <c r="I22" i="2" s="1"/>
  <c r="K17" i="3" l="1"/>
  <c r="D18" i="3" s="1"/>
  <c r="F18" i="3" s="1"/>
  <c r="J18" i="3"/>
  <c r="G18" i="2"/>
  <c r="H18" i="2" s="1"/>
  <c r="N18" i="2" s="1"/>
  <c r="O18" i="2" s="1"/>
  <c r="R18" i="2"/>
  <c r="J22" i="2"/>
  <c r="L22" i="2" s="1"/>
  <c r="E23" i="2" s="1"/>
  <c r="I23" i="2" s="1"/>
  <c r="M22" i="2"/>
  <c r="G18" i="3" l="1"/>
  <c r="H18" i="3" s="1"/>
  <c r="N18" i="3" s="1"/>
  <c r="O18" i="3" s="1"/>
  <c r="R18" i="3"/>
  <c r="L18" i="3"/>
  <c r="E19" i="3" s="1"/>
  <c r="M23" i="2"/>
  <c r="J23" i="2"/>
  <c r="L23" i="2" s="1"/>
  <c r="E24" i="2" s="1"/>
  <c r="I24" i="2" s="1"/>
  <c r="K18" i="2"/>
  <c r="D19" i="2" s="1"/>
  <c r="F19" i="2" s="1"/>
  <c r="K18" i="3" l="1"/>
  <c r="D19" i="3" s="1"/>
  <c r="F19" i="3" s="1"/>
  <c r="R19" i="3" s="1"/>
  <c r="I19" i="3"/>
  <c r="M19" i="3" s="1"/>
  <c r="G19" i="2"/>
  <c r="H19" i="2" s="1"/>
  <c r="N19" i="2" s="1"/>
  <c r="O19" i="2" s="1"/>
  <c r="R19" i="2"/>
  <c r="J24" i="2"/>
  <c r="L24" i="2" s="1"/>
  <c r="E25" i="2" s="1"/>
  <c r="I25" i="2" s="1"/>
  <c r="M24" i="2"/>
  <c r="G19" i="3" l="1"/>
  <c r="H19" i="3" s="1"/>
  <c r="N19" i="3" s="1"/>
  <c r="O19" i="3" s="1"/>
  <c r="J19" i="3"/>
  <c r="K19" i="2"/>
  <c r="D20" i="2" s="1"/>
  <c r="F20" i="2" s="1"/>
  <c r="G20" i="2" s="1"/>
  <c r="H20" i="2" s="1"/>
  <c r="N20" i="2" s="1"/>
  <c r="O20" i="2" s="1"/>
  <c r="M25" i="2"/>
  <c r="J25" i="2"/>
  <c r="L25" i="2" s="1"/>
  <c r="E26" i="2" s="1"/>
  <c r="I26" i="2" s="1"/>
  <c r="K19" i="3" l="1"/>
  <c r="D20" i="3" s="1"/>
  <c r="F20" i="3" s="1"/>
  <c r="L19" i="3"/>
  <c r="E20" i="3" s="1"/>
  <c r="R20" i="2"/>
  <c r="K20" i="2"/>
  <c r="F21" i="2" s="1"/>
  <c r="J26" i="2"/>
  <c r="L26" i="2" s="1"/>
  <c r="E27" i="2" s="1"/>
  <c r="I27" i="2" s="1"/>
  <c r="M26" i="2"/>
  <c r="I20" i="3" l="1"/>
  <c r="M20" i="3" s="1"/>
  <c r="G20" i="3"/>
  <c r="H20" i="3" s="1"/>
  <c r="R20" i="3"/>
  <c r="M27" i="2"/>
  <c r="J27" i="2"/>
  <c r="L27" i="2" s="1"/>
  <c r="E28" i="2" s="1"/>
  <c r="I28" i="2" s="1"/>
  <c r="G21" i="2"/>
  <c r="H21" i="2" s="1"/>
  <c r="N21" i="2" s="1"/>
  <c r="O21" i="2" s="1"/>
  <c r="R21" i="2"/>
  <c r="N20" i="3" l="1"/>
  <c r="O20" i="3" s="1"/>
  <c r="J20" i="3"/>
  <c r="K21" i="2"/>
  <c r="D22" i="2" s="1"/>
  <c r="F22" i="2" s="1"/>
  <c r="G22" i="2" s="1"/>
  <c r="H22" i="2" s="1"/>
  <c r="N22" i="2" s="1"/>
  <c r="O22" i="2" s="1"/>
  <c r="J28" i="2"/>
  <c r="L28" i="2" s="1"/>
  <c r="E29" i="2" s="1"/>
  <c r="I29" i="2" s="1"/>
  <c r="M28" i="2"/>
  <c r="L20" i="3" l="1"/>
  <c r="E21" i="3" s="1"/>
  <c r="K20" i="3"/>
  <c r="D21" i="3" s="1"/>
  <c r="F21" i="3" s="1"/>
  <c r="R22" i="2"/>
  <c r="M29" i="2"/>
  <c r="J29" i="2"/>
  <c r="L29" i="2" s="1"/>
  <c r="E30" i="2" s="1"/>
  <c r="I30" i="2" s="1"/>
  <c r="K22" i="2"/>
  <c r="D23" i="2" s="1"/>
  <c r="F23" i="2" s="1"/>
  <c r="G21" i="3" l="1"/>
  <c r="H21" i="3" s="1"/>
  <c r="R21" i="3"/>
  <c r="I21" i="3"/>
  <c r="M21" i="3" s="1"/>
  <c r="G23" i="2"/>
  <c r="H23" i="2" s="1"/>
  <c r="N23" i="2" s="1"/>
  <c r="O23" i="2" s="1"/>
  <c r="R23" i="2"/>
  <c r="J30" i="2"/>
  <c r="L30" i="2" s="1"/>
  <c r="E31" i="2" s="1"/>
  <c r="I31" i="2" s="1"/>
  <c r="M30" i="2"/>
  <c r="N21" i="3" l="1"/>
  <c r="O21" i="3" s="1"/>
  <c r="J21" i="3"/>
  <c r="K23" i="2"/>
  <c r="D24" i="2" s="1"/>
  <c r="F24" i="2" s="1"/>
  <c r="G24" i="2" s="1"/>
  <c r="H24" i="2" s="1"/>
  <c r="N24" i="2" s="1"/>
  <c r="O24" i="2" s="1"/>
  <c r="M31" i="2"/>
  <c r="J31" i="2"/>
  <c r="L31" i="2" s="1"/>
  <c r="E32" i="2" s="1"/>
  <c r="I32" i="2" s="1"/>
  <c r="R24" i="2" l="1"/>
  <c r="K21" i="3"/>
  <c r="D22" i="3" s="1"/>
  <c r="F22" i="3" s="1"/>
  <c r="L21" i="3"/>
  <c r="E22" i="3" s="1"/>
  <c r="K24" i="2"/>
  <c r="D25" i="2" s="1"/>
  <c r="F25" i="2" s="1"/>
  <c r="J32" i="2"/>
  <c r="L32" i="2" s="1"/>
  <c r="E33" i="2" s="1"/>
  <c r="I33" i="2" s="1"/>
  <c r="M32" i="2"/>
  <c r="I22" i="3" l="1"/>
  <c r="M22" i="3" s="1"/>
  <c r="G22" i="3"/>
  <c r="H22" i="3" s="1"/>
  <c r="R22" i="3"/>
  <c r="M33" i="2"/>
  <c r="J33" i="2"/>
  <c r="L33" i="2" s="1"/>
  <c r="E34" i="2" s="1"/>
  <c r="I34" i="2" s="1"/>
  <c r="G25" i="2"/>
  <c r="H25" i="2" s="1"/>
  <c r="N25" i="2" s="1"/>
  <c r="O25" i="2" s="1"/>
  <c r="R25" i="2"/>
  <c r="N22" i="3" l="1"/>
  <c r="O22" i="3" s="1"/>
  <c r="J22" i="3"/>
  <c r="K25" i="2"/>
  <c r="D26" i="2" s="1"/>
  <c r="F26" i="2" s="1"/>
  <c r="R26" i="2" s="1"/>
  <c r="J34" i="2"/>
  <c r="L34" i="2" s="1"/>
  <c r="E35" i="2" s="1"/>
  <c r="I35" i="2" s="1"/>
  <c r="M34" i="2"/>
  <c r="G26" i="2" l="1"/>
  <c r="H26" i="2" s="1"/>
  <c r="N26" i="2" s="1"/>
  <c r="O26" i="2" s="1"/>
  <c r="K22" i="3"/>
  <c r="D23" i="3" s="1"/>
  <c r="F23" i="3" s="1"/>
  <c r="L22" i="3"/>
  <c r="E23" i="3" s="1"/>
  <c r="M35" i="2"/>
  <c r="J35" i="2"/>
  <c r="L35" i="2" s="1"/>
  <c r="E36" i="2" s="1"/>
  <c r="I36" i="2" s="1"/>
  <c r="K26" i="2"/>
  <c r="D27" i="2" s="1"/>
  <c r="F27" i="2" s="1"/>
  <c r="I23" i="3" l="1"/>
  <c r="M23" i="3" s="1"/>
  <c r="G23" i="3"/>
  <c r="H23" i="3" s="1"/>
  <c r="R23" i="3"/>
  <c r="G27" i="2"/>
  <c r="H27" i="2" s="1"/>
  <c r="N27" i="2" s="1"/>
  <c r="O27" i="2" s="1"/>
  <c r="R27" i="2"/>
  <c r="J36" i="2"/>
  <c r="L36" i="2" s="1"/>
  <c r="E37" i="2" s="1"/>
  <c r="I37" i="2" s="1"/>
  <c r="M36" i="2"/>
  <c r="N23" i="3" l="1"/>
  <c r="O23" i="3" s="1"/>
  <c r="J23" i="3"/>
  <c r="K27" i="2"/>
  <c r="D28" i="2" s="1"/>
  <c r="F28" i="2" s="1"/>
  <c r="R28" i="2" s="1"/>
  <c r="M37" i="2"/>
  <c r="J37" i="2"/>
  <c r="L37" i="2" s="1"/>
  <c r="E38" i="2" s="1"/>
  <c r="I38" i="2" s="1"/>
  <c r="L23" i="3" l="1"/>
  <c r="E24" i="3" s="1"/>
  <c r="K23" i="3"/>
  <c r="D24" i="3" s="1"/>
  <c r="F24" i="3" s="1"/>
  <c r="G28" i="2"/>
  <c r="H28" i="2" s="1"/>
  <c r="N28" i="2" s="1"/>
  <c r="O28" i="2" s="1"/>
  <c r="J38" i="2"/>
  <c r="L38" i="2" s="1"/>
  <c r="E39" i="2" s="1"/>
  <c r="I39" i="2" s="1"/>
  <c r="M38" i="2"/>
  <c r="G24" i="3" l="1"/>
  <c r="H24" i="3" s="1"/>
  <c r="R24" i="3"/>
  <c r="I24" i="3"/>
  <c r="M24" i="3" s="1"/>
  <c r="K28" i="2"/>
  <c r="D29" i="2" s="1"/>
  <c r="F29" i="2" s="1"/>
  <c r="R29" i="2" s="1"/>
  <c r="M39" i="2"/>
  <c r="J39" i="2"/>
  <c r="L39" i="2" s="1"/>
  <c r="E40" i="2" s="1"/>
  <c r="I40" i="2" s="1"/>
  <c r="N24" i="3" l="1"/>
  <c r="O24" i="3" s="1"/>
  <c r="J24" i="3"/>
  <c r="K24" i="3" s="1"/>
  <c r="D25" i="3" s="1"/>
  <c r="F25" i="3" s="1"/>
  <c r="G25" i="3" s="1"/>
  <c r="H25" i="3" s="1"/>
  <c r="G29" i="2"/>
  <c r="H29" i="2" s="1"/>
  <c r="N29" i="2" s="1"/>
  <c r="O29" i="2" s="1"/>
  <c r="K29" i="2"/>
  <c r="D30" i="2" s="1"/>
  <c r="F30" i="2" s="1"/>
  <c r="G30" i="2" s="1"/>
  <c r="H30" i="2" s="1"/>
  <c r="N30" i="2" s="1"/>
  <c r="O30" i="2" s="1"/>
  <c r="J40" i="2"/>
  <c r="L40" i="2" s="1"/>
  <c r="E41" i="2" s="1"/>
  <c r="I41" i="2" s="1"/>
  <c r="M40" i="2"/>
  <c r="R25" i="3" l="1"/>
  <c r="L24" i="3"/>
  <c r="E25" i="3" s="1"/>
  <c r="I25" i="3" s="1"/>
  <c r="M25" i="3" s="1"/>
  <c r="N25" i="3" s="1"/>
  <c r="O25" i="3" s="1"/>
  <c r="R30" i="2"/>
  <c r="M41" i="2"/>
  <c r="J41" i="2"/>
  <c r="L41" i="2" s="1"/>
  <c r="E42" i="2" s="1"/>
  <c r="I42" i="2" s="1"/>
  <c r="K30" i="2"/>
  <c r="D31" i="2" s="1"/>
  <c r="F31" i="2" s="1"/>
  <c r="J25" i="3" l="1"/>
  <c r="K25" i="3" s="1"/>
  <c r="D26" i="3" s="1"/>
  <c r="F26" i="3" s="1"/>
  <c r="G26" i="3" s="1"/>
  <c r="H26" i="3" s="1"/>
  <c r="G31" i="2"/>
  <c r="H31" i="2" s="1"/>
  <c r="N31" i="2" s="1"/>
  <c r="O31" i="2" s="1"/>
  <c r="R31" i="2"/>
  <c r="J42" i="2"/>
  <c r="L42" i="2" s="1"/>
  <c r="E43" i="2" s="1"/>
  <c r="I43" i="2" s="1"/>
  <c r="M42" i="2"/>
  <c r="L25" i="3" l="1"/>
  <c r="E26" i="3" s="1"/>
  <c r="I26" i="3" s="1"/>
  <c r="M26" i="3" s="1"/>
  <c r="N26" i="3" s="1"/>
  <c r="O26" i="3" s="1"/>
  <c r="R26" i="3"/>
  <c r="K31" i="2"/>
  <c r="D32" i="2" s="1"/>
  <c r="F32" i="2" s="1"/>
  <c r="G32" i="2" s="1"/>
  <c r="H32" i="2" s="1"/>
  <c r="N32" i="2" s="1"/>
  <c r="O32" i="2" s="1"/>
  <c r="M43" i="2"/>
  <c r="J43" i="2"/>
  <c r="L43" i="2" s="1"/>
  <c r="E44" i="2" s="1"/>
  <c r="I44" i="2" s="1"/>
  <c r="R32" i="2" l="1"/>
  <c r="J26" i="3"/>
  <c r="K32" i="2"/>
  <c r="D33" i="2" s="1"/>
  <c r="F33" i="2" s="1"/>
  <c r="J44" i="2"/>
  <c r="L44" i="2" s="1"/>
  <c r="E45" i="2" s="1"/>
  <c r="I45" i="2" s="1"/>
  <c r="M44" i="2"/>
  <c r="K26" i="3" l="1"/>
  <c r="D27" i="3" s="1"/>
  <c r="F27" i="3" s="1"/>
  <c r="L26" i="3"/>
  <c r="E27" i="3" s="1"/>
  <c r="M45" i="2"/>
  <c r="J45" i="2"/>
  <c r="L45" i="2" s="1"/>
  <c r="E46" i="2" s="1"/>
  <c r="I46" i="2" s="1"/>
  <c r="G33" i="2"/>
  <c r="H33" i="2" s="1"/>
  <c r="N33" i="2" s="1"/>
  <c r="O33" i="2" s="1"/>
  <c r="R33" i="2"/>
  <c r="I27" i="3" l="1"/>
  <c r="M27" i="3" s="1"/>
  <c r="G27" i="3"/>
  <c r="H27" i="3" s="1"/>
  <c r="R27" i="3"/>
  <c r="K33" i="2"/>
  <c r="D34" i="2" s="1"/>
  <c r="F34" i="2" s="1"/>
  <c r="G34" i="2" s="1"/>
  <c r="H34" i="2" s="1"/>
  <c r="N34" i="2" s="1"/>
  <c r="O34" i="2" s="1"/>
  <c r="J46" i="2"/>
  <c r="L46" i="2" s="1"/>
  <c r="E47" i="2" s="1"/>
  <c r="I47" i="2" s="1"/>
  <c r="M46" i="2"/>
  <c r="R34" i="2" l="1"/>
  <c r="N27" i="3"/>
  <c r="O27" i="3" s="1"/>
  <c r="J27" i="3"/>
  <c r="M47" i="2"/>
  <c r="J47" i="2"/>
  <c r="L47" i="2" s="1"/>
  <c r="E48" i="2" s="1"/>
  <c r="I48" i="2" s="1"/>
  <c r="K34" i="2"/>
  <c r="D35" i="2" s="1"/>
  <c r="F35" i="2" s="1"/>
  <c r="L27" i="3" l="1"/>
  <c r="E28" i="3" s="1"/>
  <c r="K27" i="3"/>
  <c r="D28" i="3" s="1"/>
  <c r="F28" i="3" s="1"/>
  <c r="G35" i="2"/>
  <c r="H35" i="2" s="1"/>
  <c r="N35" i="2" s="1"/>
  <c r="O35" i="2" s="1"/>
  <c r="R35" i="2"/>
  <c r="J48" i="2"/>
  <c r="L48" i="2" s="1"/>
  <c r="E49" i="2" s="1"/>
  <c r="I49" i="2" s="1"/>
  <c r="M48" i="2"/>
  <c r="G28" i="3" l="1"/>
  <c r="H28" i="3" s="1"/>
  <c r="R28" i="3"/>
  <c r="I28" i="3"/>
  <c r="M28" i="3" s="1"/>
  <c r="K35" i="2"/>
  <c r="D36" i="2" s="1"/>
  <c r="F36" i="2" s="1"/>
  <c r="G36" i="2" s="1"/>
  <c r="H36" i="2" s="1"/>
  <c r="N36" i="2" s="1"/>
  <c r="O36" i="2" s="1"/>
  <c r="J49" i="2"/>
  <c r="L49" i="2" s="1"/>
  <c r="E50" i="2" s="1"/>
  <c r="I50" i="2" s="1"/>
  <c r="M49" i="2"/>
  <c r="N28" i="3" l="1"/>
  <c r="O28" i="3" s="1"/>
  <c r="J28" i="3"/>
  <c r="K28" i="3" s="1"/>
  <c r="D29" i="3" s="1"/>
  <c r="F29" i="3" s="1"/>
  <c r="G29" i="3" s="1"/>
  <c r="H29" i="3" s="1"/>
  <c r="R36" i="2"/>
  <c r="K36" i="2"/>
  <c r="D37" i="2" s="1"/>
  <c r="F37" i="2" s="1"/>
  <c r="M50" i="2"/>
  <c r="J50" i="2"/>
  <c r="L50" i="2" s="1"/>
  <c r="E51" i="2" s="1"/>
  <c r="I51" i="2" s="1"/>
  <c r="L28" i="3" l="1"/>
  <c r="E29" i="3" s="1"/>
  <c r="I29" i="3" s="1"/>
  <c r="M29" i="3" s="1"/>
  <c r="N29" i="3" s="1"/>
  <c r="O29" i="3" s="1"/>
  <c r="R29" i="3"/>
  <c r="J51" i="2"/>
  <c r="L51" i="2" s="1"/>
  <c r="E52" i="2" s="1"/>
  <c r="I52" i="2" s="1"/>
  <c r="M51" i="2"/>
  <c r="G37" i="2"/>
  <c r="H37" i="2" s="1"/>
  <c r="N37" i="2" s="1"/>
  <c r="O37" i="2" s="1"/>
  <c r="R37" i="2"/>
  <c r="J29" i="3" l="1"/>
  <c r="K37" i="2"/>
  <c r="D38" i="2" s="1"/>
  <c r="F38" i="2" s="1"/>
  <c r="G38" i="2"/>
  <c r="H38" i="2" s="1"/>
  <c r="N38" i="2" s="1"/>
  <c r="O38" i="2" s="1"/>
  <c r="R38" i="2"/>
  <c r="M52" i="2"/>
  <c r="J52" i="2"/>
  <c r="L52" i="2" s="1"/>
  <c r="E53" i="2" s="1"/>
  <c r="I53" i="2" s="1"/>
  <c r="K29" i="3" l="1"/>
  <c r="D30" i="3" s="1"/>
  <c r="F30" i="3" s="1"/>
  <c r="L29" i="3"/>
  <c r="E30" i="3" s="1"/>
  <c r="J53" i="2"/>
  <c r="L53" i="2" s="1"/>
  <c r="E54" i="2" s="1"/>
  <c r="I54" i="2" s="1"/>
  <c r="M53" i="2"/>
  <c r="K38" i="2"/>
  <c r="D39" i="2" s="1"/>
  <c r="F39" i="2" s="1"/>
  <c r="I30" i="3" l="1"/>
  <c r="M30" i="3" s="1"/>
  <c r="G30" i="3"/>
  <c r="H30" i="3" s="1"/>
  <c r="R30" i="3"/>
  <c r="G39" i="2"/>
  <c r="H39" i="2" s="1"/>
  <c r="N39" i="2" s="1"/>
  <c r="O39" i="2" s="1"/>
  <c r="R39" i="2"/>
  <c r="M54" i="2"/>
  <c r="J54" i="2"/>
  <c r="L54" i="2" s="1"/>
  <c r="E55" i="2" s="1"/>
  <c r="I55" i="2" s="1"/>
  <c r="N30" i="3" l="1"/>
  <c r="O30" i="3" s="1"/>
  <c r="J30" i="3"/>
  <c r="L30" i="3" s="1"/>
  <c r="E31" i="3" s="1"/>
  <c r="I31" i="3" s="1"/>
  <c r="M31" i="3" s="1"/>
  <c r="K39" i="2"/>
  <c r="D40" i="2" s="1"/>
  <c r="F40" i="2" s="1"/>
  <c r="J55" i="2"/>
  <c r="L55" i="2" s="1"/>
  <c r="E56" i="2" s="1"/>
  <c r="I56" i="2" s="1"/>
  <c r="M55" i="2"/>
  <c r="J31" i="3" l="1"/>
  <c r="L31" i="3" s="1"/>
  <c r="E32" i="3" s="1"/>
  <c r="K30" i="3"/>
  <c r="D31" i="3" s="1"/>
  <c r="F31" i="3" s="1"/>
  <c r="M56" i="2"/>
  <c r="J56" i="2"/>
  <c r="L56" i="2" s="1"/>
  <c r="E57" i="2" s="1"/>
  <c r="I57" i="2" s="1"/>
  <c r="G40" i="2"/>
  <c r="H40" i="2" s="1"/>
  <c r="N40" i="2" s="1"/>
  <c r="O40" i="2" s="1"/>
  <c r="R40" i="2"/>
  <c r="G31" i="3" l="1"/>
  <c r="H31" i="3" s="1"/>
  <c r="N31" i="3" s="1"/>
  <c r="O31" i="3" s="1"/>
  <c r="R31" i="3"/>
  <c r="I32" i="3"/>
  <c r="M32" i="3" s="1"/>
  <c r="K40" i="2"/>
  <c r="D41" i="2" s="1"/>
  <c r="F41" i="2" s="1"/>
  <c r="J57" i="2"/>
  <c r="L57" i="2" s="1"/>
  <c r="E58" i="2" s="1"/>
  <c r="I58" i="2" s="1"/>
  <c r="M57" i="2"/>
  <c r="K31" i="3" l="1"/>
  <c r="D32" i="3" s="1"/>
  <c r="F32" i="3" s="1"/>
  <c r="G32" i="3" s="1"/>
  <c r="H32" i="3" s="1"/>
  <c r="N32" i="3" s="1"/>
  <c r="O32" i="3" s="1"/>
  <c r="J32" i="3"/>
  <c r="M58" i="2"/>
  <c r="J58" i="2"/>
  <c r="L58" i="2" s="1"/>
  <c r="E59" i="2" s="1"/>
  <c r="I59" i="2" s="1"/>
  <c r="G41" i="2"/>
  <c r="H41" i="2" s="1"/>
  <c r="N41" i="2" s="1"/>
  <c r="O41" i="2" s="1"/>
  <c r="R41" i="2"/>
  <c r="K41" i="2" l="1"/>
  <c r="D42" i="2" s="1"/>
  <c r="F42" i="2" s="1"/>
  <c r="R32" i="3"/>
  <c r="K32" i="3"/>
  <c r="D33" i="3" s="1"/>
  <c r="F33" i="3" s="1"/>
  <c r="L32" i="3"/>
  <c r="E33" i="3" s="1"/>
  <c r="G42" i="2"/>
  <c r="H42" i="2" s="1"/>
  <c r="N42" i="2" s="1"/>
  <c r="O42" i="2" s="1"/>
  <c r="R42" i="2"/>
  <c r="J59" i="2"/>
  <c r="L59" i="2" s="1"/>
  <c r="E60" i="2" s="1"/>
  <c r="I60" i="2" s="1"/>
  <c r="M59" i="2"/>
  <c r="I33" i="3" l="1"/>
  <c r="M33" i="3" s="1"/>
  <c r="G33" i="3"/>
  <c r="H33" i="3" s="1"/>
  <c r="R33" i="3"/>
  <c r="M60" i="2"/>
  <c r="J60" i="2"/>
  <c r="L60" i="2" s="1"/>
  <c r="E61" i="2" s="1"/>
  <c r="I61" i="2" s="1"/>
  <c r="K42" i="2"/>
  <c r="D43" i="2" s="1"/>
  <c r="F43" i="2" s="1"/>
  <c r="N33" i="3" l="1"/>
  <c r="O33" i="3" s="1"/>
  <c r="J33" i="3"/>
  <c r="J61" i="2"/>
  <c r="L61" i="2" s="1"/>
  <c r="E62" i="2" s="1"/>
  <c r="I62" i="2" s="1"/>
  <c r="M61" i="2"/>
  <c r="G43" i="2"/>
  <c r="H43" i="2" s="1"/>
  <c r="N43" i="2" s="1"/>
  <c r="O43" i="2" s="1"/>
  <c r="R43" i="2"/>
  <c r="L33" i="3" l="1"/>
  <c r="E34" i="3" s="1"/>
  <c r="K33" i="3"/>
  <c r="D34" i="3" s="1"/>
  <c r="F34" i="3" s="1"/>
  <c r="K43" i="2"/>
  <c r="D44" i="2" s="1"/>
  <c r="F44" i="2" s="1"/>
  <c r="M62" i="2"/>
  <c r="J62" i="2"/>
  <c r="L62" i="2" s="1"/>
  <c r="E63" i="2" s="1"/>
  <c r="I63" i="2" s="1"/>
  <c r="I34" i="3" l="1"/>
  <c r="M34" i="3" s="1"/>
  <c r="G34" i="3"/>
  <c r="H34" i="3" s="1"/>
  <c r="R34" i="3"/>
  <c r="J63" i="2"/>
  <c r="L63" i="2" s="1"/>
  <c r="E64" i="2" s="1"/>
  <c r="I64" i="2" s="1"/>
  <c r="M63" i="2"/>
  <c r="G44" i="2"/>
  <c r="H44" i="2" s="1"/>
  <c r="N44" i="2" s="1"/>
  <c r="O44" i="2" s="1"/>
  <c r="R44" i="2"/>
  <c r="N34" i="3" l="1"/>
  <c r="O34" i="3" s="1"/>
  <c r="J34" i="3"/>
  <c r="K44" i="2"/>
  <c r="D45" i="2" s="1"/>
  <c r="F45" i="2" s="1"/>
  <c r="M64" i="2"/>
  <c r="J64" i="2"/>
  <c r="L64" i="2" s="1"/>
  <c r="E65" i="2" s="1"/>
  <c r="I65" i="2" s="1"/>
  <c r="L34" i="3" l="1"/>
  <c r="E35" i="3" s="1"/>
  <c r="K34" i="3"/>
  <c r="D35" i="3" s="1"/>
  <c r="F35" i="3" s="1"/>
  <c r="J65" i="2"/>
  <c r="L65" i="2" s="1"/>
  <c r="E66" i="2" s="1"/>
  <c r="I66" i="2" s="1"/>
  <c r="M65" i="2"/>
  <c r="G45" i="2"/>
  <c r="H45" i="2" s="1"/>
  <c r="N45" i="2" s="1"/>
  <c r="O45" i="2" s="1"/>
  <c r="R45" i="2"/>
  <c r="G35" i="3" l="1"/>
  <c r="H35" i="3" s="1"/>
  <c r="R35" i="3"/>
  <c r="I35" i="3"/>
  <c r="M35" i="3" s="1"/>
  <c r="K45" i="2"/>
  <c r="D46" i="2" s="1"/>
  <c r="F46" i="2" s="1"/>
  <c r="G46" i="2" s="1"/>
  <c r="H46" i="2" s="1"/>
  <c r="N46" i="2" s="1"/>
  <c r="O46" i="2" s="1"/>
  <c r="M66" i="2"/>
  <c r="J66" i="2"/>
  <c r="L66" i="2" s="1"/>
  <c r="E67" i="2" s="1"/>
  <c r="I67" i="2" s="1"/>
  <c r="R46" i="2" l="1"/>
  <c r="N35" i="3"/>
  <c r="O35" i="3" s="1"/>
  <c r="J35" i="3"/>
  <c r="K35" i="3" s="1"/>
  <c r="D36" i="3" s="1"/>
  <c r="F36" i="3" s="1"/>
  <c r="G36" i="3" s="1"/>
  <c r="H36" i="3" s="1"/>
  <c r="J67" i="2"/>
  <c r="L67" i="2" s="1"/>
  <c r="E68" i="2" s="1"/>
  <c r="I68" i="2" s="1"/>
  <c r="M67" i="2"/>
  <c r="K46" i="2"/>
  <c r="D47" i="2" s="1"/>
  <c r="F47" i="2" s="1"/>
  <c r="L35" i="3" l="1"/>
  <c r="E36" i="3" s="1"/>
  <c r="I36" i="3" s="1"/>
  <c r="M36" i="3" s="1"/>
  <c r="N36" i="3" s="1"/>
  <c r="O36" i="3" s="1"/>
  <c r="R36" i="3"/>
  <c r="G47" i="2"/>
  <c r="H47" i="2" s="1"/>
  <c r="N47" i="2" s="1"/>
  <c r="O47" i="2" s="1"/>
  <c r="R47" i="2"/>
  <c r="M68" i="2"/>
  <c r="J68" i="2"/>
  <c r="L68" i="2" s="1"/>
  <c r="E69" i="2" s="1"/>
  <c r="I69" i="2" s="1"/>
  <c r="J36" i="3" l="1"/>
  <c r="K47" i="2"/>
  <c r="D48" i="2" s="1"/>
  <c r="F48" i="2" s="1"/>
  <c r="R48" i="2" s="1"/>
  <c r="J69" i="2"/>
  <c r="L69" i="2" s="1"/>
  <c r="E70" i="2" s="1"/>
  <c r="I70" i="2" s="1"/>
  <c r="M69" i="2"/>
  <c r="K36" i="3" l="1"/>
  <c r="D37" i="3" s="1"/>
  <c r="F37" i="3" s="1"/>
  <c r="L36" i="3"/>
  <c r="E37" i="3" s="1"/>
  <c r="G48" i="2"/>
  <c r="H48" i="2" s="1"/>
  <c r="N48" i="2" s="1"/>
  <c r="O48" i="2" s="1"/>
  <c r="M70" i="2"/>
  <c r="J70" i="2"/>
  <c r="L70" i="2" s="1"/>
  <c r="E71" i="2" s="1"/>
  <c r="I71" i="2" s="1"/>
  <c r="I37" i="3" l="1"/>
  <c r="M37" i="3" s="1"/>
  <c r="G37" i="3"/>
  <c r="H37" i="3" s="1"/>
  <c r="R37" i="3"/>
  <c r="K48" i="2"/>
  <c r="D49" i="2" s="1"/>
  <c r="F49" i="2" s="1"/>
  <c r="G49" i="2" s="1"/>
  <c r="H49" i="2" s="1"/>
  <c r="N49" i="2" s="1"/>
  <c r="O49" i="2" s="1"/>
  <c r="J71" i="2"/>
  <c r="L71" i="2" s="1"/>
  <c r="E72" i="2" s="1"/>
  <c r="I72" i="2" s="1"/>
  <c r="M71" i="2"/>
  <c r="R49" i="2" l="1"/>
  <c r="N37" i="3"/>
  <c r="O37" i="3" s="1"/>
  <c r="J37" i="3"/>
  <c r="M72" i="2"/>
  <c r="J72" i="2"/>
  <c r="L72" i="2" s="1"/>
  <c r="E73" i="2" s="1"/>
  <c r="I73" i="2" s="1"/>
  <c r="K49" i="2"/>
  <c r="D50" i="2" s="1"/>
  <c r="F50" i="2" s="1"/>
  <c r="K37" i="3" l="1"/>
  <c r="D38" i="3" s="1"/>
  <c r="F38" i="3" s="1"/>
  <c r="L37" i="3"/>
  <c r="E38" i="3" s="1"/>
  <c r="G50" i="2"/>
  <c r="H50" i="2" s="1"/>
  <c r="N50" i="2" s="1"/>
  <c r="O50" i="2" s="1"/>
  <c r="R50" i="2"/>
  <c r="J73" i="2"/>
  <c r="L73" i="2" s="1"/>
  <c r="E74" i="2" s="1"/>
  <c r="I74" i="2" s="1"/>
  <c r="M73" i="2"/>
  <c r="I38" i="3" l="1"/>
  <c r="M38" i="3" s="1"/>
  <c r="G38" i="3"/>
  <c r="H38" i="3" s="1"/>
  <c r="R38" i="3"/>
  <c r="K50" i="2"/>
  <c r="D51" i="2" s="1"/>
  <c r="F51" i="2" s="1"/>
  <c r="R51" i="2" s="1"/>
  <c r="M74" i="2"/>
  <c r="J74" i="2"/>
  <c r="L74" i="2" s="1"/>
  <c r="E75" i="2" s="1"/>
  <c r="I75" i="2" s="1"/>
  <c r="G51" i="2" l="1"/>
  <c r="H51" i="2" s="1"/>
  <c r="N51" i="2" s="1"/>
  <c r="O51" i="2" s="1"/>
  <c r="N38" i="3"/>
  <c r="O38" i="3" s="1"/>
  <c r="J38" i="3"/>
  <c r="J75" i="2"/>
  <c r="L75" i="2" s="1"/>
  <c r="E76" i="2" s="1"/>
  <c r="I76" i="2" s="1"/>
  <c r="M75" i="2"/>
  <c r="K51" i="2"/>
  <c r="D52" i="2" s="1"/>
  <c r="F52" i="2" s="1"/>
  <c r="L38" i="3" l="1"/>
  <c r="E39" i="3" s="1"/>
  <c r="K38" i="3"/>
  <c r="D39" i="3" s="1"/>
  <c r="F39" i="3" s="1"/>
  <c r="G52" i="2"/>
  <c r="H52" i="2" s="1"/>
  <c r="N52" i="2" s="1"/>
  <c r="O52" i="2" s="1"/>
  <c r="R52" i="2"/>
  <c r="M76" i="2"/>
  <c r="J76" i="2"/>
  <c r="L76" i="2" s="1"/>
  <c r="E77" i="2" s="1"/>
  <c r="I77" i="2" s="1"/>
  <c r="G39" i="3" l="1"/>
  <c r="H39" i="3" s="1"/>
  <c r="R39" i="3"/>
  <c r="I39" i="3"/>
  <c r="M39" i="3" s="1"/>
  <c r="K52" i="2"/>
  <c r="D53" i="2" s="1"/>
  <c r="F53" i="2" s="1"/>
  <c r="G53" i="2" s="1"/>
  <c r="H53" i="2" s="1"/>
  <c r="N53" i="2" s="1"/>
  <c r="O53" i="2" s="1"/>
  <c r="J77" i="2"/>
  <c r="L77" i="2" s="1"/>
  <c r="E78" i="2" s="1"/>
  <c r="I78" i="2" s="1"/>
  <c r="M77" i="2"/>
  <c r="N39" i="3" l="1"/>
  <c r="O39" i="3" s="1"/>
  <c r="J39" i="3"/>
  <c r="L39" i="3" s="1"/>
  <c r="E40" i="3" s="1"/>
  <c r="I40" i="3" s="1"/>
  <c r="M40" i="3" s="1"/>
  <c r="R53" i="2"/>
  <c r="K53" i="2"/>
  <c r="D54" i="2" s="1"/>
  <c r="F54" i="2" s="1"/>
  <c r="M78" i="2"/>
  <c r="J78" i="2"/>
  <c r="L78" i="2" s="1"/>
  <c r="E79" i="2" s="1"/>
  <c r="I79" i="2" s="1"/>
  <c r="K39" i="3" l="1"/>
  <c r="D40" i="3" s="1"/>
  <c r="F40" i="3" s="1"/>
  <c r="G40" i="3" s="1"/>
  <c r="H40" i="3" s="1"/>
  <c r="N40" i="3" s="1"/>
  <c r="O40" i="3" s="1"/>
  <c r="J40" i="3"/>
  <c r="L40" i="3" s="1"/>
  <c r="E41" i="3" s="1"/>
  <c r="J79" i="2"/>
  <c r="L79" i="2" s="1"/>
  <c r="E80" i="2" s="1"/>
  <c r="I80" i="2" s="1"/>
  <c r="M79" i="2"/>
  <c r="G54" i="2"/>
  <c r="H54" i="2" s="1"/>
  <c r="N54" i="2" s="1"/>
  <c r="O54" i="2" s="1"/>
  <c r="R54" i="2"/>
  <c r="R40" i="3" l="1"/>
  <c r="I41" i="3"/>
  <c r="M41" i="3" s="1"/>
  <c r="K40" i="3"/>
  <c r="D41" i="3" s="1"/>
  <c r="F41" i="3" s="1"/>
  <c r="K54" i="2"/>
  <c r="D55" i="2" s="1"/>
  <c r="F55" i="2" s="1"/>
  <c r="R55" i="2" s="1"/>
  <c r="M80" i="2"/>
  <c r="J80" i="2"/>
  <c r="L80" i="2" s="1"/>
  <c r="E81" i="2" s="1"/>
  <c r="I81" i="2" s="1"/>
  <c r="G55" i="2" l="1"/>
  <c r="H55" i="2" s="1"/>
  <c r="N55" i="2" s="1"/>
  <c r="O55" i="2" s="1"/>
  <c r="G41" i="3"/>
  <c r="H41" i="3" s="1"/>
  <c r="N41" i="3" s="1"/>
  <c r="O41" i="3" s="1"/>
  <c r="R41" i="3"/>
  <c r="J41" i="3"/>
  <c r="L41" i="3" s="1"/>
  <c r="E42" i="3" s="1"/>
  <c r="J81" i="2"/>
  <c r="L81" i="2" s="1"/>
  <c r="E82" i="2" s="1"/>
  <c r="I82" i="2" s="1"/>
  <c r="M81" i="2"/>
  <c r="K55" i="2"/>
  <c r="D56" i="2" s="1"/>
  <c r="F56" i="2" s="1"/>
  <c r="I42" i="3" l="1"/>
  <c r="M42" i="3" s="1"/>
  <c r="K41" i="3"/>
  <c r="D42" i="3" s="1"/>
  <c r="F42" i="3" s="1"/>
  <c r="G56" i="2"/>
  <c r="H56" i="2" s="1"/>
  <c r="N56" i="2" s="1"/>
  <c r="O56" i="2" s="1"/>
  <c r="R56" i="2"/>
  <c r="M82" i="2"/>
  <c r="J82" i="2"/>
  <c r="L82" i="2" s="1"/>
  <c r="E83" i="2" s="1"/>
  <c r="I83" i="2" s="1"/>
  <c r="G42" i="3" l="1"/>
  <c r="H42" i="3" s="1"/>
  <c r="N42" i="3" s="1"/>
  <c r="O42" i="3" s="1"/>
  <c r="R42" i="3"/>
  <c r="J42" i="3"/>
  <c r="L42" i="3" s="1"/>
  <c r="E43" i="3" s="1"/>
  <c r="J83" i="2"/>
  <c r="L83" i="2" s="1"/>
  <c r="E84" i="2" s="1"/>
  <c r="I84" i="2" s="1"/>
  <c r="M83" i="2"/>
  <c r="K56" i="2"/>
  <c r="D57" i="2" s="1"/>
  <c r="F57" i="2" s="1"/>
  <c r="K42" i="3" l="1"/>
  <c r="D43" i="3" s="1"/>
  <c r="F43" i="3" s="1"/>
  <c r="G43" i="3" s="1"/>
  <c r="H43" i="3" s="1"/>
  <c r="I43" i="3"/>
  <c r="M43" i="3" s="1"/>
  <c r="G57" i="2"/>
  <c r="H57" i="2" s="1"/>
  <c r="N57" i="2" s="1"/>
  <c r="O57" i="2" s="1"/>
  <c r="R57" i="2"/>
  <c r="M84" i="2"/>
  <c r="J84" i="2"/>
  <c r="L84" i="2" s="1"/>
  <c r="E85" i="2" s="1"/>
  <c r="I85" i="2" s="1"/>
  <c r="R43" i="3" l="1"/>
  <c r="N43" i="3"/>
  <c r="O43" i="3" s="1"/>
  <c r="J43" i="3"/>
  <c r="J85" i="2"/>
  <c r="L85" i="2" s="1"/>
  <c r="E86" i="2" s="1"/>
  <c r="I86" i="2" s="1"/>
  <c r="M85" i="2"/>
  <c r="K57" i="2"/>
  <c r="D58" i="2" s="1"/>
  <c r="F58" i="2" s="1"/>
  <c r="L43" i="3" l="1"/>
  <c r="E44" i="3" s="1"/>
  <c r="K43" i="3"/>
  <c r="D44" i="3" s="1"/>
  <c r="F44" i="3" s="1"/>
  <c r="G58" i="2"/>
  <c r="H58" i="2" s="1"/>
  <c r="N58" i="2" s="1"/>
  <c r="O58" i="2" s="1"/>
  <c r="R58" i="2"/>
  <c r="M86" i="2"/>
  <c r="J86" i="2"/>
  <c r="L86" i="2" s="1"/>
  <c r="E87" i="2" s="1"/>
  <c r="I87" i="2" s="1"/>
  <c r="G44" i="3" l="1"/>
  <c r="H44" i="3" s="1"/>
  <c r="R44" i="3"/>
  <c r="I44" i="3"/>
  <c r="M44" i="3" s="1"/>
  <c r="J87" i="2"/>
  <c r="L87" i="2" s="1"/>
  <c r="E88" i="2" s="1"/>
  <c r="I88" i="2" s="1"/>
  <c r="M87" i="2"/>
  <c r="K58" i="2"/>
  <c r="D59" i="2" s="1"/>
  <c r="F59" i="2" s="1"/>
  <c r="N44" i="3" l="1"/>
  <c r="O44" i="3" s="1"/>
  <c r="J44" i="3"/>
  <c r="G59" i="2"/>
  <c r="H59" i="2" s="1"/>
  <c r="N59" i="2" s="1"/>
  <c r="O59" i="2" s="1"/>
  <c r="R59" i="2"/>
  <c r="J88" i="2"/>
  <c r="L88" i="2" s="1"/>
  <c r="E89" i="2" s="1"/>
  <c r="I89" i="2" s="1"/>
  <c r="M88" i="2"/>
  <c r="K44" i="3" l="1"/>
  <c r="D45" i="3" s="1"/>
  <c r="F45" i="3" s="1"/>
  <c r="L44" i="3"/>
  <c r="E45" i="3" s="1"/>
  <c r="M89" i="2"/>
  <c r="J89" i="2"/>
  <c r="L89" i="2" s="1"/>
  <c r="E90" i="2" s="1"/>
  <c r="I90" i="2" s="1"/>
  <c r="K59" i="2"/>
  <c r="D60" i="2" s="1"/>
  <c r="F60" i="2" s="1"/>
  <c r="I45" i="3" l="1"/>
  <c r="M45" i="3" s="1"/>
  <c r="G45" i="3"/>
  <c r="H45" i="3" s="1"/>
  <c r="R45" i="3"/>
  <c r="G60" i="2"/>
  <c r="H60" i="2" s="1"/>
  <c r="N60" i="2" s="1"/>
  <c r="O60" i="2" s="1"/>
  <c r="R60" i="2"/>
  <c r="J90" i="2"/>
  <c r="L90" i="2" s="1"/>
  <c r="E91" i="2" s="1"/>
  <c r="I91" i="2" s="1"/>
  <c r="M90" i="2"/>
  <c r="N45" i="3" l="1"/>
  <c r="O45" i="3" s="1"/>
  <c r="J45" i="3"/>
  <c r="K60" i="2"/>
  <c r="D61" i="2" s="1"/>
  <c r="F61" i="2" s="1"/>
  <c r="J91" i="2"/>
  <c r="L91" i="2" s="1"/>
  <c r="E92" i="2" s="1"/>
  <c r="I92" i="2" s="1"/>
  <c r="M91" i="2"/>
  <c r="K45" i="3" l="1"/>
  <c r="D46" i="3" s="1"/>
  <c r="F46" i="3" s="1"/>
  <c r="L45" i="3"/>
  <c r="E46" i="3" s="1"/>
  <c r="J92" i="2"/>
  <c r="L92" i="2" s="1"/>
  <c r="E93" i="2" s="1"/>
  <c r="I93" i="2" s="1"/>
  <c r="M92" i="2"/>
  <c r="G61" i="2"/>
  <c r="H61" i="2" s="1"/>
  <c r="N61" i="2" s="1"/>
  <c r="O61" i="2" s="1"/>
  <c r="R61" i="2"/>
  <c r="I46" i="3" l="1"/>
  <c r="M46" i="3" s="1"/>
  <c r="G46" i="3"/>
  <c r="H46" i="3" s="1"/>
  <c r="R46" i="3"/>
  <c r="K61" i="2"/>
  <c r="D62" i="2" s="1"/>
  <c r="F62" i="2" s="1"/>
  <c r="R62" i="2" s="1"/>
  <c r="J93" i="2"/>
  <c r="L93" i="2" s="1"/>
  <c r="E94" i="2" s="1"/>
  <c r="I94" i="2" s="1"/>
  <c r="M93" i="2"/>
  <c r="N46" i="3" l="1"/>
  <c r="O46" i="3" s="1"/>
  <c r="J46" i="3"/>
  <c r="G62" i="2"/>
  <c r="H62" i="2" s="1"/>
  <c r="N62" i="2" s="1"/>
  <c r="O62" i="2" s="1"/>
  <c r="J94" i="2"/>
  <c r="L94" i="2" s="1"/>
  <c r="E95" i="2" s="1"/>
  <c r="I95" i="2" s="1"/>
  <c r="M94" i="2"/>
  <c r="L46" i="3" l="1"/>
  <c r="E47" i="3" s="1"/>
  <c r="K46" i="3"/>
  <c r="D47" i="3" s="1"/>
  <c r="F47" i="3" s="1"/>
  <c r="K62" i="2"/>
  <c r="D63" i="2" s="1"/>
  <c r="F63" i="2" s="1"/>
  <c r="R63" i="2" s="1"/>
  <c r="J95" i="2"/>
  <c r="L95" i="2" s="1"/>
  <c r="E96" i="2" s="1"/>
  <c r="I96" i="2" s="1"/>
  <c r="M95" i="2"/>
  <c r="G63" i="2" l="1"/>
  <c r="H63" i="2" s="1"/>
  <c r="N63" i="2" s="1"/>
  <c r="O63" i="2" s="1"/>
  <c r="G47" i="3"/>
  <c r="H47" i="3" s="1"/>
  <c r="R47" i="3"/>
  <c r="I47" i="3"/>
  <c r="M47" i="3" s="1"/>
  <c r="K63" i="2"/>
  <c r="D64" i="2" s="1"/>
  <c r="F64" i="2" s="1"/>
  <c r="J96" i="2"/>
  <c r="L96" i="2" s="1"/>
  <c r="E97" i="2" s="1"/>
  <c r="I97" i="2" s="1"/>
  <c r="M96" i="2"/>
  <c r="N47" i="3" l="1"/>
  <c r="O47" i="3" s="1"/>
  <c r="J47" i="3"/>
  <c r="G64" i="2"/>
  <c r="H64" i="2" s="1"/>
  <c r="N64" i="2" s="1"/>
  <c r="O64" i="2" s="1"/>
  <c r="R64" i="2"/>
  <c r="M97" i="2"/>
  <c r="J97" i="2"/>
  <c r="L97" i="2" s="1"/>
  <c r="E98" i="2" s="1"/>
  <c r="I98" i="2" s="1"/>
  <c r="L47" i="3" l="1"/>
  <c r="E48" i="3" s="1"/>
  <c r="K47" i="3"/>
  <c r="D48" i="3" s="1"/>
  <c r="F48" i="3" s="1"/>
  <c r="K64" i="2"/>
  <c r="D65" i="2" s="1"/>
  <c r="F65" i="2" s="1"/>
  <c r="R65" i="2" s="1"/>
  <c r="J98" i="2"/>
  <c r="L98" i="2" s="1"/>
  <c r="E99" i="2" s="1"/>
  <c r="I99" i="2" s="1"/>
  <c r="M98" i="2"/>
  <c r="G65" i="2" l="1"/>
  <c r="H65" i="2" s="1"/>
  <c r="N65" i="2" s="1"/>
  <c r="O65" i="2" s="1"/>
  <c r="G48" i="3"/>
  <c r="H48" i="3" s="1"/>
  <c r="R48" i="3"/>
  <c r="I48" i="3"/>
  <c r="M48" i="3" s="1"/>
  <c r="J99" i="2"/>
  <c r="L99" i="2" s="1"/>
  <c r="E100" i="2" s="1"/>
  <c r="I100" i="2" s="1"/>
  <c r="M99" i="2"/>
  <c r="K65" i="2"/>
  <c r="D66" i="2" s="1"/>
  <c r="F66" i="2" s="1"/>
  <c r="N48" i="3" l="1"/>
  <c r="O48" i="3" s="1"/>
  <c r="J48" i="3"/>
  <c r="K48" i="3" s="1"/>
  <c r="D49" i="3" s="1"/>
  <c r="F49" i="3" s="1"/>
  <c r="G49" i="3" s="1"/>
  <c r="H49" i="3" s="1"/>
  <c r="G66" i="2"/>
  <c r="H66" i="2" s="1"/>
  <c r="N66" i="2" s="1"/>
  <c r="O66" i="2" s="1"/>
  <c r="R66" i="2"/>
  <c r="J100" i="2"/>
  <c r="L100" i="2" s="1"/>
  <c r="E101" i="2" s="1"/>
  <c r="I101" i="2" s="1"/>
  <c r="M100" i="2"/>
  <c r="L48" i="3" l="1"/>
  <c r="E49" i="3" s="1"/>
  <c r="I49" i="3" s="1"/>
  <c r="M49" i="3" s="1"/>
  <c r="N49" i="3" s="1"/>
  <c r="O49" i="3" s="1"/>
  <c r="R49" i="3"/>
  <c r="K66" i="2"/>
  <c r="D67" i="2" s="1"/>
  <c r="F67" i="2" s="1"/>
  <c r="G67" i="2" s="1"/>
  <c r="H67" i="2" s="1"/>
  <c r="N67" i="2" s="1"/>
  <c r="O67" i="2" s="1"/>
  <c r="M101" i="2"/>
  <c r="J101" i="2"/>
  <c r="L101" i="2" s="1"/>
  <c r="E102" i="2" s="1"/>
  <c r="I102" i="2" s="1"/>
  <c r="J49" i="3" l="1"/>
  <c r="R67" i="2"/>
  <c r="K67" i="2"/>
  <c r="D68" i="2" s="1"/>
  <c r="F68" i="2" s="1"/>
  <c r="J102" i="2"/>
  <c r="L102" i="2" s="1"/>
  <c r="E103" i="2" s="1"/>
  <c r="I103" i="2" s="1"/>
  <c r="M102" i="2"/>
  <c r="K49" i="3" l="1"/>
  <c r="D50" i="3" s="1"/>
  <c r="F50" i="3" s="1"/>
  <c r="L49" i="3"/>
  <c r="E50" i="3" s="1"/>
  <c r="J103" i="2"/>
  <c r="L103" i="2" s="1"/>
  <c r="E104" i="2" s="1"/>
  <c r="I104" i="2" s="1"/>
  <c r="M103" i="2"/>
  <c r="G68" i="2"/>
  <c r="H68" i="2" s="1"/>
  <c r="N68" i="2" s="1"/>
  <c r="O68" i="2" s="1"/>
  <c r="R68" i="2"/>
  <c r="I50" i="3" l="1"/>
  <c r="M50" i="3" s="1"/>
  <c r="G50" i="3"/>
  <c r="H50" i="3" s="1"/>
  <c r="R50" i="3"/>
  <c r="K68" i="2"/>
  <c r="D69" i="2" s="1"/>
  <c r="F69" i="2" s="1"/>
  <c r="J104" i="2"/>
  <c r="L104" i="2" s="1"/>
  <c r="E105" i="2" s="1"/>
  <c r="I105" i="2" s="1"/>
  <c r="M104" i="2"/>
  <c r="N50" i="3" l="1"/>
  <c r="O50" i="3" s="1"/>
  <c r="J50" i="3"/>
  <c r="M105" i="2"/>
  <c r="J105" i="2"/>
  <c r="L105" i="2" s="1"/>
  <c r="E106" i="2" s="1"/>
  <c r="I106" i="2" s="1"/>
  <c r="G69" i="2"/>
  <c r="H69" i="2" s="1"/>
  <c r="N69" i="2" s="1"/>
  <c r="O69" i="2" s="1"/>
  <c r="R69" i="2"/>
  <c r="L50" i="3" l="1"/>
  <c r="E51" i="3" s="1"/>
  <c r="K50" i="3"/>
  <c r="D51" i="3" s="1"/>
  <c r="F51" i="3" s="1"/>
  <c r="J106" i="2"/>
  <c r="L106" i="2" s="1"/>
  <c r="E107" i="2" s="1"/>
  <c r="I107" i="2" s="1"/>
  <c r="M106" i="2"/>
  <c r="K69" i="2"/>
  <c r="D70" i="2" s="1"/>
  <c r="F70" i="2" s="1"/>
  <c r="G51" i="3" l="1"/>
  <c r="H51" i="3" s="1"/>
  <c r="R51" i="3"/>
  <c r="I51" i="3"/>
  <c r="M51" i="3" s="1"/>
  <c r="G70" i="2"/>
  <c r="H70" i="2" s="1"/>
  <c r="N70" i="2" s="1"/>
  <c r="O70" i="2" s="1"/>
  <c r="R70" i="2"/>
  <c r="M107" i="2"/>
  <c r="J107" i="2"/>
  <c r="L107" i="2" s="1"/>
  <c r="E108" i="2" s="1"/>
  <c r="I108" i="2" s="1"/>
  <c r="N51" i="3" l="1"/>
  <c r="O51" i="3" s="1"/>
  <c r="J51" i="3"/>
  <c r="K51" i="3" s="1"/>
  <c r="D52" i="3" s="1"/>
  <c r="F52" i="3" s="1"/>
  <c r="G52" i="3" s="1"/>
  <c r="H52" i="3" s="1"/>
  <c r="K70" i="2"/>
  <c r="D71" i="2" s="1"/>
  <c r="F71" i="2" s="1"/>
  <c r="G71" i="2" s="1"/>
  <c r="H71" i="2" s="1"/>
  <c r="N71" i="2" s="1"/>
  <c r="O71" i="2" s="1"/>
  <c r="R71" i="2"/>
  <c r="J108" i="2"/>
  <c r="L108" i="2" s="1"/>
  <c r="E109" i="2" s="1"/>
  <c r="I109" i="2" s="1"/>
  <c r="M108" i="2"/>
  <c r="R52" i="3" l="1"/>
  <c r="L51" i="3"/>
  <c r="E52" i="3" s="1"/>
  <c r="I52" i="3" s="1"/>
  <c r="M52" i="3" s="1"/>
  <c r="N52" i="3" s="1"/>
  <c r="O52" i="3" s="1"/>
  <c r="J109" i="2"/>
  <c r="L109" i="2" s="1"/>
  <c r="E110" i="2" s="1"/>
  <c r="I110" i="2" s="1"/>
  <c r="M109" i="2"/>
  <c r="K71" i="2"/>
  <c r="D72" i="2" s="1"/>
  <c r="F72" i="2" s="1"/>
  <c r="J52" i="3" l="1"/>
  <c r="G72" i="2"/>
  <c r="H72" i="2" s="1"/>
  <c r="N72" i="2" s="1"/>
  <c r="O72" i="2" s="1"/>
  <c r="R72" i="2"/>
  <c r="J110" i="2"/>
  <c r="L110" i="2" s="1"/>
  <c r="M110" i="2"/>
  <c r="K52" i="3" l="1"/>
  <c r="D53" i="3" s="1"/>
  <c r="F53" i="3" s="1"/>
  <c r="L52" i="3"/>
  <c r="E53" i="3" s="1"/>
  <c r="K72" i="2"/>
  <c r="D73" i="2" s="1"/>
  <c r="F73" i="2" s="1"/>
  <c r="I53" i="3" l="1"/>
  <c r="M53" i="3" s="1"/>
  <c r="G53" i="3"/>
  <c r="H53" i="3" s="1"/>
  <c r="R53" i="3"/>
  <c r="G73" i="2"/>
  <c r="H73" i="2" s="1"/>
  <c r="N73" i="2" s="1"/>
  <c r="O73" i="2" s="1"/>
  <c r="R73" i="2"/>
  <c r="N53" i="3" l="1"/>
  <c r="O53" i="3" s="1"/>
  <c r="J53" i="3"/>
  <c r="K73" i="2"/>
  <c r="D74" i="2" s="1"/>
  <c r="F74" i="2" s="1"/>
  <c r="K53" i="3" l="1"/>
  <c r="D54" i="3" s="1"/>
  <c r="F54" i="3" s="1"/>
  <c r="L53" i="3"/>
  <c r="E54" i="3" s="1"/>
  <c r="G74" i="2"/>
  <c r="H74" i="2" s="1"/>
  <c r="N74" i="2" s="1"/>
  <c r="O74" i="2" s="1"/>
  <c r="R74" i="2"/>
  <c r="I54" i="3" l="1"/>
  <c r="M54" i="3" s="1"/>
  <c r="G54" i="3"/>
  <c r="H54" i="3" s="1"/>
  <c r="R54" i="3"/>
  <c r="K74" i="2"/>
  <c r="D75" i="2" s="1"/>
  <c r="F75" i="2" s="1"/>
  <c r="R75" i="2" s="1"/>
  <c r="N54" i="3" l="1"/>
  <c r="O54" i="3" s="1"/>
  <c r="J54" i="3"/>
  <c r="L54" i="3" s="1"/>
  <c r="E55" i="3" s="1"/>
  <c r="I55" i="3" s="1"/>
  <c r="M55" i="3" s="1"/>
  <c r="G75" i="2"/>
  <c r="H75" i="2" s="1"/>
  <c r="N75" i="2" s="1"/>
  <c r="O75" i="2" s="1"/>
  <c r="K75" i="2" l="1"/>
  <c r="D76" i="2" s="1"/>
  <c r="F76" i="2" s="1"/>
  <c r="K54" i="3"/>
  <c r="D55" i="3" s="1"/>
  <c r="F55" i="3" s="1"/>
  <c r="G55" i="3" s="1"/>
  <c r="H55" i="3" s="1"/>
  <c r="N55" i="3" s="1"/>
  <c r="O55" i="3" s="1"/>
  <c r="J55" i="3"/>
  <c r="L55" i="3" s="1"/>
  <c r="E56" i="3" s="1"/>
  <c r="G76" i="2"/>
  <c r="H76" i="2" s="1"/>
  <c r="N76" i="2" s="1"/>
  <c r="O76" i="2" s="1"/>
  <c r="R76" i="2"/>
  <c r="R55" i="3" l="1"/>
  <c r="I56" i="3"/>
  <c r="M56" i="3" s="1"/>
  <c r="K55" i="3"/>
  <c r="D56" i="3" s="1"/>
  <c r="F56" i="3" s="1"/>
  <c r="K76" i="2"/>
  <c r="D77" i="2" s="1"/>
  <c r="F77" i="2" s="1"/>
  <c r="R77" i="2" s="1"/>
  <c r="G77" i="2" l="1"/>
  <c r="H77" i="2" s="1"/>
  <c r="N77" i="2" s="1"/>
  <c r="O77" i="2" s="1"/>
  <c r="J56" i="3"/>
  <c r="L56" i="3" s="1"/>
  <c r="E57" i="3" s="1"/>
  <c r="I57" i="3" s="1"/>
  <c r="M57" i="3" s="1"/>
  <c r="G56" i="3"/>
  <c r="H56" i="3" s="1"/>
  <c r="R56" i="3"/>
  <c r="K77" i="2"/>
  <c r="D78" i="2" s="1"/>
  <c r="F78" i="2" s="1"/>
  <c r="K56" i="3" l="1"/>
  <c r="D57" i="3" s="1"/>
  <c r="F57" i="3" s="1"/>
  <c r="R57" i="3" s="1"/>
  <c r="N56" i="3"/>
  <c r="O56" i="3" s="1"/>
  <c r="J57" i="3"/>
  <c r="L57" i="3" s="1"/>
  <c r="E58" i="3" s="1"/>
  <c r="G78" i="2"/>
  <c r="H78" i="2" s="1"/>
  <c r="N78" i="2" s="1"/>
  <c r="O78" i="2" s="1"/>
  <c r="R78" i="2"/>
  <c r="G57" i="3" l="1"/>
  <c r="H57" i="3" s="1"/>
  <c r="N57" i="3" s="1"/>
  <c r="O57" i="3" s="1"/>
  <c r="I58" i="3"/>
  <c r="M58" i="3" s="1"/>
  <c r="K78" i="2"/>
  <c r="D79" i="2" s="1"/>
  <c r="F79" i="2" s="1"/>
  <c r="G79" i="2" s="1"/>
  <c r="H79" i="2" s="1"/>
  <c r="N79" i="2" s="1"/>
  <c r="O79" i="2" s="1"/>
  <c r="K57" i="3" l="1"/>
  <c r="D58" i="3" s="1"/>
  <c r="F58" i="3" s="1"/>
  <c r="G58" i="3" s="1"/>
  <c r="H58" i="3" s="1"/>
  <c r="N58" i="3" s="1"/>
  <c r="O58" i="3" s="1"/>
  <c r="J58" i="3"/>
  <c r="L58" i="3" s="1"/>
  <c r="E59" i="3" s="1"/>
  <c r="R79" i="2"/>
  <c r="K79" i="2"/>
  <c r="D80" i="2" s="1"/>
  <c r="F80" i="2" s="1"/>
  <c r="R58" i="3" l="1"/>
  <c r="I59" i="3"/>
  <c r="M59" i="3" s="1"/>
  <c r="K58" i="3"/>
  <c r="D59" i="3" s="1"/>
  <c r="F59" i="3" s="1"/>
  <c r="G80" i="2"/>
  <c r="H80" i="2" s="1"/>
  <c r="N80" i="2" s="1"/>
  <c r="O80" i="2" s="1"/>
  <c r="R80" i="2"/>
  <c r="G59" i="3" l="1"/>
  <c r="H59" i="3" s="1"/>
  <c r="N59" i="3" s="1"/>
  <c r="O59" i="3" s="1"/>
  <c r="R59" i="3"/>
  <c r="J59" i="3"/>
  <c r="L59" i="3" s="1"/>
  <c r="E60" i="3" s="1"/>
  <c r="K80" i="2"/>
  <c r="D81" i="2" s="1"/>
  <c r="F81" i="2" s="1"/>
  <c r="G81" i="2" s="1"/>
  <c r="H81" i="2" s="1"/>
  <c r="N81" i="2" s="1"/>
  <c r="O81" i="2" s="1"/>
  <c r="I60" i="3" l="1"/>
  <c r="M60" i="3" s="1"/>
  <c r="K59" i="3"/>
  <c r="D60" i="3" s="1"/>
  <c r="F60" i="3" s="1"/>
  <c r="R81" i="2"/>
  <c r="K81" i="2"/>
  <c r="D82" i="2" s="1"/>
  <c r="F82" i="2" s="1"/>
  <c r="G60" i="3" l="1"/>
  <c r="H60" i="3" s="1"/>
  <c r="N60" i="3" s="1"/>
  <c r="O60" i="3" s="1"/>
  <c r="R60" i="3"/>
  <c r="J60" i="3"/>
  <c r="L60" i="3" s="1"/>
  <c r="E61" i="3" s="1"/>
  <c r="G82" i="2"/>
  <c r="H82" i="2" s="1"/>
  <c r="N82" i="2" s="1"/>
  <c r="O82" i="2" s="1"/>
  <c r="R82" i="2"/>
  <c r="I61" i="3" l="1"/>
  <c r="M61" i="3" s="1"/>
  <c r="K60" i="3"/>
  <c r="D61" i="3" s="1"/>
  <c r="F61" i="3" s="1"/>
  <c r="K82" i="2"/>
  <c r="D83" i="2" s="1"/>
  <c r="F83" i="2" s="1"/>
  <c r="G83" i="2" s="1"/>
  <c r="H83" i="2" s="1"/>
  <c r="N83" i="2" s="1"/>
  <c r="O83" i="2" s="1"/>
  <c r="R83" i="2"/>
  <c r="G61" i="3" l="1"/>
  <c r="H61" i="3" s="1"/>
  <c r="N61" i="3" s="1"/>
  <c r="O61" i="3" s="1"/>
  <c r="R61" i="3"/>
  <c r="J61" i="3"/>
  <c r="L61" i="3" s="1"/>
  <c r="E62" i="3" s="1"/>
  <c r="K83" i="2"/>
  <c r="D84" i="2" s="1"/>
  <c r="F84" i="2" s="1"/>
  <c r="I62" i="3" l="1"/>
  <c r="M62" i="3" s="1"/>
  <c r="K61" i="3"/>
  <c r="D62" i="3" s="1"/>
  <c r="F62" i="3" s="1"/>
  <c r="G84" i="2"/>
  <c r="H84" i="2" s="1"/>
  <c r="N84" i="2" s="1"/>
  <c r="O84" i="2" s="1"/>
  <c r="R84" i="2"/>
  <c r="G62" i="3" l="1"/>
  <c r="H62" i="3" s="1"/>
  <c r="N62" i="3" s="1"/>
  <c r="O62" i="3" s="1"/>
  <c r="R62" i="3"/>
  <c r="J62" i="3"/>
  <c r="L62" i="3" s="1"/>
  <c r="E63" i="3" s="1"/>
  <c r="K84" i="2"/>
  <c r="D85" i="2" s="1"/>
  <c r="F85" i="2" s="1"/>
  <c r="R85" i="2" s="1"/>
  <c r="G85" i="2" l="1"/>
  <c r="H85" i="2" s="1"/>
  <c r="N85" i="2" s="1"/>
  <c r="O85" i="2" s="1"/>
  <c r="I63" i="3"/>
  <c r="M63" i="3" s="1"/>
  <c r="K62" i="3"/>
  <c r="D63" i="3" s="1"/>
  <c r="F63" i="3" s="1"/>
  <c r="K85" i="2"/>
  <c r="D86" i="2" s="1"/>
  <c r="F86" i="2" s="1"/>
  <c r="G63" i="3" l="1"/>
  <c r="H63" i="3" s="1"/>
  <c r="N63" i="3" s="1"/>
  <c r="O63" i="3" s="1"/>
  <c r="R63" i="3"/>
  <c r="J63" i="3"/>
  <c r="L63" i="3" s="1"/>
  <c r="E64" i="3" s="1"/>
  <c r="R86" i="2"/>
  <c r="G86" i="2"/>
  <c r="H86" i="2" s="1"/>
  <c r="N86" i="2" s="1"/>
  <c r="O86" i="2" s="1"/>
  <c r="I64" i="3" l="1"/>
  <c r="M64" i="3" s="1"/>
  <c r="K63" i="3"/>
  <c r="D64" i="3" s="1"/>
  <c r="F64" i="3" s="1"/>
  <c r="K86" i="2"/>
  <c r="D87" i="2" s="1"/>
  <c r="F87" i="2" s="1"/>
  <c r="G87" i="2" s="1"/>
  <c r="H87" i="2" s="1"/>
  <c r="N87" i="2" s="1"/>
  <c r="O87" i="2" s="1"/>
  <c r="J64" i="3" l="1"/>
  <c r="L64" i="3" s="1"/>
  <c r="E65" i="3" s="1"/>
  <c r="I65" i="3" s="1"/>
  <c r="M65" i="3" s="1"/>
  <c r="G64" i="3"/>
  <c r="H64" i="3" s="1"/>
  <c r="R64" i="3"/>
  <c r="K87" i="2"/>
  <c r="D88" i="2" s="1"/>
  <c r="F88" i="2" s="1"/>
  <c r="R88" i="2" s="1"/>
  <c r="R87" i="2"/>
  <c r="K64" i="3" l="1"/>
  <c r="D65" i="3" s="1"/>
  <c r="F65" i="3" s="1"/>
  <c r="G65" i="3" s="1"/>
  <c r="H65" i="3" s="1"/>
  <c r="N65" i="3" s="1"/>
  <c r="O65" i="3" s="1"/>
  <c r="N64" i="3"/>
  <c r="O64" i="3" s="1"/>
  <c r="J65" i="3"/>
  <c r="L65" i="3" s="1"/>
  <c r="E66" i="3" s="1"/>
  <c r="G88" i="2"/>
  <c r="H88" i="2" s="1"/>
  <c r="N88" i="2" s="1"/>
  <c r="O88" i="2" s="1"/>
  <c r="K88" i="2"/>
  <c r="D89" i="2" s="1"/>
  <c r="F89" i="2" s="1"/>
  <c r="R65" i="3" l="1"/>
  <c r="I66" i="3"/>
  <c r="M66" i="3" s="1"/>
  <c r="K65" i="3"/>
  <c r="D66" i="3" s="1"/>
  <c r="F66" i="3" s="1"/>
  <c r="R89" i="2"/>
  <c r="G89" i="2"/>
  <c r="H89" i="2" s="1"/>
  <c r="N89" i="2" s="1"/>
  <c r="O89" i="2" s="1"/>
  <c r="G66" i="3" l="1"/>
  <c r="H66" i="3" s="1"/>
  <c r="N66" i="3" s="1"/>
  <c r="O66" i="3" s="1"/>
  <c r="R66" i="3"/>
  <c r="J66" i="3"/>
  <c r="L66" i="3" s="1"/>
  <c r="E67" i="3" s="1"/>
  <c r="K89" i="2"/>
  <c r="D90" i="2" s="1"/>
  <c r="F90" i="2" s="1"/>
  <c r="R90" i="2" s="1"/>
  <c r="I67" i="3" l="1"/>
  <c r="M67" i="3" s="1"/>
  <c r="K66" i="3"/>
  <c r="D67" i="3" s="1"/>
  <c r="F67" i="3" s="1"/>
  <c r="G90" i="2"/>
  <c r="H90" i="2" s="1"/>
  <c r="N90" i="2" s="1"/>
  <c r="O90" i="2" s="1"/>
  <c r="K90" i="2"/>
  <c r="D91" i="2" s="1"/>
  <c r="F91" i="2" s="1"/>
  <c r="G67" i="3" l="1"/>
  <c r="H67" i="3" s="1"/>
  <c r="N67" i="3" s="1"/>
  <c r="O67" i="3" s="1"/>
  <c r="R67" i="3"/>
  <c r="J67" i="3"/>
  <c r="L67" i="3" s="1"/>
  <c r="E68" i="3" s="1"/>
  <c r="R91" i="2"/>
  <c r="G91" i="2"/>
  <c r="H91" i="2" s="1"/>
  <c r="N91" i="2" s="1"/>
  <c r="O91" i="2" s="1"/>
  <c r="I68" i="3" l="1"/>
  <c r="M68" i="3" s="1"/>
  <c r="K67" i="3"/>
  <c r="D68" i="3" s="1"/>
  <c r="F68" i="3" s="1"/>
  <c r="K91" i="2"/>
  <c r="D92" i="2" s="1"/>
  <c r="F92" i="2" s="1"/>
  <c r="G68" i="3" l="1"/>
  <c r="H68" i="3" s="1"/>
  <c r="N68" i="3" s="1"/>
  <c r="O68" i="3" s="1"/>
  <c r="R68" i="3"/>
  <c r="J68" i="3"/>
  <c r="L68" i="3" s="1"/>
  <c r="E69" i="3" s="1"/>
  <c r="G92" i="2"/>
  <c r="H92" i="2" s="1"/>
  <c r="R92" i="2"/>
  <c r="I69" i="3" l="1"/>
  <c r="M69" i="3" s="1"/>
  <c r="K68" i="3"/>
  <c r="D69" i="3" s="1"/>
  <c r="F69" i="3" s="1"/>
  <c r="N92" i="2"/>
  <c r="O92" i="2" s="1"/>
  <c r="K92" i="2"/>
  <c r="D93" i="2" s="1"/>
  <c r="F93" i="2" s="1"/>
  <c r="G69" i="3" l="1"/>
  <c r="H69" i="3" s="1"/>
  <c r="N69" i="3" s="1"/>
  <c r="O69" i="3" s="1"/>
  <c r="R69" i="3"/>
  <c r="J69" i="3"/>
  <c r="L69" i="3" s="1"/>
  <c r="E70" i="3" s="1"/>
  <c r="R93" i="2"/>
  <c r="G93" i="2"/>
  <c r="H93" i="2" s="1"/>
  <c r="N93" i="2" s="1"/>
  <c r="O93" i="2" s="1"/>
  <c r="I70" i="3" l="1"/>
  <c r="M70" i="3" s="1"/>
  <c r="K69" i="3"/>
  <c r="D70" i="3" s="1"/>
  <c r="F70" i="3" s="1"/>
  <c r="K93" i="2"/>
  <c r="D94" i="2" s="1"/>
  <c r="F94" i="2" s="1"/>
  <c r="G70" i="3" l="1"/>
  <c r="H70" i="3" s="1"/>
  <c r="N70" i="3" s="1"/>
  <c r="O70" i="3" s="1"/>
  <c r="R70" i="3"/>
  <c r="J70" i="3"/>
  <c r="L70" i="3" s="1"/>
  <c r="E71" i="3" s="1"/>
  <c r="G94" i="2"/>
  <c r="H94" i="2" s="1"/>
  <c r="R94" i="2"/>
  <c r="I71" i="3" l="1"/>
  <c r="M71" i="3" s="1"/>
  <c r="K70" i="3"/>
  <c r="D71" i="3" s="1"/>
  <c r="F71" i="3" s="1"/>
  <c r="N94" i="2"/>
  <c r="O94" i="2" s="1"/>
  <c r="K94" i="2"/>
  <c r="D95" i="2" s="1"/>
  <c r="F95" i="2" s="1"/>
  <c r="J71" i="3" l="1"/>
  <c r="L71" i="3" s="1"/>
  <c r="E72" i="3" s="1"/>
  <c r="I72" i="3" s="1"/>
  <c r="M72" i="3" s="1"/>
  <c r="G71" i="3"/>
  <c r="H71" i="3" s="1"/>
  <c r="R71" i="3"/>
  <c r="G95" i="2"/>
  <c r="H95" i="2" s="1"/>
  <c r="N95" i="2" s="1"/>
  <c r="O95" i="2" s="1"/>
  <c r="R95" i="2"/>
  <c r="J72" i="3" l="1"/>
  <c r="L72" i="3" s="1"/>
  <c r="E73" i="3" s="1"/>
  <c r="I73" i="3" s="1"/>
  <c r="M73" i="3" s="1"/>
  <c r="K71" i="3"/>
  <c r="D72" i="3" s="1"/>
  <c r="F72" i="3" s="1"/>
  <c r="G72" i="3" s="1"/>
  <c r="H72" i="3" s="1"/>
  <c r="N72" i="3" s="1"/>
  <c r="O72" i="3" s="1"/>
  <c r="N71" i="3"/>
  <c r="O71" i="3" s="1"/>
  <c r="K95" i="2"/>
  <c r="D96" i="2" s="1"/>
  <c r="F96" i="2" s="1"/>
  <c r="G96" i="2" s="1"/>
  <c r="H96" i="2" s="1"/>
  <c r="R96" i="2" l="1"/>
  <c r="K72" i="3"/>
  <c r="D73" i="3" s="1"/>
  <c r="F73" i="3" s="1"/>
  <c r="G73" i="3" s="1"/>
  <c r="H73" i="3" s="1"/>
  <c r="R72" i="3"/>
  <c r="J73" i="3"/>
  <c r="L73" i="3" s="1"/>
  <c r="E74" i="3" s="1"/>
  <c r="I74" i="3" s="1"/>
  <c r="M74" i="3" s="1"/>
  <c r="N96" i="2"/>
  <c r="O96" i="2" s="1"/>
  <c r="K96" i="2"/>
  <c r="D97" i="2" s="1"/>
  <c r="F97" i="2" s="1"/>
  <c r="R73" i="3" l="1"/>
  <c r="K73" i="3"/>
  <c r="D74" i="3" s="1"/>
  <c r="F74" i="3" s="1"/>
  <c r="G74" i="3" s="1"/>
  <c r="H74" i="3" s="1"/>
  <c r="N74" i="3" s="1"/>
  <c r="O74" i="3" s="1"/>
  <c r="N73" i="3"/>
  <c r="O73" i="3" s="1"/>
  <c r="J74" i="3"/>
  <c r="L74" i="3" s="1"/>
  <c r="E75" i="3" s="1"/>
  <c r="R97" i="2"/>
  <c r="G97" i="2"/>
  <c r="H97" i="2" s="1"/>
  <c r="N97" i="2" s="1"/>
  <c r="O97" i="2" s="1"/>
  <c r="R74" i="3" l="1"/>
  <c r="I75" i="3"/>
  <c r="M75" i="3" s="1"/>
  <c r="K74" i="3"/>
  <c r="D75" i="3" s="1"/>
  <c r="F75" i="3" s="1"/>
  <c r="K97" i="2"/>
  <c r="D98" i="2" s="1"/>
  <c r="F98" i="2" s="1"/>
  <c r="G98" i="2" s="1"/>
  <c r="H98" i="2" s="1"/>
  <c r="N98" i="2" s="1"/>
  <c r="O98" i="2" s="1"/>
  <c r="G75" i="3" l="1"/>
  <c r="H75" i="3" s="1"/>
  <c r="N75" i="3" s="1"/>
  <c r="O75" i="3" s="1"/>
  <c r="R75" i="3"/>
  <c r="J75" i="3"/>
  <c r="L75" i="3" s="1"/>
  <c r="E76" i="3" s="1"/>
  <c r="K98" i="2"/>
  <c r="D99" i="2" s="1"/>
  <c r="F99" i="2" s="1"/>
  <c r="G99" i="2" s="1"/>
  <c r="H99" i="2" s="1"/>
  <c r="N99" i="2" s="1"/>
  <c r="O99" i="2" s="1"/>
  <c r="R98" i="2"/>
  <c r="R99" i="2" l="1"/>
  <c r="I76" i="3"/>
  <c r="M76" i="3" s="1"/>
  <c r="K75" i="3"/>
  <c r="D76" i="3" s="1"/>
  <c r="F76" i="3" s="1"/>
  <c r="K99" i="2"/>
  <c r="D100" i="2" s="1"/>
  <c r="F100" i="2" s="1"/>
  <c r="G76" i="3" l="1"/>
  <c r="H76" i="3" s="1"/>
  <c r="N76" i="3" s="1"/>
  <c r="O76" i="3" s="1"/>
  <c r="R76" i="3"/>
  <c r="J76" i="3"/>
  <c r="L76" i="3" s="1"/>
  <c r="E77" i="3" s="1"/>
  <c r="G100" i="2"/>
  <c r="H100" i="2" s="1"/>
  <c r="R100" i="2"/>
  <c r="I77" i="3" l="1"/>
  <c r="M77" i="3" s="1"/>
  <c r="K76" i="3"/>
  <c r="D77" i="3" s="1"/>
  <c r="F77" i="3" s="1"/>
  <c r="N100" i="2"/>
  <c r="O100" i="2" s="1"/>
  <c r="K100" i="2"/>
  <c r="D101" i="2" s="1"/>
  <c r="F101" i="2" s="1"/>
  <c r="G77" i="3" l="1"/>
  <c r="H77" i="3" s="1"/>
  <c r="N77" i="3" s="1"/>
  <c r="O77" i="3" s="1"/>
  <c r="R77" i="3"/>
  <c r="J77" i="3"/>
  <c r="L77" i="3" s="1"/>
  <c r="E78" i="3" s="1"/>
  <c r="G101" i="2"/>
  <c r="H101" i="2" s="1"/>
  <c r="N101" i="2" s="1"/>
  <c r="O101" i="2" s="1"/>
  <c r="R101" i="2"/>
  <c r="K101" i="2" l="1"/>
  <c r="D102" i="2" s="1"/>
  <c r="F102" i="2" s="1"/>
  <c r="G102" i="2" s="1"/>
  <c r="H102" i="2" s="1"/>
  <c r="N102" i="2" s="1"/>
  <c r="O102" i="2" s="1"/>
  <c r="I78" i="3"/>
  <c r="M78" i="3" s="1"/>
  <c r="K77" i="3"/>
  <c r="D78" i="3" s="1"/>
  <c r="F78" i="3" s="1"/>
  <c r="R102" i="2"/>
  <c r="K102" i="2"/>
  <c r="D103" i="2" s="1"/>
  <c r="F103" i="2" s="1"/>
  <c r="J78" i="3" l="1"/>
  <c r="L78" i="3" s="1"/>
  <c r="E79" i="3" s="1"/>
  <c r="I79" i="3" s="1"/>
  <c r="G78" i="3"/>
  <c r="H78" i="3" s="1"/>
  <c r="R78" i="3"/>
  <c r="G103" i="2"/>
  <c r="H103" i="2" s="1"/>
  <c r="N103" i="2" s="1"/>
  <c r="O103" i="2" s="1"/>
  <c r="R103" i="2"/>
  <c r="M79" i="3" l="1"/>
  <c r="J79" i="3"/>
  <c r="L79" i="3" s="1"/>
  <c r="E80" i="3" s="1"/>
  <c r="I80" i="3" s="1"/>
  <c r="M80" i="3" s="1"/>
  <c r="K78" i="3"/>
  <c r="D79" i="3" s="1"/>
  <c r="F79" i="3" s="1"/>
  <c r="G79" i="3" s="1"/>
  <c r="H79" i="3" s="1"/>
  <c r="N78" i="3"/>
  <c r="O78" i="3" s="1"/>
  <c r="K103" i="2"/>
  <c r="D104" i="2" s="1"/>
  <c r="F104" i="2" s="1"/>
  <c r="R79" i="3" l="1"/>
  <c r="K79" i="3"/>
  <c r="D80" i="3" s="1"/>
  <c r="F80" i="3" s="1"/>
  <c r="R80" i="3" s="1"/>
  <c r="N79" i="3"/>
  <c r="O79" i="3" s="1"/>
  <c r="J80" i="3"/>
  <c r="L80" i="3" s="1"/>
  <c r="E81" i="3" s="1"/>
  <c r="R104" i="2"/>
  <c r="G104" i="2"/>
  <c r="H104" i="2" s="1"/>
  <c r="N104" i="2" s="1"/>
  <c r="O104" i="2" s="1"/>
  <c r="G80" i="3" l="1"/>
  <c r="H80" i="3" s="1"/>
  <c r="N80" i="3" s="1"/>
  <c r="O80" i="3" s="1"/>
  <c r="I81" i="3"/>
  <c r="M81" i="3" s="1"/>
  <c r="K104" i="2"/>
  <c r="D105" i="2" s="1"/>
  <c r="F105" i="2" s="1"/>
  <c r="G105" i="2" s="1"/>
  <c r="H105" i="2" s="1"/>
  <c r="N105" i="2" s="1"/>
  <c r="O105" i="2" s="1"/>
  <c r="R105" i="2" l="1"/>
  <c r="K80" i="3"/>
  <c r="D81" i="3" s="1"/>
  <c r="F81" i="3" s="1"/>
  <c r="G81" i="3" s="1"/>
  <c r="H81" i="3" s="1"/>
  <c r="J81" i="3"/>
  <c r="L81" i="3" s="1"/>
  <c r="E82" i="3" s="1"/>
  <c r="I82" i="3" s="1"/>
  <c r="M82" i="3" s="1"/>
  <c r="K105" i="2"/>
  <c r="D106" i="2" s="1"/>
  <c r="F106" i="2" s="1"/>
  <c r="R81" i="3" l="1"/>
  <c r="K81" i="3"/>
  <c r="D82" i="3" s="1"/>
  <c r="F82" i="3" s="1"/>
  <c r="G82" i="3" s="1"/>
  <c r="H82" i="3" s="1"/>
  <c r="N82" i="3" s="1"/>
  <c r="O82" i="3" s="1"/>
  <c r="N81" i="3"/>
  <c r="O81" i="3" s="1"/>
  <c r="J82" i="3"/>
  <c r="L82" i="3" s="1"/>
  <c r="E83" i="3" s="1"/>
  <c r="R106" i="2"/>
  <c r="G106" i="2"/>
  <c r="H106" i="2" s="1"/>
  <c r="N106" i="2" s="1"/>
  <c r="O106" i="2" s="1"/>
  <c r="R82" i="3" l="1"/>
  <c r="I83" i="3"/>
  <c r="M83" i="3" s="1"/>
  <c r="K82" i="3"/>
  <c r="D83" i="3" s="1"/>
  <c r="F83" i="3" s="1"/>
  <c r="K106" i="2"/>
  <c r="D107" i="2" s="1"/>
  <c r="F107" i="2" s="1"/>
  <c r="R107" i="2" s="1"/>
  <c r="G83" i="3" l="1"/>
  <c r="H83" i="3" s="1"/>
  <c r="N83" i="3" s="1"/>
  <c r="O83" i="3" s="1"/>
  <c r="R83" i="3"/>
  <c r="J83" i="3"/>
  <c r="L83" i="3" s="1"/>
  <c r="E84" i="3" s="1"/>
  <c r="G107" i="2"/>
  <c r="H107" i="2" s="1"/>
  <c r="N107" i="2" s="1"/>
  <c r="O107" i="2" s="1"/>
  <c r="K107" i="2"/>
  <c r="D108" i="2" s="1"/>
  <c r="F108" i="2" s="1"/>
  <c r="I84" i="3" l="1"/>
  <c r="M84" i="3" s="1"/>
  <c r="K83" i="3"/>
  <c r="D84" i="3" s="1"/>
  <c r="F84" i="3" s="1"/>
  <c r="R108" i="2"/>
  <c r="G108" i="2"/>
  <c r="H108" i="2" s="1"/>
  <c r="N108" i="2" s="1"/>
  <c r="O108" i="2" s="1"/>
  <c r="J84" i="3" l="1"/>
  <c r="L84" i="3" s="1"/>
  <c r="E85" i="3" s="1"/>
  <c r="I85" i="3" s="1"/>
  <c r="M85" i="3" s="1"/>
  <c r="G84" i="3"/>
  <c r="H84" i="3" s="1"/>
  <c r="R84" i="3"/>
  <c r="K108" i="2"/>
  <c r="D109" i="2" s="1"/>
  <c r="F109" i="2" s="1"/>
  <c r="K84" i="3" l="1"/>
  <c r="D85" i="3" s="1"/>
  <c r="F85" i="3" s="1"/>
  <c r="G85" i="3" s="1"/>
  <c r="H85" i="3" s="1"/>
  <c r="N85" i="3" s="1"/>
  <c r="O85" i="3" s="1"/>
  <c r="N84" i="3"/>
  <c r="O84" i="3" s="1"/>
  <c r="J85" i="3"/>
  <c r="L85" i="3" s="1"/>
  <c r="E86" i="3" s="1"/>
  <c r="R109" i="2"/>
  <c r="G109" i="2"/>
  <c r="H109" i="2" s="1"/>
  <c r="N109" i="2" s="1"/>
  <c r="O109" i="2" s="1"/>
  <c r="R85" i="3" l="1"/>
  <c r="I86" i="3"/>
  <c r="M86" i="3" s="1"/>
  <c r="K85" i="3"/>
  <c r="D86" i="3" s="1"/>
  <c r="F86" i="3" s="1"/>
  <c r="K109" i="2"/>
  <c r="D110" i="2" s="1"/>
  <c r="F110" i="2" s="1"/>
  <c r="J86" i="3" l="1"/>
  <c r="L86" i="3" s="1"/>
  <c r="E87" i="3" s="1"/>
  <c r="I87" i="3" s="1"/>
  <c r="M87" i="3" s="1"/>
  <c r="G86" i="3"/>
  <c r="H86" i="3" s="1"/>
  <c r="R86" i="3"/>
  <c r="R110" i="2"/>
  <c r="G110" i="2"/>
  <c r="H110" i="2" s="1"/>
  <c r="N110" i="2" s="1"/>
  <c r="O110" i="2" s="1"/>
  <c r="D6" i="2" s="1"/>
  <c r="K86" i="3" l="1"/>
  <c r="D87" i="3" s="1"/>
  <c r="F87" i="3" s="1"/>
  <c r="G87" i="3" s="1"/>
  <c r="H87" i="3" s="1"/>
  <c r="N87" i="3" s="1"/>
  <c r="O87" i="3" s="1"/>
  <c r="N86" i="3"/>
  <c r="O86" i="3" s="1"/>
  <c r="J87" i="3"/>
  <c r="L87" i="3" s="1"/>
  <c r="E88" i="3" s="1"/>
  <c r="K110" i="2"/>
  <c r="R87" i="3" l="1"/>
  <c r="I88" i="3"/>
  <c r="M88" i="3" s="1"/>
  <c r="K87" i="3"/>
  <c r="D88" i="3" s="1"/>
  <c r="F88" i="3" s="1"/>
  <c r="J88" i="3" l="1"/>
  <c r="L88" i="3" s="1"/>
  <c r="E89" i="3" s="1"/>
  <c r="I89" i="3" s="1"/>
  <c r="M89" i="3" s="1"/>
  <c r="G88" i="3"/>
  <c r="H88" i="3" s="1"/>
  <c r="R88" i="3"/>
  <c r="K88" i="3" l="1"/>
  <c r="D89" i="3" s="1"/>
  <c r="F89" i="3" s="1"/>
  <c r="G89" i="3" s="1"/>
  <c r="H89" i="3" s="1"/>
  <c r="N89" i="3" s="1"/>
  <c r="O89" i="3" s="1"/>
  <c r="N88" i="3"/>
  <c r="O88" i="3" s="1"/>
  <c r="J89" i="3"/>
  <c r="L89" i="3" s="1"/>
  <c r="E90" i="3" s="1"/>
  <c r="R89" i="3" l="1"/>
  <c r="I90" i="3"/>
  <c r="M90" i="3" s="1"/>
  <c r="K89" i="3"/>
  <c r="D90" i="3" s="1"/>
  <c r="F90" i="3" s="1"/>
  <c r="G90" i="3" l="1"/>
  <c r="H90" i="3" s="1"/>
  <c r="N90" i="3" s="1"/>
  <c r="O90" i="3" s="1"/>
  <c r="R90" i="3"/>
  <c r="J90" i="3"/>
  <c r="L90" i="3" s="1"/>
  <c r="E91" i="3" s="1"/>
  <c r="I91" i="3" l="1"/>
  <c r="M91" i="3" s="1"/>
  <c r="K90" i="3"/>
  <c r="D91" i="3" s="1"/>
  <c r="F91" i="3" s="1"/>
  <c r="G91" i="3" l="1"/>
  <c r="H91" i="3" s="1"/>
  <c r="N91" i="3" s="1"/>
  <c r="O91" i="3" s="1"/>
  <c r="R91" i="3"/>
  <c r="J91" i="3"/>
  <c r="L91" i="3" s="1"/>
  <c r="E92" i="3" s="1"/>
  <c r="I92" i="3" l="1"/>
  <c r="M92" i="3" s="1"/>
  <c r="K91" i="3"/>
  <c r="D92" i="3" s="1"/>
  <c r="F92" i="3" s="1"/>
  <c r="J92" i="3" l="1"/>
  <c r="L92" i="3" s="1"/>
  <c r="E93" i="3" s="1"/>
  <c r="I93" i="3" s="1"/>
  <c r="M93" i="3" s="1"/>
  <c r="G92" i="3"/>
  <c r="H92" i="3" s="1"/>
  <c r="R92" i="3"/>
  <c r="K92" i="3" l="1"/>
  <c r="D93" i="3" s="1"/>
  <c r="F93" i="3" s="1"/>
  <c r="R93" i="3" s="1"/>
  <c r="N92" i="3"/>
  <c r="O92" i="3" s="1"/>
  <c r="J93" i="3"/>
  <c r="L93" i="3" s="1"/>
  <c r="E94" i="3" s="1"/>
  <c r="G93" i="3" l="1"/>
  <c r="H93" i="3" s="1"/>
  <c r="N93" i="3" s="1"/>
  <c r="O93" i="3" s="1"/>
  <c r="I94" i="3"/>
  <c r="M94" i="3" s="1"/>
  <c r="K93" i="3" l="1"/>
  <c r="D94" i="3" s="1"/>
  <c r="F94" i="3" s="1"/>
  <c r="R94" i="3" s="1"/>
  <c r="J94" i="3"/>
  <c r="L94" i="3" s="1"/>
  <c r="E95" i="3" s="1"/>
  <c r="I95" i="3" s="1"/>
  <c r="M95" i="3" s="1"/>
  <c r="G94" i="3" l="1"/>
  <c r="H94" i="3" s="1"/>
  <c r="K94" i="3" s="1"/>
  <c r="D95" i="3" s="1"/>
  <c r="F95" i="3" s="1"/>
  <c r="J95" i="3"/>
  <c r="L95" i="3" s="1"/>
  <c r="E96" i="3" s="1"/>
  <c r="G95" i="3" l="1"/>
  <c r="H95" i="3" s="1"/>
  <c r="N95" i="3" s="1"/>
  <c r="O95" i="3" s="1"/>
  <c r="R95" i="3"/>
  <c r="N94" i="3"/>
  <c r="O94" i="3" s="1"/>
  <c r="I96" i="3"/>
  <c r="M96" i="3" s="1"/>
  <c r="J96" i="3" l="1"/>
  <c r="L96" i="3" s="1"/>
  <c r="E97" i="3" s="1"/>
  <c r="I97" i="3" s="1"/>
  <c r="M97" i="3" s="1"/>
  <c r="K95" i="3"/>
  <c r="D96" i="3" s="1"/>
  <c r="F96" i="3" s="1"/>
  <c r="G96" i="3" s="1"/>
  <c r="H96" i="3" s="1"/>
  <c r="R96" i="3" l="1"/>
  <c r="K96" i="3"/>
  <c r="D97" i="3" s="1"/>
  <c r="F97" i="3" s="1"/>
  <c r="G97" i="3" s="1"/>
  <c r="H97" i="3" s="1"/>
  <c r="N96" i="3"/>
  <c r="O96" i="3" s="1"/>
  <c r="J97" i="3"/>
  <c r="L97" i="3" s="1"/>
  <c r="E98" i="3" s="1"/>
  <c r="R97" i="3" l="1"/>
  <c r="K97" i="3"/>
  <c r="D98" i="3" s="1"/>
  <c r="F98" i="3" s="1"/>
  <c r="G98" i="3" s="1"/>
  <c r="H98" i="3" s="1"/>
  <c r="N97" i="3"/>
  <c r="O97" i="3" s="1"/>
  <c r="I98" i="3"/>
  <c r="M98" i="3" s="1"/>
  <c r="N98" i="3" l="1"/>
  <c r="O98" i="3" s="1"/>
  <c r="R98" i="3"/>
  <c r="J98" i="3"/>
  <c r="K98" i="3" l="1"/>
  <c r="D99" i="3" s="1"/>
  <c r="F99" i="3" s="1"/>
  <c r="L98" i="3"/>
  <c r="E99" i="3" s="1"/>
  <c r="I99" i="3" l="1"/>
  <c r="M99" i="3" s="1"/>
  <c r="G99" i="3"/>
  <c r="H99" i="3" s="1"/>
  <c r="R99" i="3"/>
  <c r="N99" i="3" l="1"/>
  <c r="O99" i="3" s="1"/>
  <c r="J99" i="3"/>
  <c r="L99" i="3" l="1"/>
  <c r="E100" i="3" s="1"/>
  <c r="K99" i="3"/>
  <c r="D100" i="3" s="1"/>
  <c r="F100" i="3" s="1"/>
  <c r="G100" i="3" l="1"/>
  <c r="H100" i="3" s="1"/>
  <c r="R100" i="3"/>
  <c r="I100" i="3"/>
  <c r="M100" i="3" s="1"/>
  <c r="N100" i="3" l="1"/>
  <c r="O100" i="3" s="1"/>
  <c r="J100" i="3"/>
  <c r="K100" i="3" l="1"/>
  <c r="D101" i="3" s="1"/>
  <c r="F101" i="3" s="1"/>
  <c r="L100" i="3"/>
  <c r="E101" i="3" s="1"/>
  <c r="I101" i="3" l="1"/>
  <c r="M101" i="3" s="1"/>
  <c r="G101" i="3"/>
  <c r="H101" i="3" s="1"/>
  <c r="R101" i="3"/>
  <c r="J101" i="3" l="1"/>
  <c r="L101" i="3" s="1"/>
  <c r="E102" i="3" s="1"/>
  <c r="I102" i="3" s="1"/>
  <c r="M102" i="3" s="1"/>
  <c r="N101" i="3"/>
  <c r="O101" i="3" s="1"/>
  <c r="K101" i="3" l="1"/>
  <c r="D102" i="3" s="1"/>
  <c r="F102" i="3" s="1"/>
  <c r="J102" i="3"/>
  <c r="L102" i="3" s="1"/>
  <c r="E103" i="3" s="1"/>
  <c r="R102" i="3" l="1"/>
  <c r="G102" i="3"/>
  <c r="H102" i="3" s="1"/>
  <c r="N102" i="3" s="1"/>
  <c r="O102" i="3" s="1"/>
  <c r="I103" i="3"/>
  <c r="M103" i="3" s="1"/>
  <c r="K102" i="3" l="1"/>
  <c r="D103" i="3" s="1"/>
  <c r="F103" i="3" s="1"/>
  <c r="J103" i="3"/>
  <c r="R103" i="3" l="1"/>
  <c r="G103" i="3"/>
  <c r="H103" i="3" s="1"/>
  <c r="N103" i="3" s="1"/>
  <c r="O103" i="3" s="1"/>
  <c r="L103" i="3"/>
  <c r="E104" i="3" s="1"/>
  <c r="K103" i="3" l="1"/>
  <c r="D104" i="3" s="1"/>
  <c r="F104" i="3" s="1"/>
  <c r="G104" i="3" s="1"/>
  <c r="H104" i="3" s="1"/>
  <c r="I104" i="3"/>
  <c r="M104" i="3" s="1"/>
  <c r="R104" i="3" l="1"/>
  <c r="N104" i="3"/>
  <c r="O104" i="3" s="1"/>
  <c r="J104" i="3"/>
  <c r="L104" i="3" l="1"/>
  <c r="E105" i="3" s="1"/>
  <c r="K104" i="3"/>
  <c r="D105" i="3" s="1"/>
  <c r="F105" i="3" s="1"/>
  <c r="G105" i="3" l="1"/>
  <c r="H105" i="3" s="1"/>
  <c r="R105" i="3"/>
  <c r="I105" i="3"/>
  <c r="M105" i="3" s="1"/>
  <c r="N105" i="3" l="1"/>
  <c r="O105" i="3" s="1"/>
  <c r="J105" i="3"/>
  <c r="K105" i="3" l="1"/>
  <c r="D106" i="3" s="1"/>
  <c r="F106" i="3" s="1"/>
  <c r="L105" i="3"/>
  <c r="E106" i="3" s="1"/>
  <c r="I106" i="3" l="1"/>
  <c r="M106" i="3" s="1"/>
  <c r="G106" i="3"/>
  <c r="H106" i="3" s="1"/>
  <c r="R106" i="3"/>
  <c r="N106" i="3" l="1"/>
  <c r="O106" i="3" s="1"/>
  <c r="J106" i="3"/>
  <c r="L106" i="3" s="1"/>
  <c r="E107" i="3" s="1"/>
  <c r="I107" i="3" s="1"/>
  <c r="M107" i="3" s="1"/>
  <c r="K106" i="3" l="1"/>
  <c r="D107" i="3" s="1"/>
  <c r="F107" i="3" s="1"/>
  <c r="G107" i="3" s="1"/>
  <c r="H107" i="3" s="1"/>
  <c r="N107" i="3" s="1"/>
  <c r="O107" i="3" s="1"/>
  <c r="J107" i="3"/>
  <c r="L107" i="3" s="1"/>
  <c r="E108" i="3" s="1"/>
  <c r="R107" i="3" l="1"/>
  <c r="K107" i="3"/>
  <c r="D108" i="3" s="1"/>
  <c r="F108" i="3" s="1"/>
  <c r="G108" i="3" s="1"/>
  <c r="H108" i="3" s="1"/>
  <c r="I108" i="3"/>
  <c r="M108" i="3" s="1"/>
  <c r="N108" i="3" l="1"/>
  <c r="O108" i="3" s="1"/>
  <c r="R108" i="3"/>
  <c r="J108" i="3"/>
  <c r="K108" i="3" s="1"/>
  <c r="D109" i="3" s="1"/>
  <c r="F109" i="3" s="1"/>
  <c r="G109" i="3" s="1"/>
  <c r="H109" i="3" s="1"/>
  <c r="L108" i="3" l="1"/>
  <c r="E109" i="3" s="1"/>
  <c r="I109" i="3" s="1"/>
  <c r="M109" i="3" s="1"/>
  <c r="N109" i="3" s="1"/>
  <c r="O109" i="3" s="1"/>
  <c r="R109" i="3"/>
  <c r="J109" i="3" l="1"/>
  <c r="K109" i="3" l="1"/>
  <c r="D110" i="3" s="1"/>
  <c r="F110" i="3" s="1"/>
  <c r="L109" i="3"/>
  <c r="E110" i="3" s="1"/>
  <c r="I110" i="3" l="1"/>
  <c r="M110" i="3" s="1"/>
  <c r="G110" i="3"/>
  <c r="H110" i="3" s="1"/>
  <c r="R110" i="3"/>
  <c r="N110" i="3" l="1"/>
  <c r="O110" i="3" s="1"/>
  <c r="D6" i="3" s="1"/>
  <c r="J110" i="3"/>
  <c r="K110" i="3" s="1"/>
  <c r="L110" i="3" l="1"/>
</calcChain>
</file>

<file path=xl/sharedStrings.xml><?xml version="1.0" encoding="utf-8"?>
<sst xmlns="http://schemas.openxmlformats.org/spreadsheetml/2006/main" count="97" uniqueCount="65">
  <si>
    <t>time</t>
    <phoneticPr fontId="2"/>
  </si>
  <si>
    <t>Nile</t>
    <phoneticPr fontId="2"/>
  </si>
  <si>
    <t>状態初期値</t>
    <rPh sb="0" eb="2">
      <t>ジョウタイ</t>
    </rPh>
    <phoneticPr fontId="2"/>
  </si>
  <si>
    <t>状態の予測分散</t>
    <rPh sb="0" eb="1">
      <t>ジョウタイ</t>
    </rPh>
    <phoneticPr fontId="2"/>
  </si>
  <si>
    <t>観測誤差の分散</t>
    <rPh sb="0" eb="2">
      <t>カンソク</t>
    </rPh>
    <phoneticPr fontId="2"/>
  </si>
  <si>
    <t>過程誤差の分散</t>
    <rPh sb="0" eb="2">
      <t>カテイ</t>
    </rPh>
    <phoneticPr fontId="2"/>
  </si>
  <si>
    <t>観測値の予測誤差の分散</t>
    <rPh sb="0" eb="2">
      <t>カンソク</t>
    </rPh>
    <phoneticPr fontId="2"/>
  </si>
  <si>
    <t>カルマンゲイン</t>
    <phoneticPr fontId="2"/>
  </si>
  <si>
    <t>グラフ用</t>
    <rPh sb="0" eb="1">
      <t>ヨウ</t>
    </rPh>
    <phoneticPr fontId="2"/>
  </si>
  <si>
    <t>フィルタ化推定量</t>
    <rPh sb="0" eb="3">
      <t>スイテイリョウ</t>
    </rPh>
    <phoneticPr fontId="2"/>
  </si>
  <si>
    <t>尤度</t>
    <rPh sb="0" eb="2">
      <t>ユウド</t>
    </rPh>
    <phoneticPr fontId="2"/>
  </si>
  <si>
    <t>対数尤度</t>
    <rPh sb="0" eb="2">
      <t>タイスウ</t>
    </rPh>
    <phoneticPr fontId="2"/>
  </si>
  <si>
    <t>対数尤度</t>
    <phoneticPr fontId="2"/>
  </si>
  <si>
    <t>Nile (y)</t>
    <phoneticPr fontId="2"/>
  </si>
  <si>
    <t>yの予測値</t>
    <rPh sb="0" eb="2">
      <t>ヨソクチ</t>
    </rPh>
    <phoneticPr fontId="2"/>
  </si>
  <si>
    <t>STEP1</t>
    <phoneticPr fontId="2"/>
  </si>
  <si>
    <t>STEP2</t>
    <phoneticPr fontId="2"/>
  </si>
  <si>
    <t>t-1期までを使ったmu</t>
    <rPh sb="0" eb="1">
      <t>キ</t>
    </rPh>
    <phoneticPr fontId="2"/>
  </si>
  <si>
    <t>t-1期までを使ったP</t>
    <phoneticPr fontId="2"/>
  </si>
  <si>
    <t>t-1期までを使ったt期のmu（仮置き）</t>
    <rPh sb="0" eb="1">
      <t>キ</t>
    </rPh>
    <phoneticPr fontId="2"/>
  </si>
  <si>
    <t>yの残差(v)</t>
    <rPh sb="0" eb="2">
      <t>ザンサ</t>
    </rPh>
    <phoneticPr fontId="2"/>
  </si>
  <si>
    <t>更新後のmu</t>
    <rPh sb="0" eb="3">
      <t>ノ</t>
    </rPh>
    <phoneticPr fontId="2"/>
  </si>
  <si>
    <t>更新後のP</t>
    <rPh sb="0" eb="2">
      <t>コウシｎ</t>
    </rPh>
    <phoneticPr fontId="2"/>
  </si>
  <si>
    <t>STEP3</t>
    <phoneticPr fontId="2"/>
  </si>
  <si>
    <t>残差vの分散</t>
    <rPh sb="0" eb="2">
      <t>ザンサ</t>
    </rPh>
    <phoneticPr fontId="2"/>
  </si>
  <si>
    <t>p</t>
  </si>
  <si>
    <t>Microsoft Excel 16.0 Answer Report</t>
  </si>
  <si>
    <t>Worksheet: [状態空間モデルの中身.xlsx]ワーク</t>
  </si>
  <si>
    <t>Report Created: 3/30/2019 5:57:07 PM</t>
  </si>
  <si>
    <t>Result: Solver found a solution.  All Constraints and optimality conditions are satisfied.</t>
  </si>
  <si>
    <t>Solver Engine</t>
  </si>
  <si>
    <t>Engine: GRG Nonlinear</t>
  </si>
  <si>
    <t>Solution Time: 0.047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</si>
  <si>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</si>
  <si>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</si>
  <si>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</si>
  <si>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</si>
  <si>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</si>
  <si>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</si>
  <si>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</si>
  <si>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</si>
  <si>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</si>
  <si>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</si>
  <si>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</si>
  <si>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</si>
  <si>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</si>
  <si>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</si>
  <si>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</si>
  <si>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</si>
  <si>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</si>
  <si>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$D$6</t>
  </si>
  <si>
    <t>対数尤度</t>
  </si>
  <si>
    <t>$D$3</t>
  </si>
  <si>
    <t>過程誤差の分散</t>
  </si>
  <si>
    <t>Contin</t>
  </si>
  <si>
    <t>$D$4</t>
  </si>
  <si>
    <t>観測誤差の分散</t>
  </si>
  <si>
    <t>$D$3&gt;=10</t>
  </si>
  <si>
    <t>Not Binding</t>
  </si>
  <si>
    <t>$D$4&gt;=10</t>
  </si>
  <si>
    <t>t-1期までを使ったmuI(=今の状態)</t>
  </si>
  <si>
    <t>t-1期までを使ったP(=状態の分布における分散）</t>
  </si>
  <si>
    <t>t-1期までを使ったt期のmu（仮置き）</t>
  </si>
  <si>
    <t>yの予測値(=y^:muの値、つまり状態の値がそのまま入る）</t>
  </si>
  <si>
    <t>更新後のmu（残差1120よりも小さな値で補正がされる=過程誤差と観測誤差を考慮するため）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</si>
</sst>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%"/>
  </numFmts>
  <fonts count="5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65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165" fontId="0" fillId="2" borderId="1" xfId="0" applyNumberFormat="1" applyFill="1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6" fontId="0" fillId="0" borderId="1" xfId="1" applyNumberFormat="1" applyFon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0" borderId="0" xfId="0" applyFont="1">
      <alignment vertical="center"/>
    </xf>
    <xf numFmtId="0" fontId="0" fillId="0" borderId="3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3" xfId="0" applyNumberFormat="1" applyFill="1" applyBorder="1" applyAlignment="1">
      <alignment vertical="center"/>
    </xf>
    <xf numFmtId="0" fontId="0" fillId="0" borderId="4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ワーク!$Q$10</c:f>
              <c:strCache>
                <c:ptCount val="1"/>
                <c:pt idx="0">
                  <c:v>Nile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ワーク!$Q$11:$Q$110</c:f>
              <c:numCache>
                <c:formatCode>General</c:formatCode>
                <c:ptCount val="100"/>
                <c:pt idx="0">
                  <c:v>1120</c:v>
                </c:pt>
                <c:pt idx="1">
                  <c:v>1160</c:v>
                </c:pt>
                <c:pt idx="2">
                  <c:v>963</c:v>
                </c:pt>
                <c:pt idx="3">
                  <c:v>1210</c:v>
                </c:pt>
                <c:pt idx="4">
                  <c:v>1160</c:v>
                </c:pt>
                <c:pt idx="5">
                  <c:v>1160</c:v>
                </c:pt>
                <c:pt idx="6">
                  <c:v>813</c:v>
                </c:pt>
                <c:pt idx="7">
                  <c:v>1230</c:v>
                </c:pt>
                <c:pt idx="8">
                  <c:v>1370</c:v>
                </c:pt>
                <c:pt idx="9">
                  <c:v>1140</c:v>
                </c:pt>
                <c:pt idx="10">
                  <c:v>995</c:v>
                </c:pt>
                <c:pt idx="11">
                  <c:v>935</c:v>
                </c:pt>
                <c:pt idx="12">
                  <c:v>1110</c:v>
                </c:pt>
                <c:pt idx="13">
                  <c:v>994</c:v>
                </c:pt>
                <c:pt idx="14">
                  <c:v>1020</c:v>
                </c:pt>
                <c:pt idx="15">
                  <c:v>960</c:v>
                </c:pt>
                <c:pt idx="16">
                  <c:v>1180</c:v>
                </c:pt>
                <c:pt idx="17">
                  <c:v>799</c:v>
                </c:pt>
                <c:pt idx="18">
                  <c:v>958</c:v>
                </c:pt>
                <c:pt idx="19">
                  <c:v>1140</c:v>
                </c:pt>
                <c:pt idx="20">
                  <c:v>1100</c:v>
                </c:pt>
                <c:pt idx="21">
                  <c:v>1210</c:v>
                </c:pt>
                <c:pt idx="22">
                  <c:v>1150</c:v>
                </c:pt>
                <c:pt idx="23">
                  <c:v>1250</c:v>
                </c:pt>
                <c:pt idx="24">
                  <c:v>1260</c:v>
                </c:pt>
                <c:pt idx="25">
                  <c:v>1220</c:v>
                </c:pt>
                <c:pt idx="26">
                  <c:v>1030</c:v>
                </c:pt>
                <c:pt idx="27">
                  <c:v>1100</c:v>
                </c:pt>
                <c:pt idx="28">
                  <c:v>774</c:v>
                </c:pt>
                <c:pt idx="29">
                  <c:v>840</c:v>
                </c:pt>
                <c:pt idx="30">
                  <c:v>874</c:v>
                </c:pt>
                <c:pt idx="31">
                  <c:v>694</c:v>
                </c:pt>
                <c:pt idx="32">
                  <c:v>940</c:v>
                </c:pt>
                <c:pt idx="33">
                  <c:v>833</c:v>
                </c:pt>
                <c:pt idx="34">
                  <c:v>701</c:v>
                </c:pt>
                <c:pt idx="35">
                  <c:v>916</c:v>
                </c:pt>
                <c:pt idx="36">
                  <c:v>692</c:v>
                </c:pt>
                <c:pt idx="37">
                  <c:v>1020</c:v>
                </c:pt>
                <c:pt idx="38">
                  <c:v>1050</c:v>
                </c:pt>
                <c:pt idx="39">
                  <c:v>969</c:v>
                </c:pt>
                <c:pt idx="40">
                  <c:v>831</c:v>
                </c:pt>
                <c:pt idx="41">
                  <c:v>726</c:v>
                </c:pt>
                <c:pt idx="42">
                  <c:v>456</c:v>
                </c:pt>
                <c:pt idx="43">
                  <c:v>824</c:v>
                </c:pt>
                <c:pt idx="44">
                  <c:v>702</c:v>
                </c:pt>
                <c:pt idx="45">
                  <c:v>1120</c:v>
                </c:pt>
                <c:pt idx="46">
                  <c:v>1100</c:v>
                </c:pt>
                <c:pt idx="47">
                  <c:v>832</c:v>
                </c:pt>
                <c:pt idx="48">
                  <c:v>764</c:v>
                </c:pt>
                <c:pt idx="49">
                  <c:v>821</c:v>
                </c:pt>
                <c:pt idx="50">
                  <c:v>768</c:v>
                </c:pt>
                <c:pt idx="51">
                  <c:v>845</c:v>
                </c:pt>
                <c:pt idx="52">
                  <c:v>864</c:v>
                </c:pt>
                <c:pt idx="53">
                  <c:v>862</c:v>
                </c:pt>
                <c:pt idx="54">
                  <c:v>698</c:v>
                </c:pt>
                <c:pt idx="55">
                  <c:v>845</c:v>
                </c:pt>
                <c:pt idx="56">
                  <c:v>744</c:v>
                </c:pt>
                <c:pt idx="57">
                  <c:v>796</c:v>
                </c:pt>
                <c:pt idx="58">
                  <c:v>1040</c:v>
                </c:pt>
                <c:pt idx="59">
                  <c:v>759</c:v>
                </c:pt>
                <c:pt idx="60">
                  <c:v>781</c:v>
                </c:pt>
                <c:pt idx="61">
                  <c:v>865</c:v>
                </c:pt>
                <c:pt idx="62">
                  <c:v>845</c:v>
                </c:pt>
                <c:pt idx="63">
                  <c:v>944</c:v>
                </c:pt>
                <c:pt idx="64">
                  <c:v>984</c:v>
                </c:pt>
                <c:pt idx="65">
                  <c:v>897</c:v>
                </c:pt>
                <c:pt idx="66">
                  <c:v>822</c:v>
                </c:pt>
                <c:pt idx="67">
                  <c:v>1010</c:v>
                </c:pt>
                <c:pt idx="68">
                  <c:v>771</c:v>
                </c:pt>
                <c:pt idx="69">
                  <c:v>676</c:v>
                </c:pt>
                <c:pt idx="70">
                  <c:v>649</c:v>
                </c:pt>
                <c:pt idx="71">
                  <c:v>846</c:v>
                </c:pt>
                <c:pt idx="72">
                  <c:v>812</c:v>
                </c:pt>
                <c:pt idx="73">
                  <c:v>742</c:v>
                </c:pt>
                <c:pt idx="74">
                  <c:v>801</c:v>
                </c:pt>
                <c:pt idx="75">
                  <c:v>1040</c:v>
                </c:pt>
                <c:pt idx="76">
                  <c:v>860</c:v>
                </c:pt>
                <c:pt idx="77">
                  <c:v>874</c:v>
                </c:pt>
                <c:pt idx="78">
                  <c:v>848</c:v>
                </c:pt>
                <c:pt idx="79">
                  <c:v>890</c:v>
                </c:pt>
                <c:pt idx="80">
                  <c:v>744</c:v>
                </c:pt>
                <c:pt idx="81">
                  <c:v>749</c:v>
                </c:pt>
                <c:pt idx="82">
                  <c:v>838</c:v>
                </c:pt>
                <c:pt idx="83">
                  <c:v>1050</c:v>
                </c:pt>
                <c:pt idx="84">
                  <c:v>918</c:v>
                </c:pt>
                <c:pt idx="85">
                  <c:v>986</c:v>
                </c:pt>
                <c:pt idx="86">
                  <c:v>797</c:v>
                </c:pt>
                <c:pt idx="87">
                  <c:v>923</c:v>
                </c:pt>
                <c:pt idx="88">
                  <c:v>975</c:v>
                </c:pt>
                <c:pt idx="89">
                  <c:v>815</c:v>
                </c:pt>
                <c:pt idx="90">
                  <c:v>1020</c:v>
                </c:pt>
                <c:pt idx="91">
                  <c:v>906</c:v>
                </c:pt>
                <c:pt idx="92">
                  <c:v>901</c:v>
                </c:pt>
                <c:pt idx="93">
                  <c:v>1170</c:v>
                </c:pt>
                <c:pt idx="94">
                  <c:v>912</c:v>
                </c:pt>
                <c:pt idx="95">
                  <c:v>746</c:v>
                </c:pt>
                <c:pt idx="96">
                  <c:v>919</c:v>
                </c:pt>
                <c:pt idx="97">
                  <c:v>718</c:v>
                </c:pt>
                <c:pt idx="98">
                  <c:v>714</c:v>
                </c:pt>
                <c:pt idx="99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F-644F-8731-FADF4E893E14}"/>
            </c:ext>
          </c:extLst>
        </c:ser>
        <c:ser>
          <c:idx val="1"/>
          <c:order val="1"/>
          <c:tx>
            <c:strRef>
              <c:f>ワーク!$R$10</c:f>
              <c:strCache>
                <c:ptCount val="1"/>
                <c:pt idx="0">
                  <c:v>フィルタ化推定量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ワーク!$R$11:$R$110</c:f>
              <c:numCache>
                <c:formatCode>0.0</c:formatCode>
                <c:ptCount val="100"/>
                <c:pt idx="0">
                  <c:v>0</c:v>
                </c:pt>
                <c:pt idx="1">
                  <c:v>1119.5591035010857</c:v>
                </c:pt>
                <c:pt idx="2">
                  <c:v>1141.4483335331095</c:v>
                </c:pt>
                <c:pt idx="3">
                  <c:v>1007.5895456894146</c:v>
                </c:pt>
                <c:pt idx="4">
                  <c:v>1094.345230098598</c:v>
                </c:pt>
                <c:pt idx="5">
                  <c:v>1114.042987667106</c:v>
                </c:pt>
                <c:pt idx="6">
                  <c:v>1124.6490015057168</c:v>
                </c:pt>
                <c:pt idx="7">
                  <c:v>1066.2123539908416</c:v>
                </c:pt>
                <c:pt idx="8">
                  <c:v>1092.0744779679749</c:v>
                </c:pt>
                <c:pt idx="9">
                  <c:v>1129.9745730101215</c:v>
                </c:pt>
                <c:pt idx="10">
                  <c:v>1131.1776566588594</c:v>
                </c:pt>
                <c:pt idx="11">
                  <c:v>1116.5868424963583</c:v>
                </c:pt>
                <c:pt idx="12">
                  <c:v>1099.0135404738219</c:v>
                </c:pt>
                <c:pt idx="13">
                  <c:v>1099.9829531636865</c:v>
                </c:pt>
                <c:pt idx="14">
                  <c:v>1091.3895843278813</c:v>
                </c:pt>
                <c:pt idx="15">
                  <c:v>1086.0352753532309</c:v>
                </c:pt>
                <c:pt idx="16">
                  <c:v>1077.2419788848581</c:v>
                </c:pt>
                <c:pt idx="17">
                  <c:v>1083.9436870759403</c:v>
                </c:pt>
                <c:pt idx="18">
                  <c:v>1066.4979154320906</c:v>
                </c:pt>
                <c:pt idx="19">
                  <c:v>1060.2383392402633</c:v>
                </c:pt>
                <c:pt idx="20">
                  <c:v>1064.589028556029</c:v>
                </c:pt>
                <c:pt idx="21">
                  <c:v>1066.4206517954685</c:v>
                </c:pt>
                <c:pt idx="22">
                  <c:v>1073.482009176998</c:v>
                </c:pt>
                <c:pt idx="23">
                  <c:v>1077.0688277411816</c:v>
                </c:pt>
                <c:pt idx="24">
                  <c:v>1084.812092393194</c:v>
                </c:pt>
                <c:pt idx="25">
                  <c:v>1092.3202178127367</c:v>
                </c:pt>
                <c:pt idx="26">
                  <c:v>1097.5673805579925</c:v>
                </c:pt>
                <c:pt idx="27">
                  <c:v>1094.9002234798065</c:v>
                </c:pt>
                <c:pt idx="28">
                  <c:v>1095.0938875302977</c:v>
                </c:pt>
                <c:pt idx="29">
                  <c:v>1083.3464536984204</c:v>
                </c:pt>
                <c:pt idx="30">
                  <c:v>1074.7576872816044</c:v>
                </c:pt>
                <c:pt idx="31">
                  <c:v>1067.9136228365726</c:v>
                </c:pt>
                <c:pt idx="32">
                  <c:v>1055.5867088761427</c:v>
                </c:pt>
                <c:pt idx="33">
                  <c:v>1051.8977449286988</c:v>
                </c:pt>
                <c:pt idx="34">
                  <c:v>1045.1276645753223</c:v>
                </c:pt>
                <c:pt idx="35">
                  <c:v>1034.8037651090046</c:v>
                </c:pt>
                <c:pt idx="36">
                  <c:v>1031.3434386451572</c:v>
                </c:pt>
                <c:pt idx="37">
                  <c:v>1021.7393180405631</c:v>
                </c:pt>
                <c:pt idx="38">
                  <c:v>1021.6914466060496</c:v>
                </c:pt>
                <c:pt idx="39">
                  <c:v>1022.4497159887158</c:v>
                </c:pt>
                <c:pt idx="40">
                  <c:v>1021.0553674058684</c:v>
                </c:pt>
                <c:pt idx="41">
                  <c:v>1016.2234237074013</c:v>
                </c:pt>
                <c:pt idx="42">
                  <c:v>1009.0277615815085</c:v>
                </c:pt>
                <c:pt idx="43">
                  <c:v>995.64798500318284</c:v>
                </c:pt>
                <c:pt idx="44">
                  <c:v>991.59328669015599</c:v>
                </c:pt>
                <c:pt idx="45">
                  <c:v>984.91033006795544</c:v>
                </c:pt>
                <c:pt idx="46">
                  <c:v>987.9574809099197</c:v>
                </c:pt>
                <c:pt idx="47">
                  <c:v>990.42901930546213</c:v>
                </c:pt>
                <c:pt idx="48">
                  <c:v>987.00967138627107</c:v>
                </c:pt>
                <c:pt idx="49">
                  <c:v>982.29817710992984</c:v>
                </c:pt>
                <c:pt idx="50">
                  <c:v>978.96095794531493</c:v>
                </c:pt>
                <c:pt idx="51">
                  <c:v>974.68470285211129</c:v>
                </c:pt>
                <c:pt idx="52">
                  <c:v>972.10817408530045</c:v>
                </c:pt>
                <c:pt idx="53">
                  <c:v>970.00216148396066</c:v>
                </c:pt>
                <c:pt idx="54">
                  <c:v>967.93841706144042</c:v>
                </c:pt>
                <c:pt idx="55">
                  <c:v>962.87705043708513</c:v>
                </c:pt>
                <c:pt idx="56">
                  <c:v>960.70752520741667</c:v>
                </c:pt>
                <c:pt idx="57">
                  <c:v>956.79110826020076</c:v>
                </c:pt>
                <c:pt idx="58">
                  <c:v>953.93681685736419</c:v>
                </c:pt>
                <c:pt idx="59">
                  <c:v>955.43792476660326</c:v>
                </c:pt>
                <c:pt idx="60">
                  <c:v>952.07040452519618</c:v>
                </c:pt>
                <c:pt idx="61">
                  <c:v>949.18718455127998</c:v>
                </c:pt>
                <c:pt idx="62">
                  <c:v>947.7918116595398</c:v>
                </c:pt>
                <c:pt idx="63">
                  <c:v>946.11585207422263</c:v>
                </c:pt>
                <c:pt idx="64">
                  <c:v>946.08190780104962</c:v>
                </c:pt>
                <c:pt idx="65">
                  <c:v>946.68061664217225</c:v>
                </c:pt>
                <c:pt idx="66">
                  <c:v>945.90837638304095</c:v>
                </c:pt>
                <c:pt idx="67">
                  <c:v>944.01181308487605</c:v>
                </c:pt>
                <c:pt idx="68">
                  <c:v>945.0066132392484</c:v>
                </c:pt>
                <c:pt idx="69">
                  <c:v>942.42234799093058</c:v>
                </c:pt>
                <c:pt idx="70">
                  <c:v>938.52347155300254</c:v>
                </c:pt>
                <c:pt idx="71">
                  <c:v>934.34763873095858</c:v>
                </c:pt>
                <c:pt idx="72">
                  <c:v>933.0915071567016</c:v>
                </c:pt>
                <c:pt idx="73">
                  <c:v>931.39395732151297</c:v>
                </c:pt>
                <c:pt idx="74">
                  <c:v>928.77559955484242</c:v>
                </c:pt>
                <c:pt idx="75">
                  <c:v>927.03319968152312</c:v>
                </c:pt>
                <c:pt idx="76">
                  <c:v>928.55293701095411</c:v>
                </c:pt>
                <c:pt idx="77">
                  <c:v>927.64293956009146</c:v>
                </c:pt>
                <c:pt idx="78">
                  <c:v>926.94019156024569</c:v>
                </c:pt>
                <c:pt idx="79">
                  <c:v>925.91941025786139</c:v>
                </c:pt>
                <c:pt idx="80">
                  <c:v>925.46086328086437</c:v>
                </c:pt>
                <c:pt idx="81">
                  <c:v>923.17353500227227</c:v>
                </c:pt>
                <c:pt idx="82">
                  <c:v>921.00539365289671</c:v>
                </c:pt>
                <c:pt idx="83">
                  <c:v>919.98483271731186</c:v>
                </c:pt>
                <c:pt idx="84">
                  <c:v>921.56396860945483</c:v>
                </c:pt>
                <c:pt idx="85">
                  <c:v>921.52120087092908</c:v>
                </c:pt>
                <c:pt idx="86">
                  <c:v>922.28577364685464</c:v>
                </c:pt>
                <c:pt idx="87">
                  <c:v>920.81757712444562</c:v>
                </c:pt>
                <c:pt idx="88">
                  <c:v>920.84285621962533</c:v>
                </c:pt>
                <c:pt idx="89">
                  <c:v>921.46297778061216</c:v>
                </c:pt>
                <c:pt idx="90">
                  <c:v>920.25773345968457</c:v>
                </c:pt>
                <c:pt idx="91">
                  <c:v>921.37425417450413</c:v>
                </c:pt>
                <c:pt idx="92">
                  <c:v>921.20405905588439</c:v>
                </c:pt>
                <c:pt idx="93">
                  <c:v>920.98284618672608</c:v>
                </c:pt>
                <c:pt idx="94">
                  <c:v>923.67978942776676</c:v>
                </c:pt>
                <c:pt idx="95">
                  <c:v>923.55464852575687</c:v>
                </c:pt>
                <c:pt idx="96">
                  <c:v>921.67243929182985</c:v>
                </c:pt>
                <c:pt idx="97">
                  <c:v>921.64440664583401</c:v>
                </c:pt>
                <c:pt idx="98">
                  <c:v>919.53044594119456</c:v>
                </c:pt>
                <c:pt idx="99">
                  <c:v>917.41882690027057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F-644F-8731-FADF4E89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812320"/>
        <c:axId val="783228640"/>
      </c:lineChart>
      <c:catAx>
        <c:axId val="78281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28640"/>
        <c:crosses val="autoZero"/>
        <c:auto val="1"/>
        <c:lblAlgn val="ctr"/>
        <c:lblOffset val="100"/>
        <c:noMultiLvlLbl val="0"/>
      </c:catAx>
      <c:valAx>
        <c:axId val="7832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1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解答!$Q$10</c:f>
              <c:strCache>
                <c:ptCount val="1"/>
                <c:pt idx="0">
                  <c:v>Nile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解答!$Q$11:$Q$110</c:f>
              <c:numCache>
                <c:formatCode>General</c:formatCode>
                <c:ptCount val="100"/>
                <c:pt idx="0">
                  <c:v>1120</c:v>
                </c:pt>
                <c:pt idx="1">
                  <c:v>1160</c:v>
                </c:pt>
                <c:pt idx="2">
                  <c:v>963</c:v>
                </c:pt>
                <c:pt idx="3">
                  <c:v>1210</c:v>
                </c:pt>
                <c:pt idx="4">
                  <c:v>1160</c:v>
                </c:pt>
                <c:pt idx="5">
                  <c:v>1160</c:v>
                </c:pt>
                <c:pt idx="6">
                  <c:v>813</c:v>
                </c:pt>
                <c:pt idx="7">
                  <c:v>1230</c:v>
                </c:pt>
                <c:pt idx="8">
                  <c:v>1370</c:v>
                </c:pt>
                <c:pt idx="9">
                  <c:v>1140</c:v>
                </c:pt>
                <c:pt idx="10">
                  <c:v>995</c:v>
                </c:pt>
                <c:pt idx="11">
                  <c:v>935</c:v>
                </c:pt>
                <c:pt idx="12">
                  <c:v>1110</c:v>
                </c:pt>
                <c:pt idx="13">
                  <c:v>994</c:v>
                </c:pt>
                <c:pt idx="14">
                  <c:v>1020</c:v>
                </c:pt>
                <c:pt idx="15">
                  <c:v>960</c:v>
                </c:pt>
                <c:pt idx="16">
                  <c:v>1180</c:v>
                </c:pt>
                <c:pt idx="17">
                  <c:v>799</c:v>
                </c:pt>
                <c:pt idx="18">
                  <c:v>958</c:v>
                </c:pt>
                <c:pt idx="19">
                  <c:v>1140</c:v>
                </c:pt>
                <c:pt idx="20">
                  <c:v>1100</c:v>
                </c:pt>
                <c:pt idx="21">
                  <c:v>1210</c:v>
                </c:pt>
                <c:pt idx="22">
                  <c:v>1150</c:v>
                </c:pt>
                <c:pt idx="23">
                  <c:v>1250</c:v>
                </c:pt>
                <c:pt idx="24">
                  <c:v>1260</c:v>
                </c:pt>
                <c:pt idx="25">
                  <c:v>1220</c:v>
                </c:pt>
                <c:pt idx="26">
                  <c:v>1030</c:v>
                </c:pt>
                <c:pt idx="27">
                  <c:v>1100</c:v>
                </c:pt>
                <c:pt idx="28">
                  <c:v>774</c:v>
                </c:pt>
                <c:pt idx="29">
                  <c:v>840</c:v>
                </c:pt>
                <c:pt idx="30">
                  <c:v>874</c:v>
                </c:pt>
                <c:pt idx="31">
                  <c:v>694</c:v>
                </c:pt>
                <c:pt idx="32">
                  <c:v>940</c:v>
                </c:pt>
                <c:pt idx="33">
                  <c:v>833</c:v>
                </c:pt>
                <c:pt idx="34">
                  <c:v>701</c:v>
                </c:pt>
                <c:pt idx="35">
                  <c:v>916</c:v>
                </c:pt>
                <c:pt idx="36">
                  <c:v>692</c:v>
                </c:pt>
                <c:pt idx="37">
                  <c:v>1020</c:v>
                </c:pt>
                <c:pt idx="38">
                  <c:v>1050</c:v>
                </c:pt>
                <c:pt idx="39">
                  <c:v>969</c:v>
                </c:pt>
                <c:pt idx="40">
                  <c:v>831</c:v>
                </c:pt>
                <c:pt idx="41">
                  <c:v>726</c:v>
                </c:pt>
                <c:pt idx="42">
                  <c:v>456</c:v>
                </c:pt>
                <c:pt idx="43">
                  <c:v>824</c:v>
                </c:pt>
                <c:pt idx="44">
                  <c:v>702</c:v>
                </c:pt>
                <c:pt idx="45">
                  <c:v>1120</c:v>
                </c:pt>
                <c:pt idx="46">
                  <c:v>1100</c:v>
                </c:pt>
                <c:pt idx="47">
                  <c:v>832</c:v>
                </c:pt>
                <c:pt idx="48">
                  <c:v>764</c:v>
                </c:pt>
                <c:pt idx="49">
                  <c:v>821</c:v>
                </c:pt>
                <c:pt idx="50">
                  <c:v>768</c:v>
                </c:pt>
                <c:pt idx="51">
                  <c:v>845</c:v>
                </c:pt>
                <c:pt idx="52">
                  <c:v>864</c:v>
                </c:pt>
                <c:pt idx="53">
                  <c:v>862</c:v>
                </c:pt>
                <c:pt idx="54">
                  <c:v>698</c:v>
                </c:pt>
                <c:pt idx="55">
                  <c:v>845</c:v>
                </c:pt>
                <c:pt idx="56">
                  <c:v>744</c:v>
                </c:pt>
                <c:pt idx="57">
                  <c:v>796</c:v>
                </c:pt>
                <c:pt idx="58">
                  <c:v>1040</c:v>
                </c:pt>
                <c:pt idx="59">
                  <c:v>759</c:v>
                </c:pt>
                <c:pt idx="60">
                  <c:v>781</c:v>
                </c:pt>
                <c:pt idx="61">
                  <c:v>865</c:v>
                </c:pt>
                <c:pt idx="62">
                  <c:v>845</c:v>
                </c:pt>
                <c:pt idx="63">
                  <c:v>944</c:v>
                </c:pt>
                <c:pt idx="64">
                  <c:v>984</c:v>
                </c:pt>
                <c:pt idx="65">
                  <c:v>897</c:v>
                </c:pt>
                <c:pt idx="66">
                  <c:v>822</c:v>
                </c:pt>
                <c:pt idx="67">
                  <c:v>1010</c:v>
                </c:pt>
                <c:pt idx="68">
                  <c:v>771</c:v>
                </c:pt>
                <c:pt idx="69">
                  <c:v>676</c:v>
                </c:pt>
                <c:pt idx="70">
                  <c:v>649</c:v>
                </c:pt>
                <c:pt idx="71">
                  <c:v>846</c:v>
                </c:pt>
                <c:pt idx="72">
                  <c:v>812</c:v>
                </c:pt>
                <c:pt idx="73">
                  <c:v>742</c:v>
                </c:pt>
                <c:pt idx="74">
                  <c:v>801</c:v>
                </c:pt>
                <c:pt idx="75">
                  <c:v>1040</c:v>
                </c:pt>
                <c:pt idx="76">
                  <c:v>860</c:v>
                </c:pt>
                <c:pt idx="77">
                  <c:v>874</c:v>
                </c:pt>
                <c:pt idx="78">
                  <c:v>848</c:v>
                </c:pt>
                <c:pt idx="79">
                  <c:v>890</c:v>
                </c:pt>
                <c:pt idx="80">
                  <c:v>744</c:v>
                </c:pt>
                <c:pt idx="81">
                  <c:v>749</c:v>
                </c:pt>
                <c:pt idx="82">
                  <c:v>838</c:v>
                </c:pt>
                <c:pt idx="83">
                  <c:v>1050</c:v>
                </c:pt>
                <c:pt idx="84">
                  <c:v>918</c:v>
                </c:pt>
                <c:pt idx="85">
                  <c:v>986</c:v>
                </c:pt>
                <c:pt idx="86">
                  <c:v>797</c:v>
                </c:pt>
                <c:pt idx="87">
                  <c:v>923</c:v>
                </c:pt>
                <c:pt idx="88">
                  <c:v>975</c:v>
                </c:pt>
                <c:pt idx="89">
                  <c:v>815</c:v>
                </c:pt>
                <c:pt idx="90">
                  <c:v>1020</c:v>
                </c:pt>
                <c:pt idx="91">
                  <c:v>906</c:v>
                </c:pt>
                <c:pt idx="92">
                  <c:v>901</c:v>
                </c:pt>
                <c:pt idx="93">
                  <c:v>1170</c:v>
                </c:pt>
                <c:pt idx="94">
                  <c:v>912</c:v>
                </c:pt>
                <c:pt idx="95">
                  <c:v>746</c:v>
                </c:pt>
                <c:pt idx="96">
                  <c:v>919</c:v>
                </c:pt>
                <c:pt idx="97">
                  <c:v>718</c:v>
                </c:pt>
                <c:pt idx="98">
                  <c:v>714</c:v>
                </c:pt>
                <c:pt idx="99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4-864F-A617-5E6D8884EACF}"/>
            </c:ext>
          </c:extLst>
        </c:ser>
        <c:ser>
          <c:idx val="1"/>
          <c:order val="1"/>
          <c:tx>
            <c:strRef>
              <c:f>解答!$R$10</c:f>
              <c:strCache>
                <c:ptCount val="1"/>
                <c:pt idx="0">
                  <c:v>フィルタ化推定量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解答!$R$11:$R$110</c:f>
              <c:numCache>
                <c:formatCode>0.0</c:formatCode>
                <c:ptCount val="100"/>
                <c:pt idx="0">
                  <c:v>0</c:v>
                </c:pt>
                <c:pt idx="1">
                  <c:v>1108.9119889119888</c:v>
                </c:pt>
                <c:pt idx="2">
                  <c:v>1134.4572714659846</c:v>
                </c:pt>
                <c:pt idx="3">
                  <c:v>1076.5459822777161</c:v>
                </c:pt>
                <c:pt idx="4">
                  <c:v>1110.9808227400722</c:v>
                </c:pt>
                <c:pt idx="5">
                  <c:v>1121.342188999246</c:v>
                </c:pt>
                <c:pt idx="6">
                  <c:v>1128.3489090171668</c:v>
                </c:pt>
                <c:pt idx="7">
                  <c:v>1077.7210622010139</c:v>
                </c:pt>
                <c:pt idx="8">
                  <c:v>1099.9077153345793</c:v>
                </c:pt>
                <c:pt idx="9">
                  <c:v>1136.2949897943458</c:v>
                </c:pt>
                <c:pt idx="10">
                  <c:v>1136.7633963671583</c:v>
                </c:pt>
                <c:pt idx="11">
                  <c:v>1119.7450330884124</c:v>
                </c:pt>
                <c:pt idx="12">
                  <c:v>1098.4842851927681</c:v>
                </c:pt>
                <c:pt idx="13">
                  <c:v>1099.764551170844</c:v>
                </c:pt>
                <c:pt idx="14">
                  <c:v>1088.3336222014518</c:v>
                </c:pt>
                <c:pt idx="15">
                  <c:v>1081.1169881740518</c:v>
                </c:pt>
                <c:pt idx="16">
                  <c:v>1068.5658204734036</c:v>
                </c:pt>
                <c:pt idx="17">
                  <c:v>1079.9359454963508</c:v>
                </c:pt>
                <c:pt idx="18">
                  <c:v>1051.6324125491528</c:v>
                </c:pt>
                <c:pt idx="19">
                  <c:v>1042.2967739465055</c:v>
                </c:pt>
                <c:pt idx="20">
                  <c:v>1051.9556924834976</c:v>
                </c:pt>
                <c:pt idx="21">
                  <c:v>1056.6723324442153</c:v>
                </c:pt>
                <c:pt idx="22">
                  <c:v>1071.6391958510148</c:v>
                </c:pt>
                <c:pt idx="23">
                  <c:v>1079.2525794505923</c:v>
                </c:pt>
                <c:pt idx="24">
                  <c:v>1095.778640884389</c:v>
                </c:pt>
                <c:pt idx="25">
                  <c:v>1111.6232850461922</c:v>
                </c:pt>
                <c:pt idx="26">
                  <c:v>1122.0530181138004</c:v>
                </c:pt>
                <c:pt idx="27">
                  <c:v>1113.212826755974</c:v>
                </c:pt>
                <c:pt idx="28">
                  <c:v>1111.9461340370199</c:v>
                </c:pt>
                <c:pt idx="29">
                  <c:v>1079.5934416553393</c:v>
                </c:pt>
                <c:pt idx="30">
                  <c:v>1056.682852604622</c:v>
                </c:pt>
                <c:pt idx="31">
                  <c:v>1039.2307253672061</c:v>
                </c:pt>
                <c:pt idx="32">
                  <c:v>1006.2755447005127</c:v>
                </c:pt>
                <c:pt idx="33">
                  <c:v>999.95299625256314</c:v>
                </c:pt>
                <c:pt idx="34">
                  <c:v>984.03429701066648</c:v>
                </c:pt>
                <c:pt idx="35">
                  <c:v>957.05890397201733</c:v>
                </c:pt>
                <c:pt idx="36">
                  <c:v>953.14702977616332</c:v>
                </c:pt>
                <c:pt idx="37">
                  <c:v>928.27341964178106</c:v>
                </c:pt>
                <c:pt idx="38">
                  <c:v>937.00811113917428</c:v>
                </c:pt>
                <c:pt idx="39">
                  <c:v>947.7657420127573</c:v>
                </c:pt>
                <c:pt idx="40">
                  <c:v>949.78707796101185</c:v>
                </c:pt>
                <c:pt idx="41">
                  <c:v>938.48092220732269</c:v>
                </c:pt>
                <c:pt idx="42">
                  <c:v>918.25910666041557</c:v>
                </c:pt>
                <c:pt idx="43">
                  <c:v>874.26967298623595</c:v>
                </c:pt>
                <c:pt idx="44">
                  <c:v>869.4862541615795</c:v>
                </c:pt>
                <c:pt idx="45">
                  <c:v>853.54999051477466</c:v>
                </c:pt>
                <c:pt idx="46">
                  <c:v>878.90142839615999</c:v>
                </c:pt>
                <c:pt idx="47">
                  <c:v>899.93708267838747</c:v>
                </c:pt>
                <c:pt idx="48">
                  <c:v>893.47364968045065</c:v>
                </c:pt>
                <c:pt idx="49">
                  <c:v>881.15603809083029</c:v>
                </c:pt>
                <c:pt idx="50">
                  <c:v>875.43315155565188</c:v>
                </c:pt>
                <c:pt idx="51">
                  <c:v>865.2127799086802</c:v>
                </c:pt>
                <c:pt idx="52">
                  <c:v>863.28991732769657</c:v>
                </c:pt>
                <c:pt idx="53">
                  <c:v>863.35746743803406</c:v>
                </c:pt>
                <c:pt idx="54">
                  <c:v>863.22833289470725</c:v>
                </c:pt>
                <c:pt idx="55">
                  <c:v>847.51044657763509</c:v>
                </c:pt>
                <c:pt idx="56">
                  <c:v>847.2716336501793</c:v>
                </c:pt>
                <c:pt idx="57">
                  <c:v>837.44769539478955</c:v>
                </c:pt>
                <c:pt idx="58">
                  <c:v>833.50491031089575</c:v>
                </c:pt>
                <c:pt idx="59">
                  <c:v>853.14805082961311</c:v>
                </c:pt>
                <c:pt idx="60">
                  <c:v>844.19210865511388</c:v>
                </c:pt>
                <c:pt idx="61">
                  <c:v>838.18090039719573</c:v>
                </c:pt>
                <c:pt idx="62">
                  <c:v>840.73208734331445</c:v>
                </c:pt>
                <c:pt idx="63">
                  <c:v>841.13807509302319</c:v>
                </c:pt>
                <c:pt idx="64">
                  <c:v>850.92286472991839</c:v>
                </c:pt>
                <c:pt idx="65">
                  <c:v>863.58187727937275</c:v>
                </c:pt>
                <c:pt idx="66">
                  <c:v>866.76078602315181</c:v>
                </c:pt>
                <c:pt idx="67">
                  <c:v>862.5029061158649</c:v>
                </c:pt>
                <c:pt idx="68">
                  <c:v>876.53359243667728</c:v>
                </c:pt>
                <c:pt idx="69">
                  <c:v>866.49469614676366</c:v>
                </c:pt>
                <c:pt idx="70">
                  <c:v>848.37387119812104</c:v>
                </c:pt>
                <c:pt idx="71">
                  <c:v>829.40841997002178</c:v>
                </c:pt>
                <c:pt idx="72">
                  <c:v>830.98669458508846</c:v>
                </c:pt>
                <c:pt idx="73">
                  <c:v>829.18058500199152</c:v>
                </c:pt>
                <c:pt idx="74">
                  <c:v>820.88753210618995</c:v>
                </c:pt>
                <c:pt idx="75">
                  <c:v>818.99573094293714</c:v>
                </c:pt>
                <c:pt idx="76">
                  <c:v>840.01875592461761</c:v>
                </c:pt>
                <c:pt idx="77">
                  <c:v>841.91947103229018</c:v>
                </c:pt>
                <c:pt idx="78">
                  <c:v>844.97112993053315</c:v>
                </c:pt>
                <c:pt idx="79">
                  <c:v>845.25925104330634</c:v>
                </c:pt>
                <c:pt idx="80">
                  <c:v>849.5152123097489</c:v>
                </c:pt>
                <c:pt idx="81">
                  <c:v>839.47808401584302</c:v>
                </c:pt>
                <c:pt idx="82">
                  <c:v>830.87136196026563</c:v>
                </c:pt>
                <c:pt idx="83">
                  <c:v>831.54947318616303</c:v>
                </c:pt>
                <c:pt idx="84">
                  <c:v>852.32956472721014</c:v>
                </c:pt>
                <c:pt idx="85">
                  <c:v>858.5764603056258</c:v>
                </c:pt>
                <c:pt idx="86">
                  <c:v>870.69761544586629</c:v>
                </c:pt>
                <c:pt idx="87">
                  <c:v>863.68713511532223</c:v>
                </c:pt>
                <c:pt idx="88">
                  <c:v>869.32926703074293</c:v>
                </c:pt>
                <c:pt idx="89">
                  <c:v>879.38118765498177</c:v>
                </c:pt>
                <c:pt idx="90">
                  <c:v>873.25693200537387</c:v>
                </c:pt>
                <c:pt idx="91">
                  <c:v>887.2158552668285</c:v>
                </c:pt>
                <c:pt idx="92">
                  <c:v>889.00269560751065</c:v>
                </c:pt>
                <c:pt idx="93">
                  <c:v>890.14393827192282</c:v>
                </c:pt>
                <c:pt idx="94">
                  <c:v>916.76522469308236</c:v>
                </c:pt>
                <c:pt idx="95">
                  <c:v>916.31193306059345</c:v>
                </c:pt>
                <c:pt idx="96">
                  <c:v>900.11102355983292</c:v>
                </c:pt>
                <c:pt idx="97">
                  <c:v>901.90783598413668</c:v>
                </c:pt>
                <c:pt idx="98">
                  <c:v>884.41361732207429</c:v>
                </c:pt>
                <c:pt idx="99">
                  <c:v>868.20303518481182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4-864F-A617-5E6D8884E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812320"/>
        <c:axId val="783228640"/>
      </c:lineChart>
      <c:catAx>
        <c:axId val="78281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28640"/>
        <c:crosses val="autoZero"/>
        <c:auto val="1"/>
        <c:lblAlgn val="ctr"/>
        <c:lblOffset val="100"/>
        <c:noMultiLvlLbl val="0"/>
      </c:catAx>
      <c:valAx>
        <c:axId val="7832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1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495300</xdr:colOff>
      <xdr:row>77</xdr:row>
      <xdr:rowOff>114300</xdr:rowOff>
    </xdr:from>
    <xdr:to>
      <xdr:col>25</xdr:col>
      <xdr:colOff>711200</xdr:colOff>
      <xdr:row>97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50E3F58-F930-B947-88FB-7746BC3A1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495300</xdr:colOff>
      <xdr:row>77</xdr:row>
      <xdr:rowOff>114300</xdr:rowOff>
    </xdr:from>
    <xdr:to>
      <xdr:col>25</xdr:col>
      <xdr:colOff>711200</xdr:colOff>
      <xdr:row>97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A5B773-8EC7-014B-B60E-4CF2A41E9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76AB-2212-4039-8615-D1E5101FF674}">
  <dimension ref="A1:G28"/>
  <sheetViews>
    <sheetView showGridLines="0" workbookViewId="0"/>
  </sheetViews>
  <sheetFormatPr defaultRowHeight="15.75"/>
  <cols>
    <col min="1" max="1" width="2.0625" customWidth="1"/>
    <col min="2" max="2" width="4.9375" bestFit="1" customWidth="1"/>
    <col min="3" max="3" width="14.75" bestFit="1" customWidth="1"/>
    <col min="4" max="4" width="12.4375" bestFit="1" customWidth="1"/>
    <col min="5" max="5" width="12.3125" bestFit="1" customWidth="1"/>
    <col min="6" max="6" width="10.25" bestFit="1" customWidth="1"/>
    <col min="7" max="7" width="11.6875" bestFit="1" customWidth="1"/>
  </cols>
  <sheetData>
    <row r="1" spans="1:5">
      <c r="A1" s="13" t="s">
        <v>26</v>
      </c>
    </row>
    <row r="2" spans="1:5">
      <c r="A2" s="13" t="s">
        <v>27</v>
      </c>
    </row>
    <row r="3" spans="1:5">
      <c r="A3" s="13" t="s">
        <v>28</v>
      </c>
    </row>
    <row r="4" spans="1:5">
      <c r="A4" s="13" t="s">
        <v>29</v>
      </c>
    </row>
    <row r="5" spans="1:5">
      <c r="A5" s="13" t="s">
        <v>30</v>
      </c>
    </row>
    <row r="6" spans="1:5">
      <c r="A6" s="13"/>
      <c r="B6" t="s">
        <v>31</v>
      </c>
    </row>
    <row r="7" spans="1:5">
      <c r="A7" s="13"/>
      <c r="B7" t="s">
        <v>32</v>
      </c>
    </row>
    <row r="8" spans="1:5">
      <c r="A8" s="13"/>
      <c r="B8" t="s">
        <v>33</v>
      </c>
    </row>
    <row r="9" spans="1:5">
      <c r="A9" s="13" t="s">
        <v>34</v>
      </c>
    </row>
    <row r="10" spans="1:5">
      <c r="B10" t="s">
        <v>35</v>
      </c>
    </row>
    <row r="11" spans="1:5">
      <c r="B11" t="s">
        <v>36</v>
      </c>
    </row>
    <row r="12" spans="1:5">
      <c r="B12" t="s">
        <v>37</v>
      </c>
    </row>
    <row r="14" spans="1:5" ht="16.149999999999999" thickBot="1">
      <c r="A14" t="s">
        <v>38</v>
      </c>
    </row>
    <row r="15" spans="1:5" ht="16.149999999999999" thickBot="1">
      <c r="B15" s="15" t="s">
        <v>39</v>
      </c>
      <c r="C15" s="15" t="s">
        <v>40</v>
      </c>
      <c r="D15" s="15" t="s">
        <v>41</v>
      </c>
      <c r="E15" s="15" t="s">
        <v>42</v>
      </c>
    </row>
    <row r="16" spans="1:5" ht="16.149999999999999" thickBot="1">
      <c r="B16" s="14" t="s">
        <v>50</v>
      </c>
      <c r="C16" s="14" t="s">
        <v>51</v>
      </c>
      <c r="D16" s="17">
        <v>-285.47774593532893</v>
      </c>
      <c r="E16" s="17">
        <v>-285.47774593532893</v>
      </c>
    </row>
    <row r="19" spans="1:7" ht="16.149999999999999" thickBot="1">
      <c r="A19" t="s">
        <v>43</v>
      </c>
    </row>
    <row r="20" spans="1:7" ht="16.149999999999999" thickBot="1">
      <c r="B20" s="15" t="s">
        <v>39</v>
      </c>
      <c r="C20" s="15" t="s">
        <v>40</v>
      </c>
      <c r="D20" s="15" t="s">
        <v>41</v>
      </c>
      <c r="E20" s="15" t="s">
        <v>42</v>
      </c>
      <c r="F20" s="15" t="s">
        <v>44</v>
      </c>
    </row>
    <row r="21" spans="1:7">
      <c r="B21" s="16" t="s">
        <v>52</v>
      </c>
      <c r="C21" s="16" t="s">
        <v>53</v>
      </c>
      <c r="D21" s="18">
        <v>71.00948005431286</v>
      </c>
      <c r="E21" s="18">
        <v>71.00948005431286</v>
      </c>
      <c r="F21" s="16" t="s">
        <v>54</v>
      </c>
    </row>
    <row r="22" spans="1:7" ht="16.149999999999999" thickBot="1">
      <c r="B22" s="14" t="s">
        <v>55</v>
      </c>
      <c r="C22" s="14" t="s">
        <v>56</v>
      </c>
      <c r="D22" s="17">
        <v>393.8405800699478</v>
      </c>
      <c r="E22" s="17">
        <v>393.8405800699478</v>
      </c>
      <c r="F22" s="14" t="s">
        <v>54</v>
      </c>
    </row>
    <row r="25" spans="1:7" ht="16.149999999999999" thickBot="1">
      <c r="A25" t="s">
        <v>45</v>
      </c>
    </row>
    <row r="26" spans="1:7" ht="16.149999999999999" thickBot="1">
      <c r="B26" s="15" t="s">
        <v>39</v>
      </c>
      <c r="C26" s="15" t="s">
        <v>40</v>
      </c>
      <c r="D26" s="15" t="s">
        <v>46</v>
      </c>
      <c r="E26" s="15" t="s">
        <v>47</v>
      </c>
      <c r="F26" s="15" t="s">
        <v>48</v>
      </c>
      <c r="G26" s="15" t="s">
        <v>49</v>
      </c>
    </row>
    <row r="27" spans="1:7">
      <c r="B27" s="16" t="s">
        <v>52</v>
      </c>
      <c r="C27" s="16" t="s">
        <v>53</v>
      </c>
      <c r="D27" s="18">
        <v>71.00948005431286</v>
      </c>
      <c r="E27" s="16" t="s">
        <v>57</v>
      </c>
      <c r="F27" s="16" t="s">
        <v>58</v>
      </c>
      <c r="G27" s="18">
        <v>61.00948005431286</v>
      </c>
    </row>
    <row r="28" spans="1:7" ht="16.149999999999999" thickBot="1">
      <c r="B28" s="14" t="s">
        <v>55</v>
      </c>
      <c r="C28" s="14" t="s">
        <v>56</v>
      </c>
      <c r="D28" s="17">
        <v>393.8405800699478</v>
      </c>
      <c r="E28" s="14" t="s">
        <v>59</v>
      </c>
      <c r="F28" s="14" t="s">
        <v>58</v>
      </c>
      <c r="G28" s="17">
        <v>383.8405800699478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8755-2CF9-B842-A471-5F5C4853F3AE}">
  <dimension ref="A1:R110"/>
  <sheetViews>
    <sheetView topLeftCell="J58" zoomScale="54" workbookViewId="0">
      <selection activeCell="Q88" sqref="Q88"/>
    </sheetView>
  </sheetViews>
  <sheetFormatPr defaultColWidth="11" defaultRowHeight="15.75"/>
  <cols>
    <col min="3" max="3" width="18.125" customWidth="1"/>
    <col min="4" max="15" width="13.4375" style="3" customWidth="1"/>
  </cols>
  <sheetData>
    <row r="1" spans="1:18">
      <c r="C1" t="s">
        <v>2</v>
      </c>
      <c r="D1" s="3">
        <v>0</v>
      </c>
    </row>
    <row r="2" spans="1:18">
      <c r="C2" t="s">
        <v>3</v>
      </c>
      <c r="D2" s="3">
        <v>1000000</v>
      </c>
      <c r="E2" s="3" t="s">
        <v>25</v>
      </c>
    </row>
    <row r="3" spans="1:18">
      <c r="C3" s="2" t="s">
        <v>5</v>
      </c>
      <c r="D3" s="4">
        <v>71.00948005431286</v>
      </c>
    </row>
    <row r="4" spans="1:18">
      <c r="C4" s="2" t="s">
        <v>4</v>
      </c>
      <c r="D4" s="4">
        <v>393.8405800699478</v>
      </c>
    </row>
    <row r="6" spans="1:18">
      <c r="C6" t="s">
        <v>12</v>
      </c>
      <c r="D6" s="3">
        <f>SUM(O11:O110)</f>
        <v>-285.47774593532893</v>
      </c>
    </row>
    <row r="8" spans="1:18">
      <c r="Q8" t="s">
        <v>8</v>
      </c>
    </row>
    <row r="9" spans="1:18">
      <c r="D9" s="20" t="s">
        <v>15</v>
      </c>
      <c r="E9" s="20"/>
      <c r="F9" s="21" t="s">
        <v>16</v>
      </c>
      <c r="G9" s="21"/>
      <c r="H9" s="21"/>
      <c r="I9" s="21"/>
      <c r="J9" s="22" t="s">
        <v>23</v>
      </c>
      <c r="K9" s="22"/>
      <c r="L9" s="22"/>
      <c r="M9" s="19" t="s">
        <v>6</v>
      </c>
      <c r="N9" s="19" t="s">
        <v>10</v>
      </c>
      <c r="O9" s="19" t="s">
        <v>11</v>
      </c>
    </row>
    <row r="10" spans="1:18" ht="103.05" customHeight="1">
      <c r="A10" t="s">
        <v>0</v>
      </c>
      <c r="B10" t="s">
        <v>13</v>
      </c>
      <c r="D10" s="9" t="s">
        <v>17</v>
      </c>
      <c r="E10" s="9" t="s">
        <v>18</v>
      </c>
      <c r="F10" s="11" t="s">
        <v>19</v>
      </c>
      <c r="G10" s="10" t="s">
        <v>14</v>
      </c>
      <c r="H10" s="10" t="s">
        <v>20</v>
      </c>
      <c r="I10" s="11" t="s">
        <v>24</v>
      </c>
      <c r="J10" s="12" t="s">
        <v>7</v>
      </c>
      <c r="K10" s="12" t="s">
        <v>21</v>
      </c>
      <c r="L10" s="12" t="s">
        <v>22</v>
      </c>
      <c r="M10" s="19"/>
      <c r="N10" s="19"/>
      <c r="O10" s="19"/>
      <c r="Q10" t="s">
        <v>1</v>
      </c>
      <c r="R10" t="s">
        <v>9</v>
      </c>
    </row>
    <row r="11" spans="1:18">
      <c r="A11">
        <v>1</v>
      </c>
      <c r="B11">
        <v>1120</v>
      </c>
      <c r="D11" s="5">
        <f>D1</f>
        <v>0</v>
      </c>
      <c r="E11" s="6">
        <f>D2</f>
        <v>1000000</v>
      </c>
      <c r="F11" s="5">
        <f>D11</f>
        <v>0</v>
      </c>
      <c r="G11" s="6">
        <f t="shared" ref="G11:G12" si="0">F11</f>
        <v>0</v>
      </c>
      <c r="H11" s="6">
        <f t="shared" ref="H11" si="1">B11-G11</f>
        <v>1120</v>
      </c>
      <c r="I11" s="6">
        <f>E11+$D$3</f>
        <v>1000071.0094800543</v>
      </c>
      <c r="J11" s="6">
        <f t="shared" ref="J11:J12" si="2">I11/(I11+$D$4)</f>
        <v>0.99960634241168367</v>
      </c>
      <c r="K11" s="6">
        <f t="shared" ref="K11:K12" si="3">F11+J11*H11</f>
        <v>1119.5591035010857</v>
      </c>
      <c r="L11" s="6">
        <f t="shared" ref="L11:L12" si="4">(1-J11)*I11</f>
        <v>393.68554173699755</v>
      </c>
      <c r="M11" s="6">
        <f t="shared" ref="M11:M12" si="5">I11+$D$4</f>
        <v>1000464.8500601242</v>
      </c>
      <c r="N11" s="7">
        <f t="shared" ref="N11" si="6">_xlfn.NORM.DIST(H11,0,SQRT(M11),FALSE)+0.000001</f>
        <v>2.1408172834045487E-4</v>
      </c>
      <c r="O11" s="8">
        <f>LOG(N11)</f>
        <v>-3.6694203977197613</v>
      </c>
      <c r="Q11">
        <f t="shared" ref="Q11:Q42" si="7">B11</f>
        <v>1120</v>
      </c>
      <c r="R11" s="1">
        <f t="shared" ref="R11:R42" si="8">F11</f>
        <v>0</v>
      </c>
    </row>
    <row r="12" spans="1:18">
      <c r="A12">
        <v>2</v>
      </c>
      <c r="B12">
        <v>1160</v>
      </c>
      <c r="D12" s="6">
        <f>K11</f>
        <v>1119.5591035010857</v>
      </c>
      <c r="E12" s="6">
        <f>L11</f>
        <v>393.68554173699755</v>
      </c>
      <c r="F12" s="6">
        <f>D12</f>
        <v>1119.5591035010857</v>
      </c>
      <c r="G12" s="6">
        <f t="shared" si="0"/>
        <v>1119.5591035010857</v>
      </c>
      <c r="H12" s="6">
        <f>B12-G12</f>
        <v>40.440896498914299</v>
      </c>
      <c r="I12" s="6">
        <f>E12+$D$3</f>
        <v>464.69502179131041</v>
      </c>
      <c r="J12" s="6">
        <f t="shared" si="2"/>
        <v>0.54126470793276016</v>
      </c>
      <c r="K12" s="6">
        <f t="shared" si="3"/>
        <v>1141.4483335331095</v>
      </c>
      <c r="L12" s="6">
        <f t="shared" si="4"/>
        <v>213.17200654362915</v>
      </c>
      <c r="M12" s="6">
        <f t="shared" si="5"/>
        <v>858.53560186125821</v>
      </c>
      <c r="N12" s="7">
        <f t="shared" ref="N12:N75" si="9">_xlfn.NORM.DIST(H12,0,SQRT(M12),FALSE)+0.000001</f>
        <v>5.2536274577784352E-3</v>
      </c>
      <c r="O12" s="8">
        <f t="shared" ref="O12:O75" si="10">LOG(N12)</f>
        <v>-2.2795407268996732</v>
      </c>
      <c r="Q12">
        <f t="shared" si="7"/>
        <v>1160</v>
      </c>
      <c r="R12" s="1">
        <f t="shared" si="8"/>
        <v>1119.5591035010857</v>
      </c>
    </row>
    <row r="13" spans="1:18">
      <c r="A13">
        <v>3</v>
      </c>
      <c r="B13">
        <v>963</v>
      </c>
      <c r="D13" s="6">
        <f t="shared" ref="D13:D76" si="11">K12</f>
        <v>1141.4483335331095</v>
      </c>
      <c r="E13" s="6">
        <f t="shared" ref="E13:E76" si="12">L12</f>
        <v>213.17200654362915</v>
      </c>
      <c r="F13" s="6">
        <f t="shared" ref="F13:F76" si="13">D13</f>
        <v>1141.4483335331095</v>
      </c>
      <c r="G13" s="6">
        <f t="shared" ref="G13:G76" si="14">F13</f>
        <v>1141.4483335331095</v>
      </c>
      <c r="H13" s="6">
        <f t="shared" ref="H13:H76" si="15">B13-G13</f>
        <v>-178.44833353310946</v>
      </c>
      <c r="I13" s="6">
        <f t="shared" ref="I13:I76" si="16">E13+$D$3</f>
        <v>284.18148659794201</v>
      </c>
      <c r="J13" s="6">
        <f t="shared" ref="J13:J76" si="17">E13/I13</f>
        <v>0.7501262981470127</v>
      </c>
      <c r="K13" s="6">
        <f t="shared" ref="K13:K76" si="18">F13+J13*H13</f>
        <v>1007.5895456894146</v>
      </c>
      <c r="L13" s="6">
        <f t="shared" ref="L13:L76" si="19">E13*(1-J13)</f>
        <v>53.266078406485846</v>
      </c>
      <c r="M13" s="6">
        <f t="shared" ref="M13:M76" si="20">I13*$D$4</f>
        <v>111922.20152687358</v>
      </c>
      <c r="N13" s="7">
        <f t="shared" si="9"/>
        <v>1.0353554022279111E-3</v>
      </c>
      <c r="O13" s="8">
        <f t="shared" si="10"/>
        <v>-2.9849105461181829</v>
      </c>
      <c r="Q13">
        <f t="shared" si="7"/>
        <v>963</v>
      </c>
      <c r="R13" s="1">
        <f t="shared" si="8"/>
        <v>1141.4483335331095</v>
      </c>
    </row>
    <row r="14" spans="1:18">
      <c r="A14">
        <v>4</v>
      </c>
      <c r="B14">
        <v>1210</v>
      </c>
      <c r="D14" s="6">
        <f t="shared" si="11"/>
        <v>1007.5895456894146</v>
      </c>
      <c r="E14" s="6">
        <f t="shared" si="12"/>
        <v>53.266078406485846</v>
      </c>
      <c r="F14" s="6">
        <f t="shared" si="13"/>
        <v>1007.5895456894146</v>
      </c>
      <c r="G14" s="6">
        <f t="shared" si="14"/>
        <v>1007.5895456894146</v>
      </c>
      <c r="H14" s="6">
        <f t="shared" si="15"/>
        <v>202.41045431058535</v>
      </c>
      <c r="I14" s="6">
        <f t="shared" si="16"/>
        <v>124.27555846079871</v>
      </c>
      <c r="J14" s="6">
        <f t="shared" si="17"/>
        <v>0.42861266580659152</v>
      </c>
      <c r="K14" s="6">
        <f t="shared" si="18"/>
        <v>1094.345230098598</v>
      </c>
      <c r="L14" s="6">
        <f t="shared" si="19"/>
        <v>30.435562543619028</v>
      </c>
      <c r="M14" s="6">
        <f t="shared" si="20"/>
        <v>48944.758032717669</v>
      </c>
      <c r="N14" s="7">
        <f t="shared" si="9"/>
        <v>1.1875619133963041E-3</v>
      </c>
      <c r="O14" s="8">
        <f t="shared" si="10"/>
        <v>-2.9253437392227251</v>
      </c>
      <c r="Q14">
        <f t="shared" si="7"/>
        <v>1210</v>
      </c>
      <c r="R14" s="1">
        <f t="shared" si="8"/>
        <v>1007.5895456894146</v>
      </c>
    </row>
    <row r="15" spans="1:18">
      <c r="A15">
        <v>5</v>
      </c>
      <c r="B15">
        <v>1160</v>
      </c>
      <c r="D15" s="6">
        <f t="shared" si="11"/>
        <v>1094.345230098598</v>
      </c>
      <c r="E15" s="6">
        <f t="shared" si="12"/>
        <v>30.435562543619028</v>
      </c>
      <c r="F15" s="6">
        <f t="shared" si="13"/>
        <v>1094.345230098598</v>
      </c>
      <c r="G15" s="6">
        <f t="shared" si="14"/>
        <v>1094.345230098598</v>
      </c>
      <c r="H15" s="6">
        <f t="shared" si="15"/>
        <v>65.654769901402005</v>
      </c>
      <c r="I15" s="6">
        <f t="shared" si="16"/>
        <v>101.44504259793189</v>
      </c>
      <c r="J15" s="6">
        <f t="shared" si="17"/>
        <v>0.30002020566197191</v>
      </c>
      <c r="K15" s="6">
        <f t="shared" si="18"/>
        <v>1114.042987667106</v>
      </c>
      <c r="L15" s="6">
        <f t="shared" si="19"/>
        <v>21.304278809844639</v>
      </c>
      <c r="M15" s="6">
        <f t="shared" si="20"/>
        <v>39953.174421990057</v>
      </c>
      <c r="N15" s="7">
        <f t="shared" si="9"/>
        <v>1.892064752452171E-3</v>
      </c>
      <c r="O15" s="8">
        <f t="shared" si="10"/>
        <v>-2.7230640047463526</v>
      </c>
      <c r="Q15">
        <f t="shared" si="7"/>
        <v>1160</v>
      </c>
      <c r="R15" s="1">
        <f t="shared" si="8"/>
        <v>1094.345230098598</v>
      </c>
    </row>
    <row r="16" spans="1:18">
      <c r="A16">
        <v>6</v>
      </c>
      <c r="B16">
        <v>1160</v>
      </c>
      <c r="D16" s="6">
        <f t="shared" si="11"/>
        <v>1114.042987667106</v>
      </c>
      <c r="E16" s="6">
        <f t="shared" si="12"/>
        <v>21.304278809844639</v>
      </c>
      <c r="F16" s="6">
        <f t="shared" si="13"/>
        <v>1114.042987667106</v>
      </c>
      <c r="G16" s="6">
        <f t="shared" si="14"/>
        <v>1114.042987667106</v>
      </c>
      <c r="H16" s="6">
        <f t="shared" si="15"/>
        <v>45.95701233289401</v>
      </c>
      <c r="I16" s="6">
        <f t="shared" si="16"/>
        <v>92.313758864157506</v>
      </c>
      <c r="J16" s="6">
        <f t="shared" si="17"/>
        <v>0.23078118659640467</v>
      </c>
      <c r="K16" s="6">
        <f t="shared" si="18"/>
        <v>1124.6490015057168</v>
      </c>
      <c r="L16" s="6">
        <f t="shared" si="19"/>
        <v>16.387652066528055</v>
      </c>
      <c r="M16" s="6">
        <f t="shared" si="20"/>
        <v>36356.904339497079</v>
      </c>
      <c r="N16" s="7">
        <f t="shared" si="9"/>
        <v>2.0333667887733747E-3</v>
      </c>
      <c r="O16" s="8">
        <f t="shared" si="10"/>
        <v>-2.6917842741055495</v>
      </c>
      <c r="Q16">
        <f t="shared" si="7"/>
        <v>1160</v>
      </c>
      <c r="R16" s="1">
        <f t="shared" si="8"/>
        <v>1114.042987667106</v>
      </c>
    </row>
    <row r="17" spans="1:18">
      <c r="A17">
        <v>7</v>
      </c>
      <c r="B17">
        <v>813</v>
      </c>
      <c r="D17" s="6">
        <f t="shared" si="11"/>
        <v>1124.6490015057168</v>
      </c>
      <c r="E17" s="6">
        <f t="shared" si="12"/>
        <v>16.387652066528055</v>
      </c>
      <c r="F17" s="6">
        <f t="shared" si="13"/>
        <v>1124.6490015057168</v>
      </c>
      <c r="G17" s="6">
        <f t="shared" si="14"/>
        <v>1124.6490015057168</v>
      </c>
      <c r="H17" s="6">
        <f t="shared" si="15"/>
        <v>-311.6490015057168</v>
      </c>
      <c r="I17" s="6">
        <f t="shared" si="16"/>
        <v>87.397132120840922</v>
      </c>
      <c r="J17" s="6">
        <f t="shared" si="17"/>
        <v>0.18750789263736284</v>
      </c>
      <c r="K17" s="6">
        <f t="shared" si="18"/>
        <v>1066.2123539908416</v>
      </c>
      <c r="L17" s="6">
        <f t="shared" si="19"/>
        <v>13.314837962259057</v>
      </c>
      <c r="M17" s="6">
        <f t="shared" si="20"/>
        <v>34420.537210921859</v>
      </c>
      <c r="N17" s="7">
        <f t="shared" si="9"/>
        <v>5.2553279357540959E-4</v>
      </c>
      <c r="O17" s="8">
        <f t="shared" si="10"/>
        <v>-3.2794001785425402</v>
      </c>
      <c r="Q17">
        <f t="shared" si="7"/>
        <v>813</v>
      </c>
      <c r="R17" s="1">
        <f t="shared" si="8"/>
        <v>1124.6490015057168</v>
      </c>
    </row>
    <row r="18" spans="1:18">
      <c r="A18">
        <v>8</v>
      </c>
      <c r="B18">
        <v>1230</v>
      </c>
      <c r="D18" s="6">
        <f t="shared" si="11"/>
        <v>1066.2123539908416</v>
      </c>
      <c r="E18" s="6">
        <f t="shared" si="12"/>
        <v>13.314837962259057</v>
      </c>
      <c r="F18" s="6">
        <f t="shared" si="13"/>
        <v>1066.2123539908416</v>
      </c>
      <c r="G18" s="6">
        <f t="shared" si="14"/>
        <v>1066.2123539908416</v>
      </c>
      <c r="H18" s="6">
        <f t="shared" si="15"/>
        <v>163.78764600915838</v>
      </c>
      <c r="I18" s="6">
        <f t="shared" si="16"/>
        <v>84.324318016571922</v>
      </c>
      <c r="J18" s="6">
        <f t="shared" si="17"/>
        <v>0.15790033379982207</v>
      </c>
      <c r="K18" s="6">
        <f t="shared" si="18"/>
        <v>1092.0744779679749</v>
      </c>
      <c r="L18" s="6">
        <f t="shared" si="19"/>
        <v>11.212420603527809</v>
      </c>
      <c r="M18" s="6">
        <f t="shared" si="20"/>
        <v>33210.338321649433</v>
      </c>
      <c r="N18" s="7">
        <f t="shared" si="9"/>
        <v>1.4627324189848418E-3</v>
      </c>
      <c r="O18" s="8">
        <f t="shared" si="10"/>
        <v>-2.8348351131001737</v>
      </c>
      <c r="Q18">
        <f t="shared" si="7"/>
        <v>1230</v>
      </c>
      <c r="R18" s="1">
        <f t="shared" si="8"/>
        <v>1066.2123539908416</v>
      </c>
    </row>
    <row r="19" spans="1:18">
      <c r="A19">
        <v>9</v>
      </c>
      <c r="B19">
        <v>1370</v>
      </c>
      <c r="D19" s="6">
        <f t="shared" si="11"/>
        <v>1092.0744779679749</v>
      </c>
      <c r="E19" s="6">
        <f t="shared" si="12"/>
        <v>11.212420603527809</v>
      </c>
      <c r="F19" s="6">
        <f t="shared" si="13"/>
        <v>1092.0744779679749</v>
      </c>
      <c r="G19" s="6">
        <f t="shared" si="14"/>
        <v>1092.0744779679749</v>
      </c>
      <c r="H19" s="6">
        <f t="shared" si="15"/>
        <v>277.92552203202513</v>
      </c>
      <c r="I19" s="6">
        <f t="shared" si="16"/>
        <v>82.221900657840663</v>
      </c>
      <c r="J19" s="6">
        <f t="shared" si="17"/>
        <v>0.13636781093382078</v>
      </c>
      <c r="K19" s="6">
        <f t="shared" si="18"/>
        <v>1129.9745730101215</v>
      </c>
      <c r="L19" s="6">
        <f t="shared" si="19"/>
        <v>9.6834073505554521</v>
      </c>
      <c r="M19" s="6">
        <f t="shared" si="20"/>
        <v>32382.32104953759</v>
      </c>
      <c r="N19" s="7">
        <f t="shared" si="9"/>
        <v>6.7364784431153831E-4</v>
      </c>
      <c r="O19" s="8">
        <f t="shared" si="10"/>
        <v>-3.171567075631625</v>
      </c>
      <c r="Q19">
        <f t="shared" si="7"/>
        <v>1370</v>
      </c>
      <c r="R19" s="1">
        <f t="shared" si="8"/>
        <v>1092.0744779679749</v>
      </c>
    </row>
    <row r="20" spans="1:18">
      <c r="A20">
        <v>10</v>
      </c>
      <c r="B20">
        <v>1140</v>
      </c>
      <c r="D20" s="6">
        <f t="shared" si="11"/>
        <v>1129.9745730101215</v>
      </c>
      <c r="E20" s="6">
        <f t="shared" si="12"/>
        <v>9.6834073505554521</v>
      </c>
      <c r="F20" s="6">
        <f t="shared" si="13"/>
        <v>1129.9745730101215</v>
      </c>
      <c r="G20" s="6">
        <f t="shared" si="14"/>
        <v>1129.9745730101215</v>
      </c>
      <c r="H20" s="6">
        <f t="shared" si="15"/>
        <v>10.025426989878497</v>
      </c>
      <c r="I20" s="6">
        <f t="shared" si="16"/>
        <v>80.692887404868316</v>
      </c>
      <c r="J20" s="6">
        <f t="shared" si="17"/>
        <v>0.12000323277527479</v>
      </c>
      <c r="K20" s="6">
        <f t="shared" si="18"/>
        <v>1131.1776566588594</v>
      </c>
      <c r="L20" s="6">
        <f t="shared" si="19"/>
        <v>8.5213671642089395</v>
      </c>
      <c r="M20" s="6">
        <f t="shared" si="20"/>
        <v>31780.133583052324</v>
      </c>
      <c r="N20" s="7">
        <f t="shared" si="9"/>
        <v>2.2353203839062296E-3</v>
      </c>
      <c r="O20" s="8">
        <f t="shared" si="10"/>
        <v>-2.6506602215294968</v>
      </c>
      <c r="Q20">
        <f t="shared" si="7"/>
        <v>1140</v>
      </c>
      <c r="R20" s="1">
        <f t="shared" si="8"/>
        <v>1129.9745730101215</v>
      </c>
    </row>
    <row r="21" spans="1:18">
      <c r="A21">
        <v>11</v>
      </c>
      <c r="B21">
        <v>995</v>
      </c>
      <c r="D21" s="6">
        <f t="shared" si="11"/>
        <v>1131.1776566588594</v>
      </c>
      <c r="E21" s="6">
        <f t="shared" si="12"/>
        <v>8.5213671642089395</v>
      </c>
      <c r="F21" s="6">
        <f t="shared" si="13"/>
        <v>1131.1776566588594</v>
      </c>
      <c r="G21" s="6">
        <f t="shared" si="14"/>
        <v>1131.1776566588594</v>
      </c>
      <c r="H21" s="6">
        <f t="shared" si="15"/>
        <v>-136.17765665885941</v>
      </c>
      <c r="I21" s="6">
        <f t="shared" si="16"/>
        <v>79.530847218521799</v>
      </c>
      <c r="J21" s="6">
        <f t="shared" si="17"/>
        <v>0.10714543428407504</v>
      </c>
      <c r="K21" s="6">
        <f t="shared" si="18"/>
        <v>1116.5868424963583</v>
      </c>
      <c r="L21" s="6">
        <f t="shared" si="19"/>
        <v>7.6083415787057156</v>
      </c>
      <c r="M21" s="6">
        <f t="shared" si="20"/>
        <v>31322.47500199702</v>
      </c>
      <c r="N21" s="7">
        <f t="shared" si="9"/>
        <v>1.6775666320195956E-3</v>
      </c>
      <c r="O21" s="8">
        <f t="shared" si="10"/>
        <v>-2.7753202208795535</v>
      </c>
      <c r="Q21">
        <f t="shared" si="7"/>
        <v>995</v>
      </c>
      <c r="R21" s="1">
        <f t="shared" si="8"/>
        <v>1131.1776566588594</v>
      </c>
    </row>
    <row r="22" spans="1:18">
      <c r="A22">
        <v>12</v>
      </c>
      <c r="B22">
        <v>935</v>
      </c>
      <c r="D22" s="6">
        <f t="shared" si="11"/>
        <v>1116.5868424963583</v>
      </c>
      <c r="E22" s="6">
        <f t="shared" si="12"/>
        <v>7.6083415787057156</v>
      </c>
      <c r="F22" s="6">
        <f t="shared" si="13"/>
        <v>1116.5868424963583</v>
      </c>
      <c r="G22" s="6">
        <f t="shared" si="14"/>
        <v>1116.5868424963583</v>
      </c>
      <c r="H22" s="6">
        <f t="shared" si="15"/>
        <v>-181.58684249635826</v>
      </c>
      <c r="I22" s="6">
        <f t="shared" si="16"/>
        <v>78.617821633018579</v>
      </c>
      <c r="J22" s="6">
        <f t="shared" si="17"/>
        <v>9.6776296018742644E-2</v>
      </c>
      <c r="K22" s="6">
        <f t="shared" si="18"/>
        <v>1099.0135404738219</v>
      </c>
      <c r="L22" s="6">
        <f t="shared" si="19"/>
        <v>6.8720344618731835</v>
      </c>
      <c r="M22" s="6">
        <f t="shared" si="20"/>
        <v>30962.88847578373</v>
      </c>
      <c r="N22" s="7">
        <f t="shared" si="9"/>
        <v>1.3321880374979145E-3</v>
      </c>
      <c r="O22" s="8">
        <f t="shared" si="10"/>
        <v>-2.8754344704479418</v>
      </c>
      <c r="Q22">
        <f t="shared" si="7"/>
        <v>935</v>
      </c>
      <c r="R22" s="1">
        <f t="shared" si="8"/>
        <v>1116.5868424963583</v>
      </c>
    </row>
    <row r="23" spans="1:18">
      <c r="A23">
        <v>13</v>
      </c>
      <c r="B23">
        <v>1110</v>
      </c>
      <c r="D23" s="6">
        <f t="shared" si="11"/>
        <v>1099.0135404738219</v>
      </c>
      <c r="E23" s="6">
        <f t="shared" si="12"/>
        <v>6.8720344618731835</v>
      </c>
      <c r="F23" s="6">
        <f t="shared" si="13"/>
        <v>1099.0135404738219</v>
      </c>
      <c r="G23" s="6">
        <f t="shared" si="14"/>
        <v>1099.0135404738219</v>
      </c>
      <c r="H23" s="6">
        <f t="shared" si="15"/>
        <v>10.986459526178123</v>
      </c>
      <c r="I23" s="6">
        <f t="shared" si="16"/>
        <v>77.881514516186044</v>
      </c>
      <c r="J23" s="6">
        <f t="shared" si="17"/>
        <v>8.8237041929185578E-2</v>
      </c>
      <c r="K23" s="6">
        <f t="shared" si="18"/>
        <v>1099.9829531636865</v>
      </c>
      <c r="L23" s="6">
        <f t="shared" si="19"/>
        <v>6.2656664689220714</v>
      </c>
      <c r="M23" s="6">
        <f t="shared" si="20"/>
        <v>30672.900853780771</v>
      </c>
      <c r="N23" s="7">
        <f t="shared" si="9"/>
        <v>2.2744119299672968E-3</v>
      </c>
      <c r="O23" s="8">
        <f t="shared" si="10"/>
        <v>-2.6431308753078633</v>
      </c>
      <c r="Q23">
        <f t="shared" si="7"/>
        <v>1110</v>
      </c>
      <c r="R23" s="1">
        <f t="shared" si="8"/>
        <v>1099.0135404738219</v>
      </c>
    </row>
    <row r="24" spans="1:18">
      <c r="A24">
        <v>14</v>
      </c>
      <c r="B24">
        <v>994</v>
      </c>
      <c r="D24" s="6">
        <f t="shared" si="11"/>
        <v>1099.9829531636865</v>
      </c>
      <c r="E24" s="6">
        <f t="shared" si="12"/>
        <v>6.2656664689220714</v>
      </c>
      <c r="F24" s="6">
        <f t="shared" si="13"/>
        <v>1099.9829531636865</v>
      </c>
      <c r="G24" s="6">
        <f t="shared" si="14"/>
        <v>1099.9829531636865</v>
      </c>
      <c r="H24" s="6">
        <f t="shared" si="15"/>
        <v>-105.98295316368649</v>
      </c>
      <c r="I24" s="6">
        <f t="shared" si="16"/>
        <v>77.275146523234937</v>
      </c>
      <c r="J24" s="6">
        <f t="shared" si="17"/>
        <v>8.1082556951711807E-2</v>
      </c>
      <c r="K24" s="6">
        <f t="shared" si="18"/>
        <v>1091.3895843278813</v>
      </c>
      <c r="L24" s="6">
        <f t="shared" si="19"/>
        <v>5.7576302106152664</v>
      </c>
      <c r="M24" s="6">
        <f t="shared" si="20"/>
        <v>30434.088531701058</v>
      </c>
      <c r="N24" s="7">
        <f t="shared" si="9"/>
        <v>1.902458416733134E-3</v>
      </c>
      <c r="O24" s="8">
        <f t="shared" si="10"/>
        <v>-2.720684827109666</v>
      </c>
      <c r="Q24">
        <f t="shared" si="7"/>
        <v>994</v>
      </c>
      <c r="R24" s="1">
        <f t="shared" si="8"/>
        <v>1099.9829531636865</v>
      </c>
    </row>
    <row r="25" spans="1:18">
      <c r="A25">
        <v>15</v>
      </c>
      <c r="B25">
        <v>1020</v>
      </c>
      <c r="D25" s="6">
        <f t="shared" si="11"/>
        <v>1091.3895843278813</v>
      </c>
      <c r="E25" s="6">
        <f t="shared" si="12"/>
        <v>5.7576302106152664</v>
      </c>
      <c r="F25" s="6">
        <f t="shared" si="13"/>
        <v>1091.3895843278813</v>
      </c>
      <c r="G25" s="6">
        <f t="shared" si="14"/>
        <v>1091.3895843278813</v>
      </c>
      <c r="H25" s="6">
        <f t="shared" si="15"/>
        <v>-71.389584327881266</v>
      </c>
      <c r="I25" s="6">
        <f t="shared" si="16"/>
        <v>76.767110264928121</v>
      </c>
      <c r="J25" s="6">
        <f t="shared" si="17"/>
        <v>7.5001262790084483E-2</v>
      </c>
      <c r="K25" s="6">
        <f t="shared" si="18"/>
        <v>1086.0352753532309</v>
      </c>
      <c r="L25" s="6">
        <f t="shared" si="19"/>
        <v>5.3258006741407815</v>
      </c>
      <c r="M25" s="6">
        <f t="shared" si="20"/>
        <v>30234.003237032935</v>
      </c>
      <c r="N25" s="7">
        <f t="shared" si="9"/>
        <v>2.1099110061696198E-3</v>
      </c>
      <c r="O25" s="8">
        <f t="shared" si="10"/>
        <v>-2.6757358624011434</v>
      </c>
      <c r="Q25">
        <f t="shared" si="7"/>
        <v>1020</v>
      </c>
      <c r="R25" s="1">
        <f t="shared" si="8"/>
        <v>1091.3895843278813</v>
      </c>
    </row>
    <row r="26" spans="1:18">
      <c r="A26">
        <v>16</v>
      </c>
      <c r="B26">
        <v>960</v>
      </c>
      <c r="D26" s="6">
        <f t="shared" si="11"/>
        <v>1086.0352753532309</v>
      </c>
      <c r="E26" s="6">
        <f t="shared" si="12"/>
        <v>5.3258006741407815</v>
      </c>
      <c r="F26" s="6">
        <f t="shared" si="13"/>
        <v>1086.0352753532309</v>
      </c>
      <c r="G26" s="6">
        <f t="shared" si="14"/>
        <v>1086.0352753532309</v>
      </c>
      <c r="H26" s="6">
        <f t="shared" si="15"/>
        <v>-126.03527535323087</v>
      </c>
      <c r="I26" s="6">
        <f t="shared" si="16"/>
        <v>76.33528072845364</v>
      </c>
      <c r="J26" s="6">
        <f t="shared" si="17"/>
        <v>6.9768534592623999E-2</v>
      </c>
      <c r="K26" s="6">
        <f t="shared" si="18"/>
        <v>1077.2419788848581</v>
      </c>
      <c r="L26" s="6">
        <f t="shared" si="19"/>
        <v>4.95422736557357</v>
      </c>
      <c r="M26" s="6">
        <f t="shared" si="20"/>
        <v>30063.931241896491</v>
      </c>
      <c r="N26" s="7">
        <f t="shared" si="9"/>
        <v>1.7676601458052239E-3</v>
      </c>
      <c r="O26" s="8">
        <f t="shared" si="10"/>
        <v>-2.7526012297014386</v>
      </c>
      <c r="Q26">
        <f t="shared" si="7"/>
        <v>960</v>
      </c>
      <c r="R26" s="1">
        <f t="shared" si="8"/>
        <v>1086.0352753532309</v>
      </c>
    </row>
    <row r="27" spans="1:18">
      <c r="A27">
        <v>17</v>
      </c>
      <c r="B27">
        <v>1180</v>
      </c>
      <c r="D27" s="6">
        <f t="shared" si="11"/>
        <v>1077.2419788848581</v>
      </c>
      <c r="E27" s="6">
        <f t="shared" si="12"/>
        <v>4.95422736557357</v>
      </c>
      <c r="F27" s="6">
        <f t="shared" si="13"/>
        <v>1077.2419788848581</v>
      </c>
      <c r="G27" s="6">
        <f t="shared" si="14"/>
        <v>1077.2419788848581</v>
      </c>
      <c r="H27" s="6">
        <f t="shared" si="15"/>
        <v>102.7580211151419</v>
      </c>
      <c r="I27" s="6">
        <f t="shared" si="16"/>
        <v>75.963707419886433</v>
      </c>
      <c r="J27" s="6">
        <f t="shared" si="17"/>
        <v>6.5218346152976336E-2</v>
      </c>
      <c r="K27" s="6">
        <f t="shared" si="18"/>
        <v>1083.9436870759403</v>
      </c>
      <c r="L27" s="6">
        <f t="shared" si="19"/>
        <v>4.6311208503250452</v>
      </c>
      <c r="M27" s="6">
        <f t="shared" si="20"/>
        <v>29917.590594511872</v>
      </c>
      <c r="N27" s="7">
        <f t="shared" si="9"/>
        <v>1.9343305380941994E-3</v>
      </c>
      <c r="O27" s="8">
        <f t="shared" si="10"/>
        <v>-2.7134693117397308</v>
      </c>
      <c r="Q27">
        <f t="shared" si="7"/>
        <v>1180</v>
      </c>
      <c r="R27" s="1">
        <f t="shared" si="8"/>
        <v>1077.2419788848581</v>
      </c>
    </row>
    <row r="28" spans="1:18">
      <c r="A28">
        <v>18</v>
      </c>
      <c r="B28">
        <v>799</v>
      </c>
      <c r="D28" s="6">
        <f t="shared" si="11"/>
        <v>1083.9436870759403</v>
      </c>
      <c r="E28" s="6">
        <f t="shared" si="12"/>
        <v>4.6311208503250452</v>
      </c>
      <c r="F28" s="6">
        <f t="shared" si="13"/>
        <v>1083.9436870759403</v>
      </c>
      <c r="G28" s="6">
        <f t="shared" si="14"/>
        <v>1083.9436870759403</v>
      </c>
      <c r="H28" s="6">
        <f t="shared" si="15"/>
        <v>-284.94368707594026</v>
      </c>
      <c r="I28" s="6">
        <f t="shared" si="16"/>
        <v>75.640600904637907</v>
      </c>
      <c r="J28" s="6">
        <f t="shared" si="17"/>
        <v>6.1225331302743366E-2</v>
      </c>
      <c r="K28" s="6">
        <f t="shared" si="18"/>
        <v>1066.4979154320906</v>
      </c>
      <c r="L28" s="6">
        <f t="shared" si="19"/>
        <v>4.3475789419608519</v>
      </c>
      <c r="M28" s="6">
        <f t="shared" si="20"/>
        <v>29790.338137122013</v>
      </c>
      <c r="N28" s="7">
        <f t="shared" si="9"/>
        <v>5.9261934752186021E-4</v>
      </c>
      <c r="O28" s="8">
        <f t="shared" si="10"/>
        <v>-3.227224174008819</v>
      </c>
      <c r="Q28">
        <f t="shared" si="7"/>
        <v>799</v>
      </c>
      <c r="R28" s="1">
        <f t="shared" si="8"/>
        <v>1083.9436870759403</v>
      </c>
    </row>
    <row r="29" spans="1:18">
      <c r="A29">
        <v>19</v>
      </c>
      <c r="B29">
        <v>958</v>
      </c>
      <c r="D29" s="6">
        <f t="shared" si="11"/>
        <v>1066.4979154320906</v>
      </c>
      <c r="E29" s="6">
        <f t="shared" si="12"/>
        <v>4.3475789419608519</v>
      </c>
      <c r="F29" s="6">
        <f t="shared" si="13"/>
        <v>1066.4979154320906</v>
      </c>
      <c r="G29" s="6">
        <f t="shared" si="14"/>
        <v>1066.4979154320906</v>
      </c>
      <c r="H29" s="6">
        <f t="shared" si="15"/>
        <v>-108.49791543209062</v>
      </c>
      <c r="I29" s="6">
        <f t="shared" si="16"/>
        <v>75.357058996273707</v>
      </c>
      <c r="J29" s="6">
        <f t="shared" si="17"/>
        <v>5.7693054902472153E-2</v>
      </c>
      <c r="K29" s="6">
        <f t="shared" si="18"/>
        <v>1060.2383392402633</v>
      </c>
      <c r="L29" s="6">
        <f t="shared" si="19"/>
        <v>4.0967538313694725</v>
      </c>
      <c r="M29" s="6">
        <f t="shared" si="20"/>
        <v>29678.667827457717</v>
      </c>
      <c r="N29" s="7">
        <f t="shared" si="9"/>
        <v>1.9001453767890841E-3</v>
      </c>
      <c r="O29" s="8">
        <f t="shared" si="10"/>
        <v>-2.7212131706671663</v>
      </c>
      <c r="Q29">
        <f t="shared" si="7"/>
        <v>958</v>
      </c>
      <c r="R29" s="1">
        <f t="shared" si="8"/>
        <v>1066.4979154320906</v>
      </c>
    </row>
    <row r="30" spans="1:18">
      <c r="A30">
        <v>20</v>
      </c>
      <c r="B30">
        <v>1140</v>
      </c>
      <c r="D30" s="6">
        <f t="shared" si="11"/>
        <v>1060.2383392402633</v>
      </c>
      <c r="E30" s="6">
        <f t="shared" si="12"/>
        <v>4.0967538313694725</v>
      </c>
      <c r="F30" s="6">
        <f t="shared" si="13"/>
        <v>1060.2383392402633</v>
      </c>
      <c r="G30" s="6">
        <f t="shared" si="14"/>
        <v>1060.2383392402633</v>
      </c>
      <c r="H30" s="6">
        <f t="shared" si="15"/>
        <v>79.761660759736742</v>
      </c>
      <c r="I30" s="6">
        <f t="shared" si="16"/>
        <v>75.106233885682329</v>
      </c>
      <c r="J30" s="6">
        <f t="shared" si="17"/>
        <v>5.4546122464415647E-2</v>
      </c>
      <c r="K30" s="6">
        <f t="shared" si="18"/>
        <v>1064.589028556029</v>
      </c>
      <c r="L30" s="6">
        <f t="shared" si="19"/>
        <v>3.8732917951770292</v>
      </c>
      <c r="M30" s="6">
        <f t="shared" si="20"/>
        <v>29579.882720406298</v>
      </c>
      <c r="N30" s="7">
        <f t="shared" si="9"/>
        <v>2.0840931191428787E-3</v>
      </c>
      <c r="O30" s="8">
        <f t="shared" si="10"/>
        <v>-2.6810828802734608</v>
      </c>
      <c r="Q30">
        <f t="shared" si="7"/>
        <v>1140</v>
      </c>
      <c r="R30" s="1">
        <f t="shared" si="8"/>
        <v>1060.2383392402633</v>
      </c>
    </row>
    <row r="31" spans="1:18">
      <c r="A31">
        <v>21</v>
      </c>
      <c r="B31">
        <v>1100</v>
      </c>
      <c r="D31" s="6">
        <f t="shared" si="11"/>
        <v>1064.589028556029</v>
      </c>
      <c r="E31" s="6">
        <f t="shared" si="12"/>
        <v>3.8732917951770292</v>
      </c>
      <c r="F31" s="6">
        <f t="shared" si="13"/>
        <v>1064.589028556029</v>
      </c>
      <c r="G31" s="6">
        <f t="shared" si="14"/>
        <v>1064.589028556029</v>
      </c>
      <c r="H31" s="6">
        <f t="shared" si="15"/>
        <v>35.410971443970993</v>
      </c>
      <c r="I31" s="6">
        <f t="shared" si="16"/>
        <v>74.882771849489885</v>
      </c>
      <c r="J31" s="6">
        <f t="shared" si="17"/>
        <v>5.1724738541491566E-2</v>
      </c>
      <c r="K31" s="6">
        <f t="shared" si="18"/>
        <v>1066.4206517954685</v>
      </c>
      <c r="L31" s="6">
        <f t="shared" si="19"/>
        <v>3.6729467897765926</v>
      </c>
      <c r="M31" s="6">
        <f t="shared" si="20"/>
        <v>29491.874302448654</v>
      </c>
      <c r="N31" s="7">
        <f t="shared" si="9"/>
        <v>2.27518715432774E-3</v>
      </c>
      <c r="O31" s="8">
        <f t="shared" si="10"/>
        <v>-2.6429828729634814</v>
      </c>
      <c r="Q31">
        <f t="shared" si="7"/>
        <v>1100</v>
      </c>
      <c r="R31" s="1">
        <f t="shared" si="8"/>
        <v>1064.589028556029</v>
      </c>
    </row>
    <row r="32" spans="1:18">
      <c r="A32">
        <v>22</v>
      </c>
      <c r="B32">
        <v>1210</v>
      </c>
      <c r="D32" s="6">
        <f t="shared" si="11"/>
        <v>1066.4206517954685</v>
      </c>
      <c r="E32" s="6">
        <f t="shared" si="12"/>
        <v>3.6729467897765926</v>
      </c>
      <c r="F32" s="6">
        <f t="shared" si="13"/>
        <v>1066.4206517954685</v>
      </c>
      <c r="G32" s="6">
        <f t="shared" si="14"/>
        <v>1066.4206517954685</v>
      </c>
      <c r="H32" s="6">
        <f t="shared" si="15"/>
        <v>143.57934820453147</v>
      </c>
      <c r="I32" s="6">
        <f t="shared" si="16"/>
        <v>74.682426844089449</v>
      </c>
      <c r="J32" s="6">
        <f t="shared" si="17"/>
        <v>4.9180870855260357E-2</v>
      </c>
      <c r="K32" s="6">
        <f t="shared" si="18"/>
        <v>1073.482009176998</v>
      </c>
      <c r="L32" s="6">
        <f t="shared" si="19"/>
        <v>3.4923080680503471</v>
      </c>
      <c r="M32" s="6">
        <f t="shared" si="20"/>
        <v>29412.970309307631</v>
      </c>
      <c r="N32" s="7">
        <f t="shared" si="9"/>
        <v>1.6394982188650184E-3</v>
      </c>
      <c r="O32" s="8">
        <f t="shared" si="10"/>
        <v>-2.7852890508076773</v>
      </c>
      <c r="Q32">
        <f t="shared" si="7"/>
        <v>1210</v>
      </c>
      <c r="R32" s="1">
        <f t="shared" si="8"/>
        <v>1066.4206517954685</v>
      </c>
    </row>
    <row r="33" spans="1:18">
      <c r="A33">
        <v>23</v>
      </c>
      <c r="B33">
        <v>1150</v>
      </c>
      <c r="D33" s="6">
        <f t="shared" si="11"/>
        <v>1073.482009176998</v>
      </c>
      <c r="E33" s="6">
        <f t="shared" si="12"/>
        <v>3.4923080680503471</v>
      </c>
      <c r="F33" s="6">
        <f t="shared" si="13"/>
        <v>1073.482009176998</v>
      </c>
      <c r="G33" s="6">
        <f t="shared" si="14"/>
        <v>1073.482009176998</v>
      </c>
      <c r="H33" s="6">
        <f t="shared" si="15"/>
        <v>76.517990823002037</v>
      </c>
      <c r="I33" s="6">
        <f t="shared" si="16"/>
        <v>74.501788122363209</v>
      </c>
      <c r="J33" s="6">
        <f t="shared" si="17"/>
        <v>4.6875493274262242E-2</v>
      </c>
      <c r="K33" s="6">
        <f t="shared" si="18"/>
        <v>1077.0688277411816</v>
      </c>
      <c r="L33" s="6">
        <f t="shared" si="19"/>
        <v>3.3286044046948016</v>
      </c>
      <c r="M33" s="6">
        <f t="shared" si="20"/>
        <v>29341.827450359873</v>
      </c>
      <c r="N33" s="7">
        <f t="shared" si="9"/>
        <v>2.1088316886665602E-3</v>
      </c>
      <c r="O33" s="8">
        <f t="shared" si="10"/>
        <v>-2.6759580810477566</v>
      </c>
      <c r="Q33">
        <f t="shared" si="7"/>
        <v>1150</v>
      </c>
      <c r="R33" s="1">
        <f t="shared" si="8"/>
        <v>1073.482009176998</v>
      </c>
    </row>
    <row r="34" spans="1:18">
      <c r="A34">
        <v>24</v>
      </c>
      <c r="B34">
        <v>1250</v>
      </c>
      <c r="D34" s="6">
        <f t="shared" si="11"/>
        <v>1077.0688277411816</v>
      </c>
      <c r="E34" s="6">
        <f t="shared" si="12"/>
        <v>3.3286044046948016</v>
      </c>
      <c r="F34" s="6">
        <f t="shared" si="13"/>
        <v>1077.0688277411816</v>
      </c>
      <c r="G34" s="6">
        <f t="shared" si="14"/>
        <v>1077.0688277411816</v>
      </c>
      <c r="H34" s="6">
        <f t="shared" si="15"/>
        <v>172.93117225881838</v>
      </c>
      <c r="I34" s="6">
        <f t="shared" si="16"/>
        <v>74.338084459007661</v>
      </c>
      <c r="J34" s="6">
        <f t="shared" si="17"/>
        <v>4.477656949218671E-2</v>
      </c>
      <c r="K34" s="6">
        <f t="shared" si="18"/>
        <v>1084.812092393194</v>
      </c>
      <c r="L34" s="6">
        <f t="shared" si="19"/>
        <v>3.1795609182559863</v>
      </c>
      <c r="M34" s="6">
        <f t="shared" si="20"/>
        <v>29277.35430462435</v>
      </c>
      <c r="N34" s="7">
        <f t="shared" si="9"/>
        <v>1.4000727984762994E-3</v>
      </c>
      <c r="O34" s="8">
        <f t="shared" si="10"/>
        <v>-2.8538493820684918</v>
      </c>
      <c r="Q34">
        <f t="shared" si="7"/>
        <v>1250</v>
      </c>
      <c r="R34" s="1">
        <f t="shared" si="8"/>
        <v>1077.0688277411816</v>
      </c>
    </row>
    <row r="35" spans="1:18">
      <c r="A35">
        <v>25</v>
      </c>
      <c r="B35">
        <v>1260</v>
      </c>
      <c r="D35" s="6">
        <f t="shared" si="11"/>
        <v>1084.812092393194</v>
      </c>
      <c r="E35" s="6">
        <f t="shared" si="12"/>
        <v>3.1795609182559863</v>
      </c>
      <c r="F35" s="6">
        <f t="shared" si="13"/>
        <v>1084.812092393194</v>
      </c>
      <c r="G35" s="6">
        <f t="shared" si="14"/>
        <v>1084.812092393194</v>
      </c>
      <c r="H35" s="6">
        <f t="shared" si="15"/>
        <v>175.18790760680599</v>
      </c>
      <c r="I35" s="6">
        <f t="shared" si="16"/>
        <v>74.189040972568847</v>
      </c>
      <c r="J35" s="6">
        <f t="shared" si="17"/>
        <v>4.2857555193786888E-2</v>
      </c>
      <c r="K35" s="6">
        <f t="shared" si="18"/>
        <v>1092.3202178127367</v>
      </c>
      <c r="L35" s="6">
        <f t="shared" si="19"/>
        <v>3.0432927107098227</v>
      </c>
      <c r="M35" s="6">
        <f t="shared" si="20"/>
        <v>29218.654931469639</v>
      </c>
      <c r="N35" s="7">
        <f t="shared" si="9"/>
        <v>1.3813588475167827E-3</v>
      </c>
      <c r="O35" s="8">
        <f t="shared" si="10"/>
        <v>-2.8596934863366728</v>
      </c>
      <c r="Q35">
        <f t="shared" si="7"/>
        <v>1260</v>
      </c>
      <c r="R35" s="1">
        <f t="shared" si="8"/>
        <v>1084.812092393194</v>
      </c>
    </row>
    <row r="36" spans="1:18">
      <c r="A36">
        <v>26</v>
      </c>
      <c r="B36">
        <v>1220</v>
      </c>
      <c r="D36" s="6">
        <f t="shared" si="11"/>
        <v>1092.3202178127367</v>
      </c>
      <c r="E36" s="6">
        <f t="shared" si="12"/>
        <v>3.0432927107098227</v>
      </c>
      <c r="F36" s="6">
        <f t="shared" si="13"/>
        <v>1092.3202178127367</v>
      </c>
      <c r="G36" s="6">
        <f t="shared" si="14"/>
        <v>1092.3202178127367</v>
      </c>
      <c r="H36" s="6">
        <f t="shared" si="15"/>
        <v>127.6797821872633</v>
      </c>
      <c r="I36" s="6">
        <f t="shared" si="16"/>
        <v>74.052772765022681</v>
      </c>
      <c r="J36" s="6">
        <f t="shared" si="17"/>
        <v>4.1096269553153854E-2</v>
      </c>
      <c r="K36" s="6">
        <f t="shared" si="18"/>
        <v>1097.5673805579925</v>
      </c>
      <c r="L36" s="6">
        <f t="shared" si="19"/>
        <v>2.9182247331413436</v>
      </c>
      <c r="M36" s="6">
        <f t="shared" si="20"/>
        <v>29164.986981564565</v>
      </c>
      <c r="N36" s="7">
        <f t="shared" si="9"/>
        <v>1.7674528985895013E-3</v>
      </c>
      <c r="O36" s="8">
        <f t="shared" si="10"/>
        <v>-2.7526521510276596</v>
      </c>
      <c r="Q36">
        <f t="shared" si="7"/>
        <v>1220</v>
      </c>
      <c r="R36" s="1">
        <f t="shared" si="8"/>
        <v>1092.3202178127367</v>
      </c>
    </row>
    <row r="37" spans="1:18">
      <c r="A37">
        <v>27</v>
      </c>
      <c r="B37">
        <v>1030</v>
      </c>
      <c r="D37" s="6">
        <f t="shared" si="11"/>
        <v>1097.5673805579925</v>
      </c>
      <c r="E37" s="6">
        <f t="shared" si="12"/>
        <v>2.9182247331413436</v>
      </c>
      <c r="F37" s="6">
        <f t="shared" si="13"/>
        <v>1097.5673805579925</v>
      </c>
      <c r="G37" s="6">
        <f t="shared" si="14"/>
        <v>1097.5673805579925</v>
      </c>
      <c r="H37" s="6">
        <f t="shared" si="15"/>
        <v>-67.567380557992465</v>
      </c>
      <c r="I37" s="6">
        <f t="shared" si="16"/>
        <v>73.927704787454203</v>
      </c>
      <c r="J37" s="6">
        <f t="shared" si="17"/>
        <v>3.9474034011083986E-2</v>
      </c>
      <c r="K37" s="6">
        <f t="shared" si="18"/>
        <v>1094.9002234798065</v>
      </c>
      <c r="L37" s="6">
        <f t="shared" si="19"/>
        <v>2.8030306307733359</v>
      </c>
      <c r="M37" s="6">
        <f t="shared" si="20"/>
        <v>29115.730136730821</v>
      </c>
      <c r="N37" s="7">
        <f t="shared" si="9"/>
        <v>2.1627103539185394E-3</v>
      </c>
      <c r="O37" s="8">
        <f t="shared" si="10"/>
        <v>-2.6650016405784682</v>
      </c>
      <c r="Q37">
        <f t="shared" si="7"/>
        <v>1030</v>
      </c>
      <c r="R37" s="1">
        <f t="shared" si="8"/>
        <v>1097.5673805579925</v>
      </c>
    </row>
    <row r="38" spans="1:18">
      <c r="A38">
        <v>28</v>
      </c>
      <c r="B38">
        <v>1100</v>
      </c>
      <c r="D38" s="6">
        <f t="shared" si="11"/>
        <v>1094.9002234798065</v>
      </c>
      <c r="E38" s="6">
        <f t="shared" si="12"/>
        <v>2.8030306307733359</v>
      </c>
      <c r="F38" s="6">
        <f t="shared" si="13"/>
        <v>1094.9002234798065</v>
      </c>
      <c r="G38" s="6">
        <f t="shared" si="14"/>
        <v>1094.9002234798065</v>
      </c>
      <c r="H38" s="6">
        <f t="shared" si="15"/>
        <v>5.0997765201934726</v>
      </c>
      <c r="I38" s="6">
        <f t="shared" si="16"/>
        <v>73.812510685086195</v>
      </c>
      <c r="J38" s="6">
        <f t="shared" si="17"/>
        <v>3.7975007282060762E-2</v>
      </c>
      <c r="K38" s="6">
        <f t="shared" si="18"/>
        <v>1095.0938875302977</v>
      </c>
      <c r="L38" s="6">
        <f t="shared" si="19"/>
        <v>2.6965855221578794</v>
      </c>
      <c r="M38" s="6">
        <f t="shared" si="20"/>
        <v>29070.362024633567</v>
      </c>
      <c r="N38" s="7">
        <f t="shared" si="9"/>
        <v>2.3397864848209928E-3</v>
      </c>
      <c r="O38" s="8">
        <f t="shared" si="10"/>
        <v>-2.6308237719466283</v>
      </c>
      <c r="Q38">
        <f t="shared" si="7"/>
        <v>1100</v>
      </c>
      <c r="R38" s="1">
        <f t="shared" si="8"/>
        <v>1094.9002234798065</v>
      </c>
    </row>
    <row r="39" spans="1:18">
      <c r="A39">
        <v>29</v>
      </c>
      <c r="B39">
        <v>774</v>
      </c>
      <c r="D39" s="6">
        <f t="shared" si="11"/>
        <v>1095.0938875302977</v>
      </c>
      <c r="E39" s="6">
        <f t="shared" si="12"/>
        <v>2.6965855221578794</v>
      </c>
      <c r="F39" s="6">
        <f t="shared" si="13"/>
        <v>1095.0938875302977</v>
      </c>
      <c r="G39" s="6">
        <f t="shared" si="14"/>
        <v>1095.0938875302977</v>
      </c>
      <c r="H39" s="6">
        <f t="shared" si="15"/>
        <v>-321.09388753029771</v>
      </c>
      <c r="I39" s="6">
        <f t="shared" si="16"/>
        <v>73.706065576470735</v>
      </c>
      <c r="J39" s="6">
        <f t="shared" si="17"/>
        <v>3.6585666336512654E-2</v>
      </c>
      <c r="K39" s="6">
        <f t="shared" si="18"/>
        <v>1083.3464536984204</v>
      </c>
      <c r="L39" s="6">
        <f t="shared" si="19"/>
        <v>2.5979291439963408</v>
      </c>
      <c r="M39" s="6">
        <f t="shared" si="20"/>
        <v>29028.439621310845</v>
      </c>
      <c r="N39" s="7">
        <f t="shared" si="9"/>
        <v>3.9750536343533769E-4</v>
      </c>
      <c r="O39" s="8">
        <f t="shared" si="10"/>
        <v>-3.400657007146739</v>
      </c>
      <c r="Q39">
        <f t="shared" si="7"/>
        <v>774</v>
      </c>
      <c r="R39" s="1">
        <f t="shared" si="8"/>
        <v>1095.0938875302977</v>
      </c>
    </row>
    <row r="40" spans="1:18">
      <c r="A40">
        <v>30</v>
      </c>
      <c r="B40">
        <v>840</v>
      </c>
      <c r="D40" s="6">
        <f t="shared" si="11"/>
        <v>1083.3464536984204</v>
      </c>
      <c r="E40" s="6">
        <f t="shared" si="12"/>
        <v>2.5979291439963408</v>
      </c>
      <c r="F40" s="6">
        <f t="shared" si="13"/>
        <v>1083.3464536984204</v>
      </c>
      <c r="G40" s="6">
        <f t="shared" si="14"/>
        <v>1083.3464536984204</v>
      </c>
      <c r="H40" s="6">
        <f t="shared" si="15"/>
        <v>-243.34645369842042</v>
      </c>
      <c r="I40" s="6">
        <f t="shared" si="16"/>
        <v>73.607409198309199</v>
      </c>
      <c r="J40" s="6">
        <f t="shared" si="17"/>
        <v>3.5294397293581373E-2</v>
      </c>
      <c r="K40" s="6">
        <f t="shared" si="18"/>
        <v>1074.7576872816044</v>
      </c>
      <c r="L40" s="6">
        <f t="shared" si="19"/>
        <v>2.5062368006475602</v>
      </c>
      <c r="M40" s="6">
        <f t="shared" si="20"/>
        <v>28989.584736108107</v>
      </c>
      <c r="N40" s="7">
        <f t="shared" si="9"/>
        <v>8.4475986912696359E-4</v>
      </c>
      <c r="O40" s="8">
        <f t="shared" si="10"/>
        <v>-3.0732667257651469</v>
      </c>
      <c r="Q40">
        <f t="shared" si="7"/>
        <v>840</v>
      </c>
      <c r="R40" s="1">
        <f t="shared" si="8"/>
        <v>1083.3464536984204</v>
      </c>
    </row>
    <row r="41" spans="1:18">
      <c r="A41">
        <v>31</v>
      </c>
      <c r="B41">
        <v>874</v>
      </c>
      <c r="D41" s="6">
        <f t="shared" si="11"/>
        <v>1074.7576872816044</v>
      </c>
      <c r="E41" s="6">
        <f t="shared" si="12"/>
        <v>2.5062368006475602</v>
      </c>
      <c r="F41" s="6">
        <f t="shared" si="13"/>
        <v>1074.7576872816044</v>
      </c>
      <c r="G41" s="6">
        <f t="shared" si="14"/>
        <v>1074.7576872816044</v>
      </c>
      <c r="H41" s="6">
        <f t="shared" si="15"/>
        <v>-200.75768728160438</v>
      </c>
      <c r="I41" s="6">
        <f t="shared" si="16"/>
        <v>73.515716854960417</v>
      </c>
      <c r="J41" s="6">
        <f t="shared" si="17"/>
        <v>3.4091169995555226E-2</v>
      </c>
      <c r="K41" s="6">
        <f t="shared" si="18"/>
        <v>1067.9136228365726</v>
      </c>
      <c r="L41" s="6">
        <f t="shared" si="19"/>
        <v>2.4207962558275677</v>
      </c>
      <c r="M41" s="6">
        <f t="shared" si="20"/>
        <v>28953.472570415648</v>
      </c>
      <c r="N41" s="7">
        <f t="shared" si="9"/>
        <v>1.1699277349052381E-3</v>
      </c>
      <c r="O41" s="8">
        <f t="shared" si="10"/>
        <v>-2.9318409632975619</v>
      </c>
      <c r="Q41">
        <f t="shared" si="7"/>
        <v>874</v>
      </c>
      <c r="R41" s="1">
        <f t="shared" si="8"/>
        <v>1074.7576872816044</v>
      </c>
    </row>
    <row r="42" spans="1:18">
      <c r="A42">
        <v>32</v>
      </c>
      <c r="B42">
        <v>694</v>
      </c>
      <c r="D42" s="6">
        <f t="shared" si="11"/>
        <v>1067.9136228365726</v>
      </c>
      <c r="E42" s="6">
        <f t="shared" si="12"/>
        <v>2.4207962558275677</v>
      </c>
      <c r="F42" s="6">
        <f t="shared" si="13"/>
        <v>1067.9136228365726</v>
      </c>
      <c r="G42" s="6">
        <f t="shared" si="14"/>
        <v>1067.9136228365726</v>
      </c>
      <c r="H42" s="6">
        <f t="shared" si="15"/>
        <v>-373.91362283657259</v>
      </c>
      <c r="I42" s="6">
        <f t="shared" si="16"/>
        <v>73.430276310140428</v>
      </c>
      <c r="J42" s="6">
        <f t="shared" si="17"/>
        <v>3.2967276952671161E-2</v>
      </c>
      <c r="K42" s="6">
        <f t="shared" si="18"/>
        <v>1055.5867088761427</v>
      </c>
      <c r="L42" s="6">
        <f t="shared" si="19"/>
        <v>2.3409891952157107</v>
      </c>
      <c r="M42" s="6">
        <f t="shared" si="20"/>
        <v>28919.822616682253</v>
      </c>
      <c r="N42" s="7">
        <f t="shared" si="9"/>
        <v>2.101823646297126E-4</v>
      </c>
      <c r="O42" s="8">
        <f t="shared" si="10"/>
        <v>-3.67740372629686</v>
      </c>
      <c r="Q42">
        <f t="shared" si="7"/>
        <v>694</v>
      </c>
      <c r="R42" s="1">
        <f t="shared" si="8"/>
        <v>1067.9136228365726</v>
      </c>
    </row>
    <row r="43" spans="1:18">
      <c r="A43">
        <v>33</v>
      </c>
      <c r="B43">
        <v>940</v>
      </c>
      <c r="D43" s="6">
        <f t="shared" si="11"/>
        <v>1055.5867088761427</v>
      </c>
      <c r="E43" s="6">
        <f t="shared" si="12"/>
        <v>2.3409891952157107</v>
      </c>
      <c r="F43" s="6">
        <f t="shared" si="13"/>
        <v>1055.5867088761427</v>
      </c>
      <c r="G43" s="6">
        <f t="shared" si="14"/>
        <v>1055.5867088761427</v>
      </c>
      <c r="H43" s="6">
        <f t="shared" si="15"/>
        <v>-115.58670887614267</v>
      </c>
      <c r="I43" s="6">
        <f t="shared" si="16"/>
        <v>73.350469249528572</v>
      </c>
      <c r="J43" s="6">
        <f t="shared" si="17"/>
        <v>3.1915122277568202E-2</v>
      </c>
      <c r="K43" s="6">
        <f t="shared" si="18"/>
        <v>1051.8977449286988</v>
      </c>
      <c r="L43" s="6">
        <f t="shared" si="19"/>
        <v>2.2662762387999353</v>
      </c>
      <c r="M43" s="6">
        <f t="shared" si="20"/>
        <v>28888.391357637203</v>
      </c>
      <c r="N43" s="7">
        <f t="shared" si="9"/>
        <v>1.8636113728415908E-3</v>
      </c>
      <c r="O43" s="8">
        <f t="shared" si="10"/>
        <v>-2.7296446478979552</v>
      </c>
      <c r="Q43">
        <f t="shared" ref="Q43:Q74" si="21">B43</f>
        <v>940</v>
      </c>
      <c r="R43" s="1">
        <f t="shared" ref="R43:R74" si="22">F43</f>
        <v>1055.5867088761427</v>
      </c>
    </row>
    <row r="44" spans="1:18">
      <c r="A44">
        <v>34</v>
      </c>
      <c r="B44">
        <v>833</v>
      </c>
      <c r="D44" s="6">
        <f t="shared" si="11"/>
        <v>1051.8977449286988</v>
      </c>
      <c r="E44" s="6">
        <f t="shared" si="12"/>
        <v>2.2662762387999353</v>
      </c>
      <c r="F44" s="6">
        <f t="shared" si="13"/>
        <v>1051.8977449286988</v>
      </c>
      <c r="G44" s="6">
        <f t="shared" si="14"/>
        <v>1051.8977449286988</v>
      </c>
      <c r="H44" s="6">
        <f t="shared" si="15"/>
        <v>-218.89774492869878</v>
      </c>
      <c r="I44" s="6">
        <f t="shared" si="16"/>
        <v>73.275756293112792</v>
      </c>
      <c r="J44" s="6">
        <f t="shared" si="17"/>
        <v>3.0928049786815279E-2</v>
      </c>
      <c r="K44" s="6">
        <f t="shared" si="18"/>
        <v>1045.1276645753223</v>
      </c>
      <c r="L44" s="6">
        <f t="shared" si="19"/>
        <v>2.1961847344556547</v>
      </c>
      <c r="M44" s="6">
        <f t="shared" si="20"/>
        <v>28858.96636354367</v>
      </c>
      <c r="N44" s="7">
        <f t="shared" si="9"/>
        <v>1.0248290971356913E-3</v>
      </c>
      <c r="O44" s="8">
        <f t="shared" si="10"/>
        <v>-2.9893485525197363</v>
      </c>
      <c r="Q44">
        <f t="shared" si="21"/>
        <v>833</v>
      </c>
      <c r="R44" s="1">
        <f t="shared" si="22"/>
        <v>1051.8977449286988</v>
      </c>
    </row>
    <row r="45" spans="1:18">
      <c r="A45">
        <v>35</v>
      </c>
      <c r="B45">
        <v>701</v>
      </c>
      <c r="D45" s="6">
        <f t="shared" si="11"/>
        <v>1045.1276645753223</v>
      </c>
      <c r="E45" s="6">
        <f t="shared" si="12"/>
        <v>2.1961847344556547</v>
      </c>
      <c r="F45" s="6">
        <f t="shared" si="13"/>
        <v>1045.1276645753223</v>
      </c>
      <c r="G45" s="6">
        <f t="shared" si="14"/>
        <v>1045.1276645753223</v>
      </c>
      <c r="H45" s="6">
        <f t="shared" si="15"/>
        <v>-344.12766457532234</v>
      </c>
      <c r="I45" s="6">
        <f t="shared" si="16"/>
        <v>73.205664788768516</v>
      </c>
      <c r="J45" s="6">
        <f t="shared" si="17"/>
        <v>3.0000202044372412E-2</v>
      </c>
      <c r="K45" s="6">
        <f t="shared" si="18"/>
        <v>1034.8037651090046</v>
      </c>
      <c r="L45" s="6">
        <f t="shared" si="19"/>
        <v>2.1302987486952185</v>
      </c>
      <c r="M45" s="6">
        <f t="shared" si="20"/>
        <v>28831.361484814744</v>
      </c>
      <c r="N45" s="7">
        <f t="shared" si="9"/>
        <v>3.0233701845734851E-4</v>
      </c>
      <c r="O45" s="8">
        <f t="shared" si="10"/>
        <v>-3.5195086741007868</v>
      </c>
      <c r="Q45">
        <f t="shared" si="21"/>
        <v>701</v>
      </c>
      <c r="R45" s="1">
        <f t="shared" si="22"/>
        <v>1045.1276645753223</v>
      </c>
    </row>
    <row r="46" spans="1:18">
      <c r="A46">
        <v>36</v>
      </c>
      <c r="B46">
        <v>916</v>
      </c>
      <c r="D46" s="6">
        <f t="shared" si="11"/>
        <v>1034.8037651090046</v>
      </c>
      <c r="E46" s="6">
        <f t="shared" si="12"/>
        <v>2.1302987486952185</v>
      </c>
      <c r="F46" s="6">
        <f t="shared" si="13"/>
        <v>1034.8037651090046</v>
      </c>
      <c r="G46" s="6">
        <f t="shared" si="14"/>
        <v>1034.8037651090046</v>
      </c>
      <c r="H46" s="6">
        <f t="shared" si="15"/>
        <v>-118.80376510900464</v>
      </c>
      <c r="I46" s="6">
        <f t="shared" si="16"/>
        <v>73.139778803008085</v>
      </c>
      <c r="J46" s="6">
        <f t="shared" si="17"/>
        <v>2.9126404038394546E-2</v>
      </c>
      <c r="K46" s="6">
        <f t="shared" si="18"/>
        <v>1031.3434386451572</v>
      </c>
      <c r="L46" s="6">
        <f t="shared" si="19"/>
        <v>2.0682508066182352</v>
      </c>
      <c r="M46" s="6">
        <f t="shared" si="20"/>
        <v>28805.412909964376</v>
      </c>
      <c r="N46" s="7">
        <f t="shared" si="9"/>
        <v>1.8408112086850243E-3</v>
      </c>
      <c r="O46" s="8">
        <f t="shared" si="10"/>
        <v>-2.7349907499156649</v>
      </c>
      <c r="Q46">
        <f t="shared" si="21"/>
        <v>916</v>
      </c>
      <c r="R46" s="1">
        <f t="shared" si="22"/>
        <v>1034.8037651090046</v>
      </c>
    </row>
    <row r="47" spans="1:18">
      <c r="A47">
        <v>37</v>
      </c>
      <c r="B47">
        <v>692</v>
      </c>
      <c r="D47" s="6">
        <f t="shared" si="11"/>
        <v>1031.3434386451572</v>
      </c>
      <c r="E47" s="6">
        <f t="shared" si="12"/>
        <v>2.0682508066182352</v>
      </c>
      <c r="F47" s="6">
        <f t="shared" si="13"/>
        <v>1031.3434386451572</v>
      </c>
      <c r="G47" s="6">
        <f t="shared" si="14"/>
        <v>1031.3434386451572</v>
      </c>
      <c r="H47" s="6">
        <f t="shared" si="15"/>
        <v>-339.34343864515722</v>
      </c>
      <c r="I47" s="6">
        <f t="shared" si="16"/>
        <v>73.077730860931098</v>
      </c>
      <c r="J47" s="6">
        <f t="shared" si="17"/>
        <v>2.8302066611156449E-2</v>
      </c>
      <c r="K47" s="6">
        <f t="shared" si="18"/>
        <v>1021.7393180405631</v>
      </c>
      <c r="L47" s="6">
        <f t="shared" si="19"/>
        <v>2.009715034520748</v>
      </c>
      <c r="M47" s="6">
        <f t="shared" si="20"/>
        <v>28780.97591246463</v>
      </c>
      <c r="N47" s="7">
        <f t="shared" si="9"/>
        <v>3.1908376534195253E-4</v>
      </c>
      <c r="O47" s="8">
        <f t="shared" si="10"/>
        <v>-3.4960952917067303</v>
      </c>
      <c r="Q47">
        <f t="shared" si="21"/>
        <v>692</v>
      </c>
      <c r="R47" s="1">
        <f t="shared" si="22"/>
        <v>1031.3434386451572</v>
      </c>
    </row>
    <row r="48" spans="1:18">
      <c r="A48">
        <v>38</v>
      </c>
      <c r="B48">
        <v>1020</v>
      </c>
      <c r="D48" s="6">
        <f t="shared" si="11"/>
        <v>1021.7393180405631</v>
      </c>
      <c r="E48" s="6">
        <f t="shared" si="12"/>
        <v>2.009715034520748</v>
      </c>
      <c r="F48" s="6">
        <f t="shared" si="13"/>
        <v>1021.7393180405631</v>
      </c>
      <c r="G48" s="6">
        <f t="shared" si="14"/>
        <v>1021.7393180405631</v>
      </c>
      <c r="H48" s="6">
        <f t="shared" si="15"/>
        <v>-1.7393180405631483</v>
      </c>
      <c r="I48" s="6">
        <f t="shared" si="16"/>
        <v>73.019195088833612</v>
      </c>
      <c r="J48" s="6">
        <f t="shared" si="17"/>
        <v>2.7523105836427957E-2</v>
      </c>
      <c r="K48" s="6">
        <f t="shared" si="18"/>
        <v>1021.6914466060496</v>
      </c>
      <c r="L48" s="6">
        <f t="shared" si="19"/>
        <v>1.9544014349245731</v>
      </c>
      <c r="M48" s="6">
        <f t="shared" si="20"/>
        <v>28757.922150026912</v>
      </c>
      <c r="N48" s="7">
        <f t="shared" si="9"/>
        <v>2.3533853760298708E-3</v>
      </c>
      <c r="O48" s="8">
        <f t="shared" si="10"/>
        <v>-2.6283069495859808</v>
      </c>
      <c r="Q48">
        <f t="shared" si="21"/>
        <v>1020</v>
      </c>
      <c r="R48" s="1">
        <f t="shared" si="22"/>
        <v>1021.7393180405631</v>
      </c>
    </row>
    <row r="49" spans="1:18">
      <c r="A49">
        <v>39</v>
      </c>
      <c r="B49">
        <v>1050</v>
      </c>
      <c r="D49" s="6">
        <f t="shared" si="11"/>
        <v>1021.6914466060496</v>
      </c>
      <c r="E49" s="6">
        <f t="shared" si="12"/>
        <v>1.9544014349245731</v>
      </c>
      <c r="F49" s="6">
        <f t="shared" si="13"/>
        <v>1021.6914466060496</v>
      </c>
      <c r="G49" s="6">
        <f t="shared" si="14"/>
        <v>1021.6914466060496</v>
      </c>
      <c r="H49" s="6">
        <f t="shared" si="15"/>
        <v>28.308553393950433</v>
      </c>
      <c r="I49" s="6">
        <f t="shared" si="16"/>
        <v>72.963881489237437</v>
      </c>
      <c r="J49" s="6">
        <f t="shared" si="17"/>
        <v>2.678587535413474E-2</v>
      </c>
      <c r="K49" s="6">
        <f t="shared" si="18"/>
        <v>1022.4497159887158</v>
      </c>
      <c r="L49" s="6">
        <f t="shared" si="19"/>
        <v>1.9020510816967413</v>
      </c>
      <c r="M49" s="6">
        <f t="shared" si="20"/>
        <v>28736.137409876199</v>
      </c>
      <c r="N49" s="7">
        <f t="shared" si="9"/>
        <v>2.3218133438587091E-3</v>
      </c>
      <c r="O49" s="8">
        <f t="shared" si="10"/>
        <v>-2.6341726971687383</v>
      </c>
      <c r="Q49">
        <f t="shared" si="21"/>
        <v>1050</v>
      </c>
      <c r="R49" s="1">
        <f t="shared" si="22"/>
        <v>1021.6914466060496</v>
      </c>
    </row>
    <row r="50" spans="1:18">
      <c r="A50">
        <v>40</v>
      </c>
      <c r="B50">
        <v>969</v>
      </c>
      <c r="D50" s="6">
        <f t="shared" si="11"/>
        <v>1022.4497159887158</v>
      </c>
      <c r="E50" s="6">
        <f t="shared" si="12"/>
        <v>1.9020510816967413</v>
      </c>
      <c r="F50" s="6">
        <f t="shared" si="13"/>
        <v>1022.4497159887158</v>
      </c>
      <c r="G50" s="6">
        <f t="shared" si="14"/>
        <v>1022.4497159887158</v>
      </c>
      <c r="H50" s="6">
        <f t="shared" si="15"/>
        <v>-53.449715988715752</v>
      </c>
      <c r="I50" s="6">
        <f t="shared" si="16"/>
        <v>72.9115311360096</v>
      </c>
      <c r="J50" s="6">
        <f t="shared" si="17"/>
        <v>2.6087109296177639E-2</v>
      </c>
      <c r="K50" s="6">
        <f t="shared" si="18"/>
        <v>1021.0553674058684</v>
      </c>
      <c r="L50" s="6">
        <f t="shared" si="19"/>
        <v>1.8524320672416055</v>
      </c>
      <c r="M50" s="6">
        <f t="shared" si="20"/>
        <v>28715.519716394083</v>
      </c>
      <c r="N50" s="7">
        <f t="shared" si="9"/>
        <v>2.2409999591582919E-3</v>
      </c>
      <c r="O50" s="8">
        <f t="shared" si="10"/>
        <v>-2.6495581513798556</v>
      </c>
      <c r="Q50">
        <f t="shared" si="21"/>
        <v>969</v>
      </c>
      <c r="R50" s="1">
        <f t="shared" si="22"/>
        <v>1022.4497159887158</v>
      </c>
    </row>
    <row r="51" spans="1:18">
      <c r="A51">
        <v>41</v>
      </c>
      <c r="B51">
        <v>831</v>
      </c>
      <c r="D51" s="6">
        <f t="shared" si="11"/>
        <v>1021.0553674058684</v>
      </c>
      <c r="E51" s="6">
        <f t="shared" si="12"/>
        <v>1.8524320672416055</v>
      </c>
      <c r="F51" s="6">
        <f t="shared" si="13"/>
        <v>1021.0553674058684</v>
      </c>
      <c r="G51" s="6">
        <f t="shared" si="14"/>
        <v>1021.0553674058684</v>
      </c>
      <c r="H51" s="6">
        <f t="shared" si="15"/>
        <v>-190.05536740586842</v>
      </c>
      <c r="I51" s="6">
        <f t="shared" si="16"/>
        <v>72.861912121554468</v>
      </c>
      <c r="J51" s="6">
        <f t="shared" si="17"/>
        <v>2.5423873918532635E-2</v>
      </c>
      <c r="K51" s="6">
        <f t="shared" si="18"/>
        <v>1016.2234237074013</v>
      </c>
      <c r="L51" s="6">
        <f t="shared" si="19"/>
        <v>1.8053360679214081</v>
      </c>
      <c r="M51" s="6">
        <f t="shared" si="20"/>
        <v>28695.977734958575</v>
      </c>
      <c r="N51" s="7">
        <f t="shared" si="9"/>
        <v>1.256063238176577E-3</v>
      </c>
      <c r="O51" s="8">
        <f t="shared" si="10"/>
        <v>-2.9009884949142957</v>
      </c>
      <c r="Q51">
        <f t="shared" si="21"/>
        <v>831</v>
      </c>
      <c r="R51" s="1">
        <f t="shared" si="22"/>
        <v>1021.0553674058684</v>
      </c>
    </row>
    <row r="52" spans="1:18">
      <c r="A52">
        <v>42</v>
      </c>
      <c r="B52">
        <v>726</v>
      </c>
      <c r="D52" s="6">
        <f t="shared" si="11"/>
        <v>1016.2234237074013</v>
      </c>
      <c r="E52" s="6">
        <f t="shared" si="12"/>
        <v>1.8053360679214081</v>
      </c>
      <c r="F52" s="6">
        <f t="shared" si="13"/>
        <v>1016.2234237074013</v>
      </c>
      <c r="G52" s="6">
        <f t="shared" si="14"/>
        <v>1016.2234237074013</v>
      </c>
      <c r="H52" s="6">
        <f t="shared" si="15"/>
        <v>-290.22342370740125</v>
      </c>
      <c r="I52" s="6">
        <f t="shared" si="16"/>
        <v>72.814816122234262</v>
      </c>
      <c r="J52" s="6">
        <f t="shared" si="17"/>
        <v>2.4793526428615705E-2</v>
      </c>
      <c r="K52" s="6">
        <f t="shared" si="18"/>
        <v>1009.0277615815085</v>
      </c>
      <c r="L52" s="6">
        <f t="shared" si="19"/>
        <v>1.7605754204088655</v>
      </c>
      <c r="M52" s="6">
        <f t="shared" si="20"/>
        <v>28677.42941926733</v>
      </c>
      <c r="N52" s="7">
        <f t="shared" si="9"/>
        <v>5.4343540491593855E-4</v>
      </c>
      <c r="O52" s="8">
        <f t="shared" si="10"/>
        <v>-3.2648520706315369</v>
      </c>
      <c r="Q52">
        <f t="shared" si="21"/>
        <v>726</v>
      </c>
      <c r="R52" s="1">
        <f t="shared" si="22"/>
        <v>1016.2234237074013</v>
      </c>
    </row>
    <row r="53" spans="1:18">
      <c r="A53">
        <v>43</v>
      </c>
      <c r="B53">
        <v>456</v>
      </c>
      <c r="D53" s="6">
        <f t="shared" si="11"/>
        <v>1009.0277615815085</v>
      </c>
      <c r="E53" s="6">
        <f t="shared" si="12"/>
        <v>1.7605754204088655</v>
      </c>
      <c r="F53" s="6">
        <f t="shared" si="13"/>
        <v>1009.0277615815085</v>
      </c>
      <c r="G53" s="6">
        <f t="shared" si="14"/>
        <v>1009.0277615815085</v>
      </c>
      <c r="H53" s="6">
        <f t="shared" si="15"/>
        <v>-553.02776158150846</v>
      </c>
      <c r="I53" s="6">
        <f t="shared" si="16"/>
        <v>72.77005547472173</v>
      </c>
      <c r="J53" s="6">
        <f t="shared" si="17"/>
        <v>2.4193679789352916E-2</v>
      </c>
      <c r="K53" s="6">
        <f t="shared" si="18"/>
        <v>995.64798500318284</v>
      </c>
      <c r="L53" s="6">
        <f t="shared" si="19"/>
        <v>1.7179806224424881</v>
      </c>
      <c r="M53" s="6">
        <f t="shared" si="20"/>
        <v>28659.800859886687</v>
      </c>
      <c r="N53" s="7">
        <f t="shared" si="9"/>
        <v>1.2350425854021946E-5</v>
      </c>
      <c r="O53" s="8">
        <f t="shared" si="10"/>
        <v>-4.9083180672736892</v>
      </c>
      <c r="Q53">
        <f t="shared" si="21"/>
        <v>456</v>
      </c>
      <c r="R53" s="1">
        <f t="shared" si="22"/>
        <v>1009.0277615815085</v>
      </c>
    </row>
    <row r="54" spans="1:18">
      <c r="A54">
        <v>44</v>
      </c>
      <c r="B54">
        <v>824</v>
      </c>
      <c r="D54" s="6">
        <f t="shared" si="11"/>
        <v>995.64798500318284</v>
      </c>
      <c r="E54" s="6">
        <f t="shared" si="12"/>
        <v>1.7179806224424881</v>
      </c>
      <c r="F54" s="6">
        <f t="shared" si="13"/>
        <v>995.64798500318284</v>
      </c>
      <c r="G54" s="6">
        <f t="shared" si="14"/>
        <v>995.64798500318284</v>
      </c>
      <c r="H54" s="6">
        <f t="shared" si="15"/>
        <v>-171.64798500318284</v>
      </c>
      <c r="I54" s="6">
        <f t="shared" si="16"/>
        <v>72.727460676755342</v>
      </c>
      <c r="J54" s="6">
        <f t="shared" si="17"/>
        <v>2.3622172511676563E-2</v>
      </c>
      <c r="K54" s="6">
        <f t="shared" si="18"/>
        <v>991.59328669015599</v>
      </c>
      <c r="L54" s="6">
        <f t="shared" si="19"/>
        <v>1.6773981878074342</v>
      </c>
      <c r="M54" s="6">
        <f t="shared" si="20"/>
        <v>28643.025299947643</v>
      </c>
      <c r="N54" s="7">
        <f t="shared" si="9"/>
        <v>1.410408194928939E-3</v>
      </c>
      <c r="O54" s="8">
        <f t="shared" si="10"/>
        <v>-2.8506551773096431</v>
      </c>
      <c r="Q54">
        <f t="shared" si="21"/>
        <v>824</v>
      </c>
      <c r="R54" s="1">
        <f t="shared" si="22"/>
        <v>995.64798500318284</v>
      </c>
    </row>
    <row r="55" spans="1:18">
      <c r="A55">
        <v>45</v>
      </c>
      <c r="B55">
        <v>702</v>
      </c>
      <c r="D55" s="6">
        <f t="shared" si="11"/>
        <v>991.59328669015599</v>
      </c>
      <c r="E55" s="6">
        <f t="shared" si="12"/>
        <v>1.6773981878074342</v>
      </c>
      <c r="F55" s="6">
        <f t="shared" si="13"/>
        <v>991.59328669015599</v>
      </c>
      <c r="G55" s="6">
        <f t="shared" si="14"/>
        <v>991.59328669015599</v>
      </c>
      <c r="H55" s="6">
        <f t="shared" si="15"/>
        <v>-289.59328669015599</v>
      </c>
      <c r="I55" s="6">
        <f t="shared" si="16"/>
        <v>72.686878242120301</v>
      </c>
      <c r="J55" s="6">
        <f t="shared" si="17"/>
        <v>2.3077042629620351E-2</v>
      </c>
      <c r="K55" s="6">
        <f t="shared" si="18"/>
        <v>984.91033006795544</v>
      </c>
      <c r="L55" s="6">
        <f t="shared" si="19"/>
        <v>1.638688798320554</v>
      </c>
      <c r="M55" s="6">
        <f t="shared" si="20"/>
        <v>28627.042290350328</v>
      </c>
      <c r="N55" s="7">
        <f t="shared" si="9"/>
        <v>5.4597770223074058E-4</v>
      </c>
      <c r="O55" s="8">
        <f t="shared" si="10"/>
        <v>-3.2628250935514695</v>
      </c>
      <c r="Q55">
        <f t="shared" si="21"/>
        <v>702</v>
      </c>
      <c r="R55" s="1">
        <f t="shared" si="22"/>
        <v>991.59328669015599</v>
      </c>
    </row>
    <row r="56" spans="1:18">
      <c r="A56">
        <v>46</v>
      </c>
      <c r="B56">
        <v>1120</v>
      </c>
      <c r="D56" s="6">
        <f t="shared" si="11"/>
        <v>984.91033006795544</v>
      </c>
      <c r="E56" s="6">
        <f t="shared" si="12"/>
        <v>1.638688798320554</v>
      </c>
      <c r="F56" s="6">
        <f t="shared" si="13"/>
        <v>984.91033006795544</v>
      </c>
      <c r="G56" s="6">
        <f t="shared" si="14"/>
        <v>984.91033006795544</v>
      </c>
      <c r="H56" s="6">
        <f t="shared" si="15"/>
        <v>135.08966993204456</v>
      </c>
      <c r="I56" s="6">
        <f t="shared" si="16"/>
        <v>72.648168852633418</v>
      </c>
      <c r="J56" s="6">
        <f t="shared" si="17"/>
        <v>2.255650519760008E-2</v>
      </c>
      <c r="K56" s="6">
        <f t="shared" si="18"/>
        <v>987.9574809099197</v>
      </c>
      <c r="L56" s="6">
        <f t="shared" si="19"/>
        <v>1.6017257059239873</v>
      </c>
      <c r="M56" s="6">
        <f t="shared" si="20"/>
        <v>28611.796961940661</v>
      </c>
      <c r="N56" s="7">
        <f t="shared" si="9"/>
        <v>1.7154953917949407E-3</v>
      </c>
      <c r="O56" s="8">
        <f t="shared" si="10"/>
        <v>-2.7656104442185434</v>
      </c>
      <c r="Q56">
        <f t="shared" si="21"/>
        <v>1120</v>
      </c>
      <c r="R56" s="1">
        <f t="shared" si="22"/>
        <v>984.91033006795544</v>
      </c>
    </row>
    <row r="57" spans="1:18">
      <c r="A57">
        <v>47</v>
      </c>
      <c r="B57">
        <v>1100</v>
      </c>
      <c r="D57" s="6">
        <f t="shared" si="11"/>
        <v>987.9574809099197</v>
      </c>
      <c r="E57" s="6">
        <f t="shared" si="12"/>
        <v>1.6017257059239873</v>
      </c>
      <c r="F57" s="6">
        <f t="shared" si="13"/>
        <v>987.9574809099197</v>
      </c>
      <c r="G57" s="6">
        <f t="shared" si="14"/>
        <v>987.9574809099197</v>
      </c>
      <c r="H57" s="6">
        <f t="shared" si="15"/>
        <v>112.0425190900803</v>
      </c>
      <c r="I57" s="6">
        <f t="shared" si="16"/>
        <v>72.611205760236842</v>
      </c>
      <c r="J57" s="6">
        <f t="shared" si="17"/>
        <v>2.2058932766010068E-2</v>
      </c>
      <c r="K57" s="6">
        <f t="shared" si="18"/>
        <v>990.42901930546213</v>
      </c>
      <c r="L57" s="6">
        <f t="shared" si="19"/>
        <v>1.56639334626742</v>
      </c>
      <c r="M57" s="6">
        <f t="shared" si="20"/>
        <v>28597.239396190012</v>
      </c>
      <c r="N57" s="7">
        <f t="shared" si="9"/>
        <v>1.8951981075651385E-3</v>
      </c>
      <c r="O57" s="8">
        <f t="shared" si="10"/>
        <v>-2.7223453859463445</v>
      </c>
      <c r="Q57">
        <f t="shared" si="21"/>
        <v>1100</v>
      </c>
      <c r="R57" s="1">
        <f t="shared" si="22"/>
        <v>987.9574809099197</v>
      </c>
    </row>
    <row r="58" spans="1:18">
      <c r="A58">
        <v>48</v>
      </c>
      <c r="B58">
        <v>832</v>
      </c>
      <c r="D58" s="6">
        <f t="shared" si="11"/>
        <v>990.42901930546213</v>
      </c>
      <c r="E58" s="6">
        <f t="shared" si="12"/>
        <v>1.56639334626742</v>
      </c>
      <c r="F58" s="6">
        <f t="shared" si="13"/>
        <v>990.42901930546213</v>
      </c>
      <c r="G58" s="6">
        <f t="shared" si="14"/>
        <v>990.42901930546213</v>
      </c>
      <c r="H58" s="6">
        <f t="shared" si="15"/>
        <v>-158.42901930546213</v>
      </c>
      <c r="I58" s="6">
        <f t="shared" si="16"/>
        <v>72.575873400580278</v>
      </c>
      <c r="J58" s="6">
        <f t="shared" si="17"/>
        <v>2.1582838385171894E-2</v>
      </c>
      <c r="K58" s="6">
        <f t="shared" si="18"/>
        <v>987.00967138627107</v>
      </c>
      <c r="L58" s="6">
        <f t="shared" si="19"/>
        <v>1.5325861318273215</v>
      </c>
      <c r="M58" s="6">
        <f t="shared" si="20"/>
        <v>28583.324079167633</v>
      </c>
      <c r="N58" s="7">
        <f t="shared" si="9"/>
        <v>1.5221467213632264E-3</v>
      </c>
      <c r="O58" s="8">
        <f t="shared" si="10"/>
        <v>-2.8175434834345032</v>
      </c>
      <c r="Q58">
        <f t="shared" si="21"/>
        <v>832</v>
      </c>
      <c r="R58" s="1">
        <f t="shared" si="22"/>
        <v>990.42901930546213</v>
      </c>
    </row>
    <row r="59" spans="1:18">
      <c r="A59">
        <v>49</v>
      </c>
      <c r="B59">
        <v>764</v>
      </c>
      <c r="D59" s="6">
        <f t="shared" si="11"/>
        <v>987.00967138627107</v>
      </c>
      <c r="E59" s="6">
        <f t="shared" si="12"/>
        <v>1.5325861318273215</v>
      </c>
      <c r="F59" s="6">
        <f t="shared" si="13"/>
        <v>987.00967138627107</v>
      </c>
      <c r="G59" s="6">
        <f t="shared" si="14"/>
        <v>987.00967138627107</v>
      </c>
      <c r="H59" s="6">
        <f t="shared" si="15"/>
        <v>-223.00967138627107</v>
      </c>
      <c r="I59" s="6">
        <f t="shared" si="16"/>
        <v>72.542066186140175</v>
      </c>
      <c r="J59" s="6">
        <f t="shared" si="17"/>
        <v>2.1126860763722444E-2</v>
      </c>
      <c r="K59" s="6">
        <f t="shared" si="18"/>
        <v>982.29817710992984</v>
      </c>
      <c r="L59" s="6">
        <f t="shared" si="19"/>
        <v>1.5002073980117936</v>
      </c>
      <c r="M59" s="6">
        <f t="shared" si="20"/>
        <v>28570.009426221994</v>
      </c>
      <c r="N59" s="7">
        <f t="shared" si="9"/>
        <v>9.8945131866541212E-4</v>
      </c>
      <c r="O59" s="8">
        <f t="shared" si="10"/>
        <v>-3.0046055683651871</v>
      </c>
      <c r="Q59">
        <f t="shared" si="21"/>
        <v>764</v>
      </c>
      <c r="R59" s="1">
        <f t="shared" si="22"/>
        <v>987.00967138627107</v>
      </c>
    </row>
    <row r="60" spans="1:18">
      <c r="A60">
        <v>50</v>
      </c>
      <c r="B60">
        <v>821</v>
      </c>
      <c r="D60" s="6">
        <f t="shared" si="11"/>
        <v>982.29817710992984</v>
      </c>
      <c r="E60" s="6">
        <f t="shared" si="12"/>
        <v>1.5002073980117936</v>
      </c>
      <c r="F60" s="6">
        <f t="shared" si="13"/>
        <v>982.29817710992984</v>
      </c>
      <c r="G60" s="6">
        <f t="shared" si="14"/>
        <v>982.29817710992984</v>
      </c>
      <c r="H60" s="6">
        <f t="shared" si="15"/>
        <v>-161.29817710992984</v>
      </c>
      <c r="I60" s="6">
        <f t="shared" si="16"/>
        <v>72.509687452324656</v>
      </c>
      <c r="J60" s="6">
        <f t="shared" si="17"/>
        <v>2.0689751269417408E-2</v>
      </c>
      <c r="K60" s="6">
        <f t="shared" si="18"/>
        <v>978.96095794531493</v>
      </c>
      <c r="L60" s="6">
        <f t="shared" si="19"/>
        <v>1.4691684800943896</v>
      </c>
      <c r="M60" s="6">
        <f t="shared" si="20"/>
        <v>28557.257366914157</v>
      </c>
      <c r="N60" s="7">
        <f t="shared" si="9"/>
        <v>1.4979928575820749E-3</v>
      </c>
      <c r="O60" s="8">
        <f t="shared" si="10"/>
        <v>-2.8244902573442205</v>
      </c>
      <c r="Q60">
        <f t="shared" si="21"/>
        <v>821</v>
      </c>
      <c r="R60" s="1">
        <f t="shared" si="22"/>
        <v>982.29817710992984</v>
      </c>
    </row>
    <row r="61" spans="1:18">
      <c r="A61">
        <v>51</v>
      </c>
      <c r="B61">
        <v>768</v>
      </c>
      <c r="D61" s="6">
        <f t="shared" si="11"/>
        <v>978.96095794531493</v>
      </c>
      <c r="E61" s="6">
        <f t="shared" si="12"/>
        <v>1.4691684800943896</v>
      </c>
      <c r="F61" s="6">
        <f t="shared" si="13"/>
        <v>978.96095794531493</v>
      </c>
      <c r="G61" s="6">
        <f t="shared" si="14"/>
        <v>978.96095794531493</v>
      </c>
      <c r="H61" s="6">
        <f t="shared" si="15"/>
        <v>-210.96095794531493</v>
      </c>
      <c r="I61" s="6">
        <f t="shared" si="16"/>
        <v>72.478648534407256</v>
      </c>
      <c r="J61" s="6">
        <f t="shared" si="17"/>
        <v>2.0270362510925434E-2</v>
      </c>
      <c r="K61" s="6">
        <f t="shared" si="18"/>
        <v>974.68470285211129</v>
      </c>
      <c r="L61" s="6">
        <f t="shared" si="19"/>
        <v>1.439387902413251</v>
      </c>
      <c r="M61" s="6">
        <f t="shared" si="20"/>
        <v>28545.032981476827</v>
      </c>
      <c r="N61" s="7">
        <f t="shared" si="9"/>
        <v>1.0839060878737325E-3</v>
      </c>
      <c r="O61" s="8">
        <f t="shared" si="10"/>
        <v>-2.9650083444443536</v>
      </c>
      <c r="Q61">
        <f t="shared" si="21"/>
        <v>768</v>
      </c>
      <c r="R61" s="1">
        <f t="shared" si="22"/>
        <v>978.96095794531493</v>
      </c>
    </row>
    <row r="62" spans="1:18">
      <c r="A62">
        <v>52</v>
      </c>
      <c r="B62">
        <v>845</v>
      </c>
      <c r="D62" s="6">
        <f t="shared" si="11"/>
        <v>974.68470285211129</v>
      </c>
      <c r="E62" s="6">
        <f t="shared" si="12"/>
        <v>1.439387902413251</v>
      </c>
      <c r="F62" s="6">
        <f t="shared" si="13"/>
        <v>974.68470285211129</v>
      </c>
      <c r="G62" s="6">
        <f t="shared" si="14"/>
        <v>974.68470285211129</v>
      </c>
      <c r="H62" s="6">
        <f t="shared" si="15"/>
        <v>-129.68470285211129</v>
      </c>
      <c r="I62" s="6">
        <f t="shared" si="16"/>
        <v>72.448867956726104</v>
      </c>
      <c r="J62" s="6">
        <f t="shared" si="17"/>
        <v>1.9867638280738922E-2</v>
      </c>
      <c r="K62" s="6">
        <f t="shared" si="18"/>
        <v>972.10817408530045</v>
      </c>
      <c r="L62" s="6">
        <f t="shared" si="19"/>
        <v>1.410790664222433</v>
      </c>
      <c r="M62" s="6">
        <f t="shared" si="20"/>
        <v>28533.304181488063</v>
      </c>
      <c r="N62" s="7">
        <f t="shared" si="9"/>
        <v>1.7599072478418009E-3</v>
      </c>
      <c r="O62" s="8">
        <f t="shared" si="10"/>
        <v>-2.7545102201471874</v>
      </c>
      <c r="Q62">
        <f t="shared" si="21"/>
        <v>845</v>
      </c>
      <c r="R62" s="1">
        <f t="shared" si="22"/>
        <v>974.68470285211129</v>
      </c>
    </row>
    <row r="63" spans="1:18">
      <c r="A63">
        <v>53</v>
      </c>
      <c r="B63">
        <v>864</v>
      </c>
      <c r="D63" s="6">
        <f t="shared" si="11"/>
        <v>972.10817408530045</v>
      </c>
      <c r="E63" s="6">
        <f t="shared" si="12"/>
        <v>1.410790664222433</v>
      </c>
      <c r="F63" s="6">
        <f t="shared" si="13"/>
        <v>972.10817408530045</v>
      </c>
      <c r="G63" s="6">
        <f t="shared" si="14"/>
        <v>972.10817408530045</v>
      </c>
      <c r="H63" s="6">
        <f t="shared" si="15"/>
        <v>-108.10817408530045</v>
      </c>
      <c r="I63" s="6">
        <f t="shared" si="16"/>
        <v>72.420270718535292</v>
      </c>
      <c r="J63" s="6">
        <f t="shared" si="17"/>
        <v>1.9480604673593884E-2</v>
      </c>
      <c r="K63" s="6">
        <f t="shared" si="18"/>
        <v>970.00216148396066</v>
      </c>
      <c r="L63" s="6">
        <f t="shared" si="19"/>
        <v>1.3833076090155187</v>
      </c>
      <c r="M63" s="6">
        <f t="shared" si="20"/>
        <v>28522.041428610595</v>
      </c>
      <c r="N63" s="7">
        <f t="shared" si="9"/>
        <v>1.9255982922326063E-3</v>
      </c>
      <c r="O63" s="8">
        <f t="shared" si="10"/>
        <v>-2.7154343078983176</v>
      </c>
      <c r="Q63">
        <f t="shared" si="21"/>
        <v>864</v>
      </c>
      <c r="R63" s="1">
        <f t="shared" si="22"/>
        <v>972.10817408530045</v>
      </c>
    </row>
    <row r="64" spans="1:18">
      <c r="A64">
        <v>54</v>
      </c>
      <c r="B64">
        <v>862</v>
      </c>
      <c r="D64" s="6">
        <f t="shared" si="11"/>
        <v>970.00216148396066</v>
      </c>
      <c r="E64" s="6">
        <f t="shared" si="12"/>
        <v>1.3833076090155187</v>
      </c>
      <c r="F64" s="6">
        <f t="shared" si="13"/>
        <v>970.00216148396066</v>
      </c>
      <c r="G64" s="6">
        <f t="shared" si="14"/>
        <v>970.00216148396066</v>
      </c>
      <c r="H64" s="6">
        <f t="shared" si="15"/>
        <v>-108.00216148396066</v>
      </c>
      <c r="I64" s="6">
        <f t="shared" si="16"/>
        <v>72.392787663328377</v>
      </c>
      <c r="J64" s="6">
        <f t="shared" si="17"/>
        <v>1.9108362223164577E-2</v>
      </c>
      <c r="K64" s="6">
        <f t="shared" si="18"/>
        <v>967.93841706144042</v>
      </c>
      <c r="L64" s="6">
        <f t="shared" si="19"/>
        <v>1.3568748661563905</v>
      </c>
      <c r="M64" s="6">
        <f t="shared" si="20"/>
        <v>28511.217486205809</v>
      </c>
      <c r="N64" s="7">
        <f t="shared" si="9"/>
        <v>1.926587367467322E-3</v>
      </c>
      <c r="O64" s="8">
        <f t="shared" si="10"/>
        <v>-2.7152112916867379</v>
      </c>
      <c r="Q64">
        <f t="shared" si="21"/>
        <v>862</v>
      </c>
      <c r="R64" s="1">
        <f t="shared" si="22"/>
        <v>970.00216148396066</v>
      </c>
    </row>
    <row r="65" spans="1:18">
      <c r="A65">
        <v>55</v>
      </c>
      <c r="B65">
        <v>698</v>
      </c>
      <c r="D65" s="6">
        <f t="shared" si="11"/>
        <v>967.93841706144042</v>
      </c>
      <c r="E65" s="6">
        <f t="shared" si="12"/>
        <v>1.3568748661563905</v>
      </c>
      <c r="F65" s="6">
        <f t="shared" si="13"/>
        <v>967.93841706144042</v>
      </c>
      <c r="G65" s="6">
        <f t="shared" si="14"/>
        <v>967.93841706144042</v>
      </c>
      <c r="H65" s="6">
        <f t="shared" si="15"/>
        <v>-269.93841706144042</v>
      </c>
      <c r="I65" s="6">
        <f t="shared" si="16"/>
        <v>72.366354920469249</v>
      </c>
      <c r="J65" s="6">
        <f t="shared" si="17"/>
        <v>1.875007892338364E-2</v>
      </c>
      <c r="K65" s="6">
        <f t="shared" si="18"/>
        <v>962.87705043708513</v>
      </c>
      <c r="L65" s="6">
        <f t="shared" si="19"/>
        <v>1.3314333553268025</v>
      </c>
      <c r="M65" s="6">
        <f t="shared" si="20"/>
        <v>28500.80719942533</v>
      </c>
      <c r="N65" s="7">
        <f t="shared" si="9"/>
        <v>6.5912861029510605E-4</v>
      </c>
      <c r="O65" s="8">
        <f t="shared" si="10"/>
        <v>-3.1810298368598748</v>
      </c>
      <c r="Q65">
        <f t="shared" si="21"/>
        <v>698</v>
      </c>
      <c r="R65" s="1">
        <f t="shared" si="22"/>
        <v>967.93841706144042</v>
      </c>
    </row>
    <row r="66" spans="1:18">
      <c r="A66">
        <v>56</v>
      </c>
      <c r="B66">
        <v>845</v>
      </c>
      <c r="D66" s="6">
        <f t="shared" si="11"/>
        <v>962.87705043708513</v>
      </c>
      <c r="E66" s="6">
        <f t="shared" si="12"/>
        <v>1.3314333553268025</v>
      </c>
      <c r="F66" s="6">
        <f t="shared" si="13"/>
        <v>962.87705043708513</v>
      </c>
      <c r="G66" s="6">
        <f t="shared" si="14"/>
        <v>962.87705043708513</v>
      </c>
      <c r="H66" s="6">
        <f t="shared" si="15"/>
        <v>-117.87705043708513</v>
      </c>
      <c r="I66" s="6">
        <f t="shared" si="16"/>
        <v>72.340913409639668</v>
      </c>
      <c r="J66" s="6">
        <f t="shared" si="17"/>
        <v>1.8404984020417202E-2</v>
      </c>
      <c r="K66" s="6">
        <f t="shared" si="18"/>
        <v>960.70752520741667</v>
      </c>
      <c r="L66" s="6">
        <f t="shared" si="19"/>
        <v>1.3069283456977623</v>
      </c>
      <c r="M66" s="6">
        <f t="shared" si="20"/>
        <v>28490.787300042353</v>
      </c>
      <c r="N66" s="7">
        <f t="shared" si="9"/>
        <v>1.8530589701917137E-3</v>
      </c>
      <c r="O66" s="8">
        <f t="shared" si="10"/>
        <v>-2.7321107598384953</v>
      </c>
      <c r="Q66">
        <f t="shared" si="21"/>
        <v>845</v>
      </c>
      <c r="R66" s="1">
        <f t="shared" si="22"/>
        <v>962.87705043708513</v>
      </c>
    </row>
    <row r="67" spans="1:18">
      <c r="A67">
        <v>57</v>
      </c>
      <c r="B67">
        <v>744</v>
      </c>
      <c r="D67" s="6">
        <f t="shared" si="11"/>
        <v>960.70752520741667</v>
      </c>
      <c r="E67" s="6">
        <f t="shared" si="12"/>
        <v>1.3069283456977623</v>
      </c>
      <c r="F67" s="6">
        <f t="shared" si="13"/>
        <v>960.70752520741667</v>
      </c>
      <c r="G67" s="6">
        <f t="shared" si="14"/>
        <v>960.70752520741667</v>
      </c>
      <c r="H67" s="6">
        <f t="shared" si="15"/>
        <v>-216.70752520741667</v>
      </c>
      <c r="I67" s="6">
        <f t="shared" si="16"/>
        <v>72.316408400010616</v>
      </c>
      <c r="J67" s="6">
        <f t="shared" si="17"/>
        <v>1.807236247780207E-2</v>
      </c>
      <c r="K67" s="6">
        <f t="shared" si="18"/>
        <v>956.79110826020076</v>
      </c>
      <c r="L67" s="6">
        <f t="shared" si="19"/>
        <v>1.283309062901798</v>
      </c>
      <c r="M67" s="6">
        <f t="shared" si="20"/>
        <v>28481.136232835426</v>
      </c>
      <c r="N67" s="7">
        <f t="shared" si="9"/>
        <v>1.0375263071149036E-3</v>
      </c>
      <c r="O67" s="8">
        <f t="shared" si="10"/>
        <v>-2.9840008826737088</v>
      </c>
      <c r="Q67">
        <f t="shared" si="21"/>
        <v>744</v>
      </c>
      <c r="R67" s="1">
        <f t="shared" si="22"/>
        <v>960.70752520741667</v>
      </c>
    </row>
    <row r="68" spans="1:18">
      <c r="A68">
        <v>58</v>
      </c>
      <c r="B68">
        <v>796</v>
      </c>
      <c r="D68" s="6">
        <f t="shared" si="11"/>
        <v>956.79110826020076</v>
      </c>
      <c r="E68" s="6">
        <f t="shared" si="12"/>
        <v>1.283309062901798</v>
      </c>
      <c r="F68" s="6">
        <f t="shared" si="13"/>
        <v>956.79110826020076</v>
      </c>
      <c r="G68" s="6">
        <f t="shared" si="14"/>
        <v>956.79110826020076</v>
      </c>
      <c r="H68" s="6">
        <f t="shared" si="15"/>
        <v>-160.79110826020076</v>
      </c>
      <c r="I68" s="6">
        <f t="shared" si="16"/>
        <v>72.292789117214653</v>
      </c>
      <c r="J68" s="6">
        <f t="shared" si="17"/>
        <v>1.7751550031097241E-2</v>
      </c>
      <c r="K68" s="6">
        <f t="shared" si="18"/>
        <v>953.93681685736419</v>
      </c>
      <c r="L68" s="6">
        <f t="shared" si="19"/>
        <v>1.2605283378663363</v>
      </c>
      <c r="M68" s="6">
        <f t="shared" si="20"/>
        <v>28471.83400079823</v>
      </c>
      <c r="N68" s="7">
        <f t="shared" si="9"/>
        <v>1.502489548877173E-3</v>
      </c>
      <c r="O68" s="8">
        <f t="shared" si="10"/>
        <v>-2.8231885402109196</v>
      </c>
      <c r="Q68">
        <f t="shared" si="21"/>
        <v>796</v>
      </c>
      <c r="R68" s="1">
        <f t="shared" si="22"/>
        <v>956.79110826020076</v>
      </c>
    </row>
    <row r="69" spans="1:18">
      <c r="A69">
        <v>59</v>
      </c>
      <c r="B69">
        <v>1040</v>
      </c>
      <c r="D69" s="6">
        <f t="shared" si="11"/>
        <v>953.93681685736419</v>
      </c>
      <c r="E69" s="6">
        <f t="shared" si="12"/>
        <v>1.2605283378663363</v>
      </c>
      <c r="F69" s="6">
        <f t="shared" si="13"/>
        <v>953.93681685736419</v>
      </c>
      <c r="G69" s="6">
        <f t="shared" si="14"/>
        <v>953.93681685736419</v>
      </c>
      <c r="H69" s="6">
        <f t="shared" si="15"/>
        <v>86.063183142635808</v>
      </c>
      <c r="I69" s="6">
        <f t="shared" si="16"/>
        <v>72.270008392179193</v>
      </c>
      <c r="J69" s="6">
        <f t="shared" si="17"/>
        <v>1.7441928760073954E-2</v>
      </c>
      <c r="K69" s="6">
        <f t="shared" si="18"/>
        <v>955.43792476660326</v>
      </c>
      <c r="L69" s="6">
        <f t="shared" si="19"/>
        <v>1.2385422923972171</v>
      </c>
      <c r="M69" s="6">
        <f t="shared" si="20"/>
        <v>28462.86202683585</v>
      </c>
      <c r="N69" s="7">
        <f t="shared" si="9"/>
        <v>2.0771689953690089E-3</v>
      </c>
      <c r="O69" s="8">
        <f t="shared" si="10"/>
        <v>-2.6825281684766757</v>
      </c>
      <c r="Q69">
        <f t="shared" si="21"/>
        <v>1040</v>
      </c>
      <c r="R69" s="1">
        <f t="shared" si="22"/>
        <v>953.93681685736419</v>
      </c>
    </row>
    <row r="70" spans="1:18">
      <c r="A70">
        <v>60</v>
      </c>
      <c r="B70">
        <v>759</v>
      </c>
      <c r="D70" s="6">
        <f t="shared" si="11"/>
        <v>955.43792476660326</v>
      </c>
      <c r="E70" s="6">
        <f t="shared" si="12"/>
        <v>1.2385422923972171</v>
      </c>
      <c r="F70" s="6">
        <f t="shared" si="13"/>
        <v>955.43792476660326</v>
      </c>
      <c r="G70" s="6">
        <f t="shared" si="14"/>
        <v>955.43792476660326</v>
      </c>
      <c r="H70" s="6">
        <f t="shared" si="15"/>
        <v>-196.43792476660326</v>
      </c>
      <c r="I70" s="6">
        <f t="shared" si="16"/>
        <v>72.248022346710073</v>
      </c>
      <c r="J70" s="6">
        <f t="shared" si="17"/>
        <v>1.7142923116339338E-2</v>
      </c>
      <c r="K70" s="6">
        <f t="shared" si="18"/>
        <v>952.07040452519618</v>
      </c>
      <c r="L70" s="6">
        <f t="shared" si="19"/>
        <v>1.217310057102317</v>
      </c>
      <c r="M70" s="6">
        <f t="shared" si="20"/>
        <v>28454.203029934848</v>
      </c>
      <c r="N70" s="7">
        <f t="shared" si="9"/>
        <v>1.2014801442241539E-3</v>
      </c>
      <c r="O70" s="8">
        <f t="shared" si="10"/>
        <v>-2.9202834019929464</v>
      </c>
      <c r="Q70">
        <f t="shared" si="21"/>
        <v>759</v>
      </c>
      <c r="R70" s="1">
        <f t="shared" si="22"/>
        <v>955.43792476660326</v>
      </c>
    </row>
    <row r="71" spans="1:18">
      <c r="A71">
        <v>61</v>
      </c>
      <c r="B71">
        <v>781</v>
      </c>
      <c r="D71" s="6">
        <f t="shared" si="11"/>
        <v>952.07040452519618</v>
      </c>
      <c r="E71" s="6">
        <f t="shared" si="12"/>
        <v>1.217310057102317</v>
      </c>
      <c r="F71" s="6">
        <f t="shared" si="13"/>
        <v>952.07040452519618</v>
      </c>
      <c r="G71" s="6">
        <f t="shared" si="14"/>
        <v>952.07040452519618</v>
      </c>
      <c r="H71" s="6">
        <f t="shared" si="15"/>
        <v>-171.07040452519618</v>
      </c>
      <c r="I71" s="6">
        <f t="shared" si="16"/>
        <v>72.22679011141517</v>
      </c>
      <c r="J71" s="6">
        <f t="shared" si="17"/>
        <v>1.6853996352662579E-2</v>
      </c>
      <c r="K71" s="6">
        <f t="shared" si="18"/>
        <v>949.18718455127998</v>
      </c>
      <c r="L71" s="6">
        <f t="shared" si="19"/>
        <v>1.196793517839855</v>
      </c>
      <c r="M71" s="6">
        <f t="shared" si="20"/>
        <v>28445.840914070119</v>
      </c>
      <c r="N71" s="7">
        <f t="shared" si="9"/>
        <v>1.4151633552060565E-3</v>
      </c>
      <c r="O71" s="8">
        <f t="shared" si="10"/>
        <v>-2.8491934257440712</v>
      </c>
      <c r="Q71">
        <f t="shared" si="21"/>
        <v>781</v>
      </c>
      <c r="R71" s="1">
        <f t="shared" si="22"/>
        <v>952.07040452519618</v>
      </c>
    </row>
    <row r="72" spans="1:18">
      <c r="A72">
        <v>62</v>
      </c>
      <c r="B72">
        <v>865</v>
      </c>
      <c r="D72" s="6">
        <f t="shared" si="11"/>
        <v>949.18718455127998</v>
      </c>
      <c r="E72" s="6">
        <f t="shared" si="12"/>
        <v>1.196793517839855</v>
      </c>
      <c r="F72" s="6">
        <f t="shared" si="13"/>
        <v>949.18718455127998</v>
      </c>
      <c r="G72" s="6">
        <f t="shared" si="14"/>
        <v>949.18718455127998</v>
      </c>
      <c r="H72" s="6">
        <f t="shared" si="15"/>
        <v>-84.187184551279984</v>
      </c>
      <c r="I72" s="6">
        <f t="shared" si="16"/>
        <v>72.20627357215271</v>
      </c>
      <c r="J72" s="6">
        <f t="shared" si="17"/>
        <v>1.657464730739704E-2</v>
      </c>
      <c r="K72" s="6">
        <f t="shared" si="18"/>
        <v>947.7918116595398</v>
      </c>
      <c r="L72" s="6">
        <f t="shared" si="19"/>
        <v>1.1769570873818804</v>
      </c>
      <c r="M72" s="6">
        <f t="shared" si="20"/>
        <v>28437.760668345967</v>
      </c>
      <c r="N72" s="7">
        <f t="shared" si="9"/>
        <v>2.0895420694779462E-3</v>
      </c>
      <c r="O72" s="8">
        <f t="shared" si="10"/>
        <v>-2.6799488806303318</v>
      </c>
      <c r="Q72">
        <f t="shared" si="21"/>
        <v>865</v>
      </c>
      <c r="R72" s="1">
        <f t="shared" si="22"/>
        <v>949.18718455127998</v>
      </c>
    </row>
    <row r="73" spans="1:18">
      <c r="A73">
        <v>63</v>
      </c>
      <c r="B73">
        <v>845</v>
      </c>
      <c r="D73" s="6">
        <f t="shared" si="11"/>
        <v>947.7918116595398</v>
      </c>
      <c r="E73" s="6">
        <f t="shared" si="12"/>
        <v>1.1769570873818804</v>
      </c>
      <c r="F73" s="6">
        <f t="shared" si="13"/>
        <v>947.7918116595398</v>
      </c>
      <c r="G73" s="6">
        <f t="shared" si="14"/>
        <v>947.7918116595398</v>
      </c>
      <c r="H73" s="6">
        <f t="shared" si="15"/>
        <v>-102.7918116595398</v>
      </c>
      <c r="I73" s="6">
        <f t="shared" si="16"/>
        <v>72.186437141694739</v>
      </c>
      <c r="J73" s="6">
        <f t="shared" si="17"/>
        <v>1.6304407503470932E-2</v>
      </c>
      <c r="K73" s="6">
        <f t="shared" si="18"/>
        <v>946.11585207422263</v>
      </c>
      <c r="L73" s="6">
        <f t="shared" si="19"/>
        <v>1.1577674994151079</v>
      </c>
      <c r="M73" s="6">
        <f t="shared" si="20"/>
        <v>28429.948277067881</v>
      </c>
      <c r="N73" s="7">
        <f t="shared" si="9"/>
        <v>1.965798369188114E-3</v>
      </c>
      <c r="O73" s="8">
        <f t="shared" si="10"/>
        <v>-2.7064610295556055</v>
      </c>
      <c r="Q73">
        <f t="shared" si="21"/>
        <v>845</v>
      </c>
      <c r="R73" s="1">
        <f t="shared" si="22"/>
        <v>947.7918116595398</v>
      </c>
    </row>
    <row r="74" spans="1:18">
      <c r="A74">
        <v>64</v>
      </c>
      <c r="B74">
        <v>944</v>
      </c>
      <c r="D74" s="6">
        <f t="shared" si="11"/>
        <v>946.11585207422263</v>
      </c>
      <c r="E74" s="6">
        <f t="shared" si="12"/>
        <v>1.1577674994151079</v>
      </c>
      <c r="F74" s="6">
        <f t="shared" si="13"/>
        <v>946.11585207422263</v>
      </c>
      <c r="G74" s="6">
        <f t="shared" si="14"/>
        <v>946.11585207422263</v>
      </c>
      <c r="H74" s="6">
        <f t="shared" si="15"/>
        <v>-2.1158520742226301</v>
      </c>
      <c r="I74" s="6">
        <f t="shared" si="16"/>
        <v>72.167247553727961</v>
      </c>
      <c r="J74" s="6">
        <f t="shared" si="17"/>
        <v>1.6042838526620529E-2</v>
      </c>
      <c r="K74" s="6">
        <f t="shared" si="18"/>
        <v>946.08190780104962</v>
      </c>
      <c r="L74" s="6">
        <f t="shared" si="19"/>
        <v>1.1391936223706223</v>
      </c>
      <c r="M74" s="6">
        <f t="shared" si="20"/>
        <v>28422.390638611741</v>
      </c>
      <c r="N74" s="7">
        <f t="shared" si="9"/>
        <v>2.3671679132579518E-3</v>
      </c>
      <c r="O74" s="8">
        <f t="shared" si="10"/>
        <v>-2.6257709346290463</v>
      </c>
      <c r="Q74">
        <f t="shared" si="21"/>
        <v>944</v>
      </c>
      <c r="R74" s="1">
        <f t="shared" si="22"/>
        <v>946.11585207422263</v>
      </c>
    </row>
    <row r="75" spans="1:18">
      <c r="A75">
        <v>65</v>
      </c>
      <c r="B75">
        <v>984</v>
      </c>
      <c r="D75" s="6">
        <f t="shared" si="11"/>
        <v>946.08190780104962</v>
      </c>
      <c r="E75" s="6">
        <f t="shared" si="12"/>
        <v>1.1391936223706223</v>
      </c>
      <c r="F75" s="6">
        <f t="shared" si="13"/>
        <v>946.08190780104962</v>
      </c>
      <c r="G75" s="6">
        <f t="shared" si="14"/>
        <v>946.08190780104962</v>
      </c>
      <c r="H75" s="6">
        <f t="shared" si="15"/>
        <v>37.918092198950376</v>
      </c>
      <c r="I75" s="6">
        <f t="shared" si="16"/>
        <v>72.148673676683487</v>
      </c>
      <c r="J75" s="6">
        <f t="shared" si="17"/>
        <v>1.5789529652002168E-2</v>
      </c>
      <c r="K75" s="6">
        <f t="shared" si="18"/>
        <v>946.68061664217225</v>
      </c>
      <c r="L75" s="6">
        <f t="shared" si="19"/>
        <v>1.1212062908908296</v>
      </c>
      <c r="M75" s="6">
        <f t="shared" si="20"/>
        <v>28415.075492102398</v>
      </c>
      <c r="N75" s="7">
        <f t="shared" si="9"/>
        <v>2.3085343231278514E-3</v>
      </c>
      <c r="O75" s="8">
        <f t="shared" si="10"/>
        <v>-2.6366636640046686</v>
      </c>
      <c r="Q75">
        <f t="shared" ref="Q75:Q110" si="23">B75</f>
        <v>984</v>
      </c>
      <c r="R75" s="1">
        <f t="shared" ref="R75:R110" si="24">F75</f>
        <v>946.08190780104962</v>
      </c>
    </row>
    <row r="76" spans="1:18">
      <c r="A76">
        <v>66</v>
      </c>
      <c r="B76">
        <v>897</v>
      </c>
      <c r="D76" s="6">
        <f t="shared" si="11"/>
        <v>946.68061664217225</v>
      </c>
      <c r="E76" s="6">
        <f t="shared" si="12"/>
        <v>1.1212062908908296</v>
      </c>
      <c r="F76" s="6">
        <f t="shared" si="13"/>
        <v>946.68061664217225</v>
      </c>
      <c r="G76" s="6">
        <f t="shared" si="14"/>
        <v>946.68061664217225</v>
      </c>
      <c r="H76" s="6">
        <f t="shared" si="15"/>
        <v>-49.680616642172254</v>
      </c>
      <c r="I76" s="6">
        <f t="shared" si="16"/>
        <v>72.130686345203685</v>
      </c>
      <c r="J76" s="6">
        <f t="shared" si="17"/>
        <v>1.5544095692157294E-2</v>
      </c>
      <c r="K76" s="6">
        <f t="shared" si="18"/>
        <v>945.90837638304095</v>
      </c>
      <c r="L76" s="6">
        <f t="shared" si="19"/>
        <v>1.1037781530145738</v>
      </c>
      <c r="M76" s="6">
        <f t="shared" si="20"/>
        <v>28407.991351038483</v>
      </c>
      <c r="N76" s="7">
        <f t="shared" ref="N76:N110" si="25">_xlfn.NORM.DIST(H76,0,SQRT(M76),FALSE)+0.000001</f>
        <v>2.2673316219182227E-3</v>
      </c>
      <c r="O76" s="8">
        <f t="shared" ref="O76:O110" si="26">LOG(N76)</f>
        <v>-2.6444849549346703</v>
      </c>
      <c r="Q76">
        <f t="shared" si="23"/>
        <v>897</v>
      </c>
      <c r="R76" s="1">
        <f t="shared" si="24"/>
        <v>946.68061664217225</v>
      </c>
    </row>
    <row r="77" spans="1:18">
      <c r="A77">
        <v>67</v>
      </c>
      <c r="B77">
        <v>822</v>
      </c>
      <c r="D77" s="6">
        <f t="shared" ref="D77:D110" si="27">K76</f>
        <v>945.90837638304095</v>
      </c>
      <c r="E77" s="6">
        <f t="shared" ref="E77:E110" si="28">L76</f>
        <v>1.1037781530145738</v>
      </c>
      <c r="F77" s="6">
        <f t="shared" ref="F77:F110" si="29">D77</f>
        <v>945.90837638304095</v>
      </c>
      <c r="G77" s="6">
        <f t="shared" ref="G77:G110" si="30">F77</f>
        <v>945.90837638304095</v>
      </c>
      <c r="H77" s="6">
        <f t="shared" ref="H77:H110" si="31">B77-G77</f>
        <v>-123.90837638304095</v>
      </c>
      <c r="I77" s="6">
        <f t="shared" ref="I77:I110" si="32">E77+$D$3</f>
        <v>72.113258207327434</v>
      </c>
      <c r="J77" s="6">
        <f t="shared" ref="J77:J110" si="33">E77/I77</f>
        <v>1.5306175042613992E-2</v>
      </c>
      <c r="K77" s="6">
        <f t="shared" ref="K77:K110" si="34">F77+J77*H77</f>
        <v>944.01181308487605</v>
      </c>
      <c r="L77" s="6">
        <f t="shared" ref="L77:L110" si="35">E77*(1-J77)</f>
        <v>1.0868835313963197</v>
      </c>
      <c r="M77" s="6">
        <f t="shared" ref="M77:M110" si="36">I77*$D$4</f>
        <v>28401.127443107762</v>
      </c>
      <c r="N77" s="7">
        <f t="shared" si="25"/>
        <v>1.807571930976666E-3</v>
      </c>
      <c r="O77" s="8">
        <f t="shared" si="26"/>
        <v>-2.7429044112645991</v>
      </c>
      <c r="Q77">
        <f t="shared" si="23"/>
        <v>822</v>
      </c>
      <c r="R77" s="1">
        <f t="shared" si="24"/>
        <v>945.90837638304095</v>
      </c>
    </row>
    <row r="78" spans="1:18">
      <c r="A78">
        <v>68</v>
      </c>
      <c r="B78">
        <v>1010</v>
      </c>
      <c r="D78" s="6">
        <f t="shared" si="27"/>
        <v>944.01181308487605</v>
      </c>
      <c r="E78" s="6">
        <f t="shared" si="28"/>
        <v>1.0868835313963197</v>
      </c>
      <c r="F78" s="6">
        <f t="shared" si="29"/>
        <v>944.01181308487605</v>
      </c>
      <c r="G78" s="6">
        <f t="shared" si="30"/>
        <v>944.01181308487605</v>
      </c>
      <c r="H78" s="6">
        <f t="shared" si="31"/>
        <v>65.988186915123947</v>
      </c>
      <c r="I78" s="6">
        <f t="shared" si="32"/>
        <v>72.096363585709184</v>
      </c>
      <c r="J78" s="6">
        <f t="shared" si="33"/>
        <v>1.5075427904268945E-2</v>
      </c>
      <c r="K78" s="6">
        <f t="shared" si="34"/>
        <v>945.0066132392484</v>
      </c>
      <c r="L78" s="6">
        <f t="shared" si="35"/>
        <v>1.0704982970784171</v>
      </c>
      <c r="M78" s="6">
        <f t="shared" si="36"/>
        <v>28394.473655529568</v>
      </c>
      <c r="N78" s="7">
        <f t="shared" si="25"/>
        <v>2.193767022591735E-3</v>
      </c>
      <c r="O78" s="8">
        <f t="shared" si="26"/>
        <v>-2.6588094962578039</v>
      </c>
      <c r="Q78">
        <f t="shared" si="23"/>
        <v>1010</v>
      </c>
      <c r="R78" s="1">
        <f t="shared" si="24"/>
        <v>944.01181308487605</v>
      </c>
    </row>
    <row r="79" spans="1:18">
      <c r="A79">
        <v>69</v>
      </c>
      <c r="B79">
        <v>771</v>
      </c>
      <c r="D79" s="6">
        <f t="shared" si="27"/>
        <v>945.0066132392484</v>
      </c>
      <c r="E79" s="6">
        <f t="shared" si="28"/>
        <v>1.0704982970784171</v>
      </c>
      <c r="F79" s="6">
        <f t="shared" si="29"/>
        <v>945.0066132392484</v>
      </c>
      <c r="G79" s="6">
        <f t="shared" si="30"/>
        <v>945.0066132392484</v>
      </c>
      <c r="H79" s="6">
        <f t="shared" si="31"/>
        <v>-174.0066132392484</v>
      </c>
      <c r="I79" s="6">
        <f t="shared" si="32"/>
        <v>72.079978351391276</v>
      </c>
      <c r="J79" s="6">
        <f t="shared" si="33"/>
        <v>1.4851534664171476E-2</v>
      </c>
      <c r="K79" s="6">
        <f t="shared" si="34"/>
        <v>942.42234799093058</v>
      </c>
      <c r="L79" s="6">
        <f t="shared" si="35"/>
        <v>1.0545997545114205</v>
      </c>
      <c r="M79" s="6">
        <f t="shared" si="36"/>
        <v>28388.020485341222</v>
      </c>
      <c r="N79" s="7">
        <f t="shared" si="25"/>
        <v>1.3901080450502939E-3</v>
      </c>
      <c r="O79" s="8">
        <f t="shared" si="26"/>
        <v>-2.8569514432383141</v>
      </c>
      <c r="Q79">
        <f t="shared" si="23"/>
        <v>771</v>
      </c>
      <c r="R79" s="1">
        <f t="shared" si="24"/>
        <v>945.0066132392484</v>
      </c>
    </row>
    <row r="80" spans="1:18">
      <c r="A80">
        <v>70</v>
      </c>
      <c r="B80">
        <v>676</v>
      </c>
      <c r="D80" s="6">
        <f t="shared" si="27"/>
        <v>942.42234799093058</v>
      </c>
      <c r="E80" s="6">
        <f t="shared" si="28"/>
        <v>1.0545997545114205</v>
      </c>
      <c r="F80" s="6">
        <f t="shared" si="29"/>
        <v>942.42234799093058</v>
      </c>
      <c r="G80" s="6">
        <f t="shared" si="30"/>
        <v>942.42234799093058</v>
      </c>
      <c r="H80" s="6">
        <f t="shared" si="31"/>
        <v>-266.42234799093058</v>
      </c>
      <c r="I80" s="6">
        <f t="shared" si="32"/>
        <v>72.064079808824275</v>
      </c>
      <c r="J80" s="6">
        <f t="shared" si="33"/>
        <v>1.4634194418483151E-2</v>
      </c>
      <c r="K80" s="6">
        <f t="shared" si="34"/>
        <v>938.52347155300254</v>
      </c>
      <c r="L80" s="6">
        <f t="shared" si="35"/>
        <v>1.0391665366702159</v>
      </c>
      <c r="M80" s="6">
        <f t="shared" si="36"/>
        <v>28381.758994114367</v>
      </c>
      <c r="N80" s="7">
        <f t="shared" si="25"/>
        <v>6.7914066659549707E-4</v>
      </c>
      <c r="O80" s="8">
        <f t="shared" si="26"/>
        <v>-3.168040263423348</v>
      </c>
      <c r="Q80">
        <f t="shared" si="23"/>
        <v>676</v>
      </c>
      <c r="R80" s="1">
        <f t="shared" si="24"/>
        <v>942.42234799093058</v>
      </c>
    </row>
    <row r="81" spans="1:18">
      <c r="A81">
        <v>71</v>
      </c>
      <c r="B81">
        <v>649</v>
      </c>
      <c r="D81" s="6">
        <f t="shared" si="27"/>
        <v>938.52347155300254</v>
      </c>
      <c r="E81" s="6">
        <f t="shared" si="28"/>
        <v>1.0391665366702159</v>
      </c>
      <c r="F81" s="6">
        <f t="shared" si="29"/>
        <v>938.52347155300254</v>
      </c>
      <c r="G81" s="6">
        <f t="shared" si="30"/>
        <v>938.52347155300254</v>
      </c>
      <c r="H81" s="6">
        <f t="shared" si="31"/>
        <v>-289.52347155300254</v>
      </c>
      <c r="I81" s="6">
        <f t="shared" si="32"/>
        <v>72.048646590983083</v>
      </c>
      <c r="J81" s="6">
        <f t="shared" si="33"/>
        <v>1.4423123623258566E-2</v>
      </c>
      <c r="K81" s="6">
        <f t="shared" si="34"/>
        <v>934.34763873095858</v>
      </c>
      <c r="L81" s="6">
        <f t="shared" si="35"/>
        <v>1.0241785092466678</v>
      </c>
      <c r="M81" s="6">
        <f t="shared" si="36"/>
        <v>28375.680766647445</v>
      </c>
      <c r="N81" s="7">
        <f t="shared" si="25"/>
        <v>5.4171455111486826E-4</v>
      </c>
      <c r="O81" s="8">
        <f t="shared" si="26"/>
        <v>-3.2662294985755853</v>
      </c>
      <c r="Q81">
        <f t="shared" si="23"/>
        <v>649</v>
      </c>
      <c r="R81" s="1">
        <f t="shared" si="24"/>
        <v>938.52347155300254</v>
      </c>
    </row>
    <row r="82" spans="1:18">
      <c r="A82">
        <v>72</v>
      </c>
      <c r="B82">
        <v>846</v>
      </c>
      <c r="D82" s="6">
        <f t="shared" si="27"/>
        <v>934.34763873095858</v>
      </c>
      <c r="E82" s="6">
        <f t="shared" si="28"/>
        <v>1.0241785092466678</v>
      </c>
      <c r="F82" s="6">
        <f t="shared" si="29"/>
        <v>934.34763873095858</v>
      </c>
      <c r="G82" s="6">
        <f t="shared" si="30"/>
        <v>934.34763873095858</v>
      </c>
      <c r="H82" s="6">
        <f t="shared" si="31"/>
        <v>-88.347638730958579</v>
      </c>
      <c r="I82" s="6">
        <f t="shared" si="32"/>
        <v>72.033658563559527</v>
      </c>
      <c r="J82" s="6">
        <f t="shared" si="33"/>
        <v>1.4218054860325815E-2</v>
      </c>
      <c r="K82" s="6">
        <f t="shared" si="34"/>
        <v>933.0915071567016</v>
      </c>
      <c r="L82" s="6">
        <f t="shared" si="35"/>
        <v>1.0096166830154321</v>
      </c>
      <c r="M82" s="6">
        <f t="shared" si="36"/>
        <v>28369.777873232848</v>
      </c>
      <c r="N82" s="7">
        <f t="shared" si="25"/>
        <v>2.0651389388256416E-3</v>
      </c>
      <c r="O82" s="8">
        <f t="shared" si="26"/>
        <v>-2.6850507244746713</v>
      </c>
      <c r="Q82">
        <f t="shared" si="23"/>
        <v>846</v>
      </c>
      <c r="R82" s="1">
        <f t="shared" si="24"/>
        <v>934.34763873095858</v>
      </c>
    </row>
    <row r="83" spans="1:18">
      <c r="A83">
        <v>73</v>
      </c>
      <c r="B83">
        <v>812</v>
      </c>
      <c r="D83" s="6">
        <f t="shared" si="27"/>
        <v>933.0915071567016</v>
      </c>
      <c r="E83" s="6">
        <f t="shared" si="28"/>
        <v>1.0096166830154321</v>
      </c>
      <c r="F83" s="6">
        <f t="shared" si="29"/>
        <v>933.0915071567016</v>
      </c>
      <c r="G83" s="6">
        <f t="shared" si="30"/>
        <v>933.0915071567016</v>
      </c>
      <c r="H83" s="6">
        <f t="shared" si="31"/>
        <v>-121.0915071567016</v>
      </c>
      <c r="I83" s="6">
        <f t="shared" si="32"/>
        <v>72.019096737328297</v>
      </c>
      <c r="J83" s="6">
        <f t="shared" si="33"/>
        <v>1.4018735706971684E-2</v>
      </c>
      <c r="K83" s="6">
        <f t="shared" si="34"/>
        <v>931.39395732151297</v>
      </c>
      <c r="L83" s="6">
        <f t="shared" si="35"/>
        <v>0.99546313357088934</v>
      </c>
      <c r="M83" s="6">
        <f t="shared" si="36"/>
        <v>28364.042835143064</v>
      </c>
      <c r="N83" s="7">
        <f t="shared" si="25"/>
        <v>1.830232750515533E-3</v>
      </c>
      <c r="O83" s="8">
        <f t="shared" si="26"/>
        <v>-2.7374936775717713</v>
      </c>
      <c r="Q83">
        <f t="shared" si="23"/>
        <v>812</v>
      </c>
      <c r="R83" s="1">
        <f t="shared" si="24"/>
        <v>933.0915071567016</v>
      </c>
    </row>
    <row r="84" spans="1:18">
      <c r="A84">
        <v>74</v>
      </c>
      <c r="B84">
        <v>742</v>
      </c>
      <c r="D84" s="6">
        <f t="shared" si="27"/>
        <v>931.39395732151297</v>
      </c>
      <c r="E84" s="6">
        <f t="shared" si="28"/>
        <v>0.99546313357088934</v>
      </c>
      <c r="F84" s="6">
        <f t="shared" si="29"/>
        <v>931.39395732151297</v>
      </c>
      <c r="G84" s="6">
        <f t="shared" si="30"/>
        <v>931.39395732151297</v>
      </c>
      <c r="H84" s="6">
        <f t="shared" si="31"/>
        <v>-189.39395732151297</v>
      </c>
      <c r="I84" s="6">
        <f t="shared" si="32"/>
        <v>72.004943187883754</v>
      </c>
      <c r="J84" s="6">
        <f t="shared" si="33"/>
        <v>1.3824927699386E-2</v>
      </c>
      <c r="K84" s="6">
        <f t="shared" si="34"/>
        <v>928.77559955484242</v>
      </c>
      <c r="L84" s="6">
        <f t="shared" si="35"/>
        <v>0.98170092772186757</v>
      </c>
      <c r="M84" s="6">
        <f t="shared" si="36"/>
        <v>28358.468593019774</v>
      </c>
      <c r="N84" s="7">
        <f t="shared" si="25"/>
        <v>1.2596453909362701E-3</v>
      </c>
      <c r="O84" s="8">
        <f t="shared" si="26"/>
        <v>-2.8997516980847395</v>
      </c>
      <c r="Q84">
        <f t="shared" si="23"/>
        <v>742</v>
      </c>
      <c r="R84" s="1">
        <f t="shared" si="24"/>
        <v>931.39395732151297</v>
      </c>
    </row>
    <row r="85" spans="1:18">
      <c r="A85">
        <v>75</v>
      </c>
      <c r="B85">
        <v>801</v>
      </c>
      <c r="D85" s="6">
        <f t="shared" si="27"/>
        <v>928.77559955484242</v>
      </c>
      <c r="E85" s="6">
        <f t="shared" si="28"/>
        <v>0.98170092772186757</v>
      </c>
      <c r="F85" s="6">
        <f t="shared" si="29"/>
        <v>928.77559955484242</v>
      </c>
      <c r="G85" s="6">
        <f t="shared" si="30"/>
        <v>928.77559955484242</v>
      </c>
      <c r="H85" s="6">
        <f t="shared" si="31"/>
        <v>-127.77559955484242</v>
      </c>
      <c r="I85" s="6">
        <f t="shared" si="32"/>
        <v>71.991180982034734</v>
      </c>
      <c r="J85" s="6">
        <f t="shared" si="33"/>
        <v>1.3636405380915326E-2</v>
      </c>
      <c r="K85" s="6">
        <f t="shared" si="34"/>
        <v>927.03319968152312</v>
      </c>
      <c r="L85" s="6">
        <f t="shared" si="35"/>
        <v>0.96831405590863151</v>
      </c>
      <c r="M85" s="6">
        <f t="shared" si="36"/>
        <v>28353.048477885153</v>
      </c>
      <c r="N85" s="7">
        <f t="shared" si="25"/>
        <v>1.7775186436158219E-3</v>
      </c>
      <c r="O85" s="8">
        <f t="shared" si="26"/>
        <v>-2.7501858354493849</v>
      </c>
      <c r="Q85">
        <f t="shared" si="23"/>
        <v>801</v>
      </c>
      <c r="R85" s="1">
        <f t="shared" si="24"/>
        <v>928.77559955484242</v>
      </c>
    </row>
    <row r="86" spans="1:18">
      <c r="A86">
        <v>76</v>
      </c>
      <c r="B86">
        <v>1040</v>
      </c>
      <c r="D86" s="6">
        <f t="shared" si="27"/>
        <v>927.03319968152312</v>
      </c>
      <c r="E86" s="6">
        <f t="shared" si="28"/>
        <v>0.96831405590863151</v>
      </c>
      <c r="F86" s="6">
        <f t="shared" si="29"/>
        <v>927.03319968152312</v>
      </c>
      <c r="G86" s="6">
        <f t="shared" si="30"/>
        <v>927.03319968152312</v>
      </c>
      <c r="H86" s="6">
        <f t="shared" si="31"/>
        <v>112.96680031847688</v>
      </c>
      <c r="I86" s="6">
        <f t="shared" si="32"/>
        <v>71.977794110221495</v>
      </c>
      <c r="J86" s="6">
        <f t="shared" si="33"/>
        <v>1.3452955427139469E-2</v>
      </c>
      <c r="K86" s="6">
        <f t="shared" si="34"/>
        <v>928.55293701095411</v>
      </c>
      <c r="L86" s="6">
        <f t="shared" si="35"/>
        <v>0.95528737007502007</v>
      </c>
      <c r="M86" s="6">
        <f t="shared" si="36"/>
        <v>28347.776184524908</v>
      </c>
      <c r="N86" s="7">
        <f t="shared" si="25"/>
        <v>1.8928905993713752E-3</v>
      </c>
      <c r="O86" s="8">
        <f t="shared" si="26"/>
        <v>-2.722874485593676</v>
      </c>
      <c r="Q86">
        <f t="shared" si="23"/>
        <v>1040</v>
      </c>
      <c r="R86" s="1">
        <f t="shared" si="24"/>
        <v>927.03319968152312</v>
      </c>
    </row>
    <row r="87" spans="1:18">
      <c r="A87">
        <v>77</v>
      </c>
      <c r="B87">
        <v>860</v>
      </c>
      <c r="D87" s="6">
        <f t="shared" si="27"/>
        <v>928.55293701095411</v>
      </c>
      <c r="E87" s="6">
        <f t="shared" si="28"/>
        <v>0.95528737007502007</v>
      </c>
      <c r="F87" s="6">
        <f t="shared" si="29"/>
        <v>928.55293701095411</v>
      </c>
      <c r="G87" s="6">
        <f t="shared" si="30"/>
        <v>928.55293701095411</v>
      </c>
      <c r="H87" s="6">
        <f t="shared" si="31"/>
        <v>-68.552937010954111</v>
      </c>
      <c r="I87" s="6">
        <f t="shared" si="32"/>
        <v>71.964767424387887</v>
      </c>
      <c r="J87" s="6">
        <f t="shared" si="33"/>
        <v>1.3274375840632345E-2</v>
      </c>
      <c r="K87" s="6">
        <f t="shared" si="34"/>
        <v>927.64293956009146</v>
      </c>
      <c r="L87" s="6">
        <f t="shared" si="35"/>
        <v>0.94260652648883503</v>
      </c>
      <c r="M87" s="6">
        <f t="shared" si="36"/>
        <v>28342.645747019807</v>
      </c>
      <c r="N87" s="7">
        <f t="shared" si="25"/>
        <v>2.1821453247677092E-3</v>
      </c>
      <c r="O87" s="8">
        <f t="shared" si="26"/>
        <v>-2.661116329988257</v>
      </c>
      <c r="Q87">
        <f t="shared" si="23"/>
        <v>860</v>
      </c>
      <c r="R87" s="1">
        <f t="shared" si="24"/>
        <v>928.55293701095411</v>
      </c>
    </row>
    <row r="88" spans="1:18">
      <c r="A88">
        <v>78</v>
      </c>
      <c r="B88">
        <v>874</v>
      </c>
      <c r="D88" s="6">
        <f t="shared" si="27"/>
        <v>927.64293956009146</v>
      </c>
      <c r="E88" s="6">
        <f t="shared" si="28"/>
        <v>0.94260652648883503</v>
      </c>
      <c r="F88" s="6">
        <f t="shared" si="29"/>
        <v>927.64293956009146</v>
      </c>
      <c r="G88" s="6">
        <f t="shared" si="30"/>
        <v>927.64293956009146</v>
      </c>
      <c r="H88" s="6">
        <f t="shared" si="31"/>
        <v>-53.642939560091463</v>
      </c>
      <c r="I88" s="6">
        <f t="shared" si="32"/>
        <v>71.952086580801691</v>
      </c>
      <c r="J88" s="6">
        <f t="shared" si="33"/>
        <v>1.3100475209016969E-2</v>
      </c>
      <c r="K88" s="6">
        <f t="shared" si="34"/>
        <v>926.94019156024569</v>
      </c>
      <c r="L88" s="6">
        <f t="shared" si="35"/>
        <v>0.93025793305671045</v>
      </c>
      <c r="M88" s="6">
        <f t="shared" si="36"/>
        <v>28337.651516226044</v>
      </c>
      <c r="N88" s="7">
        <f t="shared" si="25"/>
        <v>2.2535673380515505E-3</v>
      </c>
      <c r="O88" s="8">
        <f t="shared" si="26"/>
        <v>-2.6471294603987356</v>
      </c>
      <c r="Q88">
        <f t="shared" si="23"/>
        <v>874</v>
      </c>
      <c r="R88" s="1">
        <f t="shared" si="24"/>
        <v>927.64293956009146</v>
      </c>
    </row>
    <row r="89" spans="1:18">
      <c r="A89">
        <v>79</v>
      </c>
      <c r="B89">
        <v>848</v>
      </c>
      <c r="D89" s="6">
        <f t="shared" si="27"/>
        <v>926.94019156024569</v>
      </c>
      <c r="E89" s="6">
        <f t="shared" si="28"/>
        <v>0.93025793305671045</v>
      </c>
      <c r="F89" s="6">
        <f t="shared" si="29"/>
        <v>926.94019156024569</v>
      </c>
      <c r="G89" s="6">
        <f t="shared" si="30"/>
        <v>926.94019156024569</v>
      </c>
      <c r="H89" s="6">
        <f t="shared" si="31"/>
        <v>-78.940191560245694</v>
      </c>
      <c r="I89" s="6">
        <f t="shared" si="32"/>
        <v>71.939737987369568</v>
      </c>
      <c r="J89" s="6">
        <f t="shared" si="33"/>
        <v>1.2931072020585278E-2</v>
      </c>
      <c r="K89" s="6">
        <f t="shared" si="34"/>
        <v>925.91941025786139</v>
      </c>
      <c r="L89" s="6">
        <f t="shared" si="35"/>
        <v>0.91822870072663332</v>
      </c>
      <c r="M89" s="6">
        <f t="shared" si="36"/>
        <v>28332.788139025692</v>
      </c>
      <c r="N89" s="7">
        <f t="shared" si="25"/>
        <v>2.1242724992509357E-3</v>
      </c>
      <c r="O89" s="8">
        <f t="shared" si="26"/>
        <v>-2.6727897732166968</v>
      </c>
      <c r="Q89">
        <f t="shared" si="23"/>
        <v>848</v>
      </c>
      <c r="R89" s="1">
        <f t="shared" si="24"/>
        <v>926.94019156024569</v>
      </c>
    </row>
    <row r="90" spans="1:18">
      <c r="A90">
        <v>80</v>
      </c>
      <c r="B90">
        <v>890</v>
      </c>
      <c r="D90" s="6">
        <f t="shared" si="27"/>
        <v>925.91941025786139</v>
      </c>
      <c r="E90" s="6">
        <f t="shared" si="28"/>
        <v>0.91822870072663332</v>
      </c>
      <c r="F90" s="6">
        <f t="shared" si="29"/>
        <v>925.91941025786139</v>
      </c>
      <c r="G90" s="6">
        <f t="shared" si="30"/>
        <v>925.91941025786139</v>
      </c>
      <c r="H90" s="6">
        <f t="shared" si="31"/>
        <v>-35.919410257861387</v>
      </c>
      <c r="I90" s="6">
        <f t="shared" si="32"/>
        <v>71.92770875503949</v>
      </c>
      <c r="J90" s="6">
        <f t="shared" si="33"/>
        <v>1.2765994032338744E-2</v>
      </c>
      <c r="K90" s="6">
        <f t="shared" si="34"/>
        <v>925.46086328086437</v>
      </c>
      <c r="L90" s="6">
        <f t="shared" si="35"/>
        <v>0.906506598612835</v>
      </c>
      <c r="M90" s="6">
        <f t="shared" si="36"/>
        <v>28328.050539187017</v>
      </c>
      <c r="N90" s="7">
        <f t="shared" si="25"/>
        <v>2.3179236768415303E-3</v>
      </c>
      <c r="O90" s="8">
        <f t="shared" si="26"/>
        <v>-2.6349008683173221</v>
      </c>
      <c r="Q90">
        <f t="shared" si="23"/>
        <v>890</v>
      </c>
      <c r="R90" s="1">
        <f t="shared" si="24"/>
        <v>925.91941025786139</v>
      </c>
    </row>
    <row r="91" spans="1:18">
      <c r="A91">
        <v>81</v>
      </c>
      <c r="B91">
        <v>744</v>
      </c>
      <c r="D91" s="6">
        <f t="shared" si="27"/>
        <v>925.46086328086437</v>
      </c>
      <c r="E91" s="6">
        <f t="shared" si="28"/>
        <v>0.906506598612835</v>
      </c>
      <c r="F91" s="6">
        <f t="shared" si="29"/>
        <v>925.46086328086437</v>
      </c>
      <c r="G91" s="6">
        <f t="shared" si="30"/>
        <v>925.46086328086437</v>
      </c>
      <c r="H91" s="6">
        <f t="shared" si="31"/>
        <v>-181.46086328086437</v>
      </c>
      <c r="I91" s="6">
        <f t="shared" si="32"/>
        <v>71.915986652925696</v>
      </c>
      <c r="J91" s="6">
        <f t="shared" si="33"/>
        <v>1.2605077685824343E-2</v>
      </c>
      <c r="K91" s="6">
        <f t="shared" si="34"/>
        <v>923.17353500227227</v>
      </c>
      <c r="L91" s="6">
        <f t="shared" si="35"/>
        <v>0.89508001251460789</v>
      </c>
      <c r="M91" s="6">
        <f t="shared" si="36"/>
        <v>28323.433899690881</v>
      </c>
      <c r="N91" s="7">
        <f t="shared" si="25"/>
        <v>1.3265243364949375E-3</v>
      </c>
      <c r="O91" s="8">
        <f t="shared" si="26"/>
        <v>-2.8772847780159845</v>
      </c>
      <c r="Q91">
        <f t="shared" si="23"/>
        <v>744</v>
      </c>
      <c r="R91" s="1">
        <f t="shared" si="24"/>
        <v>925.46086328086437</v>
      </c>
    </row>
    <row r="92" spans="1:18">
      <c r="A92">
        <v>82</v>
      </c>
      <c r="B92">
        <v>749</v>
      </c>
      <c r="D92" s="6">
        <f t="shared" si="27"/>
        <v>923.17353500227227</v>
      </c>
      <c r="E92" s="6">
        <f t="shared" si="28"/>
        <v>0.89508001251460789</v>
      </c>
      <c r="F92" s="6">
        <f t="shared" si="29"/>
        <v>923.17353500227227</v>
      </c>
      <c r="G92" s="6">
        <f t="shared" si="30"/>
        <v>923.17353500227227</v>
      </c>
      <c r="H92" s="6">
        <f t="shared" si="31"/>
        <v>-174.17353500227227</v>
      </c>
      <c r="I92" s="6">
        <f t="shared" si="32"/>
        <v>71.904560066827472</v>
      </c>
      <c r="J92" s="6">
        <f t="shared" si="33"/>
        <v>1.2448167566601177E-2</v>
      </c>
      <c r="K92" s="6">
        <f t="shared" si="34"/>
        <v>921.00539365289671</v>
      </c>
      <c r="L92" s="6">
        <f t="shared" si="35"/>
        <v>0.88393790653331061</v>
      </c>
      <c r="M92" s="6">
        <f t="shared" si="36"/>
        <v>28318.933646393736</v>
      </c>
      <c r="N92" s="7">
        <f t="shared" si="25"/>
        <v>1.3885685768404174E-3</v>
      </c>
      <c r="O92" s="8">
        <f t="shared" si="26"/>
        <v>-2.8574326670063153</v>
      </c>
      <c r="Q92">
        <f t="shared" si="23"/>
        <v>749</v>
      </c>
      <c r="R92" s="1">
        <f t="shared" si="24"/>
        <v>923.17353500227227</v>
      </c>
    </row>
    <row r="93" spans="1:18">
      <c r="A93">
        <v>83</v>
      </c>
      <c r="B93">
        <v>838</v>
      </c>
      <c r="D93" s="6">
        <f t="shared" si="27"/>
        <v>921.00539365289671</v>
      </c>
      <c r="E93" s="6">
        <f t="shared" si="28"/>
        <v>0.88393790653331061</v>
      </c>
      <c r="F93" s="6">
        <f t="shared" si="29"/>
        <v>921.00539365289671</v>
      </c>
      <c r="G93" s="6">
        <f t="shared" si="30"/>
        <v>921.00539365289671</v>
      </c>
      <c r="H93" s="6">
        <f t="shared" si="31"/>
        <v>-83.005393652896714</v>
      </c>
      <c r="I93" s="6">
        <f t="shared" si="32"/>
        <v>71.893417960846165</v>
      </c>
      <c r="J93" s="6">
        <f t="shared" si="33"/>
        <v>1.22951159035826E-2</v>
      </c>
      <c r="K93" s="6">
        <f t="shared" si="34"/>
        <v>919.98483271731186</v>
      </c>
      <c r="L93" s="6">
        <f t="shared" si="35"/>
        <v>0.87306978752091347</v>
      </c>
      <c r="M93" s="6">
        <f t="shared" si="36"/>
        <v>28314.545432910858</v>
      </c>
      <c r="N93" s="7">
        <f t="shared" si="25"/>
        <v>2.1002585623408477E-3</v>
      </c>
      <c r="O93" s="8">
        <f t="shared" si="26"/>
        <v>-2.677727236082537</v>
      </c>
      <c r="Q93">
        <f t="shared" si="23"/>
        <v>838</v>
      </c>
      <c r="R93" s="1">
        <f t="shared" si="24"/>
        <v>921.00539365289671</v>
      </c>
    </row>
    <row r="94" spans="1:18">
      <c r="A94">
        <v>84</v>
      </c>
      <c r="B94">
        <v>1050</v>
      </c>
      <c r="D94" s="6">
        <f t="shared" si="27"/>
        <v>919.98483271731186</v>
      </c>
      <c r="E94" s="6">
        <f t="shared" si="28"/>
        <v>0.87306978752091347</v>
      </c>
      <c r="F94" s="6">
        <f t="shared" si="29"/>
        <v>919.98483271731186</v>
      </c>
      <c r="G94" s="6">
        <f t="shared" si="30"/>
        <v>919.98483271731186</v>
      </c>
      <c r="H94" s="6">
        <f t="shared" si="31"/>
        <v>130.01516728268814</v>
      </c>
      <c r="I94" s="6">
        <f t="shared" si="32"/>
        <v>71.882549841833779</v>
      </c>
      <c r="J94" s="6">
        <f t="shared" si="33"/>
        <v>1.2145782104863641E-2</v>
      </c>
      <c r="K94" s="6">
        <f t="shared" si="34"/>
        <v>921.56396860945483</v>
      </c>
      <c r="L94" s="6">
        <f t="shared" si="35"/>
        <v>0.86246567211934488</v>
      </c>
      <c r="M94" s="6">
        <f t="shared" si="36"/>
        <v>28310.265126614751</v>
      </c>
      <c r="N94" s="7">
        <f t="shared" si="25"/>
        <v>1.7600588391851735E-3</v>
      </c>
      <c r="O94" s="8">
        <f t="shared" si="26"/>
        <v>-2.7544728133754495</v>
      </c>
      <c r="Q94">
        <f t="shared" si="23"/>
        <v>1050</v>
      </c>
      <c r="R94" s="1">
        <f t="shared" si="24"/>
        <v>919.98483271731186</v>
      </c>
    </row>
    <row r="95" spans="1:18">
      <c r="A95">
        <v>85</v>
      </c>
      <c r="B95">
        <v>918</v>
      </c>
      <c r="D95" s="6">
        <f t="shared" si="27"/>
        <v>921.56396860945483</v>
      </c>
      <c r="E95" s="6">
        <f t="shared" si="28"/>
        <v>0.86246567211934488</v>
      </c>
      <c r="F95" s="6">
        <f t="shared" si="29"/>
        <v>921.56396860945483</v>
      </c>
      <c r="G95" s="6">
        <f t="shared" si="30"/>
        <v>921.56396860945483</v>
      </c>
      <c r="H95" s="6">
        <f t="shared" si="31"/>
        <v>-3.5639686094548324</v>
      </c>
      <c r="I95" s="6">
        <f t="shared" si="32"/>
        <v>71.871945726432202</v>
      </c>
      <c r="J95" s="6">
        <f t="shared" si="33"/>
        <v>1.2000032326968958E-2</v>
      </c>
      <c r="K95" s="6">
        <f t="shared" si="34"/>
        <v>921.52120087092908</v>
      </c>
      <c r="L95" s="6">
        <f t="shared" si="35"/>
        <v>0.85211605617301167</v>
      </c>
      <c r="M95" s="6">
        <f t="shared" si="36"/>
        <v>28306.088795653865</v>
      </c>
      <c r="N95" s="7">
        <f t="shared" si="25"/>
        <v>2.3716786709542994E-3</v>
      </c>
      <c r="O95" s="8">
        <f t="shared" si="26"/>
        <v>-2.6249441521056767</v>
      </c>
      <c r="Q95">
        <f t="shared" si="23"/>
        <v>918</v>
      </c>
      <c r="R95" s="1">
        <f t="shared" si="24"/>
        <v>921.56396860945483</v>
      </c>
    </row>
    <row r="96" spans="1:18">
      <c r="A96">
        <v>86</v>
      </c>
      <c r="B96">
        <v>986</v>
      </c>
      <c r="D96" s="6">
        <f t="shared" si="27"/>
        <v>921.52120087092908</v>
      </c>
      <c r="E96" s="6">
        <f t="shared" si="28"/>
        <v>0.85211605617301167</v>
      </c>
      <c r="F96" s="6">
        <f t="shared" si="29"/>
        <v>921.52120087092908</v>
      </c>
      <c r="G96" s="6">
        <f t="shared" si="30"/>
        <v>921.52120087092908</v>
      </c>
      <c r="H96" s="6">
        <f t="shared" si="31"/>
        <v>64.478799129070921</v>
      </c>
      <c r="I96" s="6">
        <f t="shared" si="32"/>
        <v>71.861596110485877</v>
      </c>
      <c r="J96" s="6">
        <f t="shared" si="33"/>
        <v>1.1857739074747227E-2</v>
      </c>
      <c r="K96" s="6">
        <f t="shared" si="34"/>
        <v>922.28577364685464</v>
      </c>
      <c r="L96" s="6">
        <f t="shared" si="35"/>
        <v>0.84201188631750945</v>
      </c>
      <c r="M96" s="6">
        <f t="shared" si="36"/>
        <v>28302.012696906062</v>
      </c>
      <c r="N96" s="7">
        <f t="shared" si="25"/>
        <v>2.2044482745506074E-3</v>
      </c>
      <c r="O96" s="8">
        <f t="shared" si="26"/>
        <v>-2.6567000870580229</v>
      </c>
      <c r="Q96">
        <f t="shared" si="23"/>
        <v>986</v>
      </c>
      <c r="R96" s="1">
        <f t="shared" si="24"/>
        <v>921.52120087092908</v>
      </c>
    </row>
    <row r="97" spans="1:18">
      <c r="A97">
        <v>87</v>
      </c>
      <c r="B97">
        <v>797</v>
      </c>
      <c r="D97" s="6">
        <f t="shared" si="27"/>
        <v>922.28577364685464</v>
      </c>
      <c r="E97" s="6">
        <f t="shared" si="28"/>
        <v>0.84201188631750945</v>
      </c>
      <c r="F97" s="6">
        <f t="shared" si="29"/>
        <v>922.28577364685464</v>
      </c>
      <c r="G97" s="6">
        <f t="shared" si="30"/>
        <v>922.28577364685464</v>
      </c>
      <c r="H97" s="6">
        <f t="shared" si="31"/>
        <v>-125.28577364685464</v>
      </c>
      <c r="I97" s="6">
        <f t="shared" si="32"/>
        <v>71.851491940630368</v>
      </c>
      <c r="J97" s="6">
        <f t="shared" si="33"/>
        <v>1.1718780829398074E-2</v>
      </c>
      <c r="K97" s="6">
        <f t="shared" si="34"/>
        <v>920.81757712444562</v>
      </c>
      <c r="L97" s="6">
        <f t="shared" si="35"/>
        <v>0.83214453356600659</v>
      </c>
      <c r="M97" s="6">
        <f t="shared" si="36"/>
        <v>28298.033264789043</v>
      </c>
      <c r="N97" s="7">
        <f t="shared" si="25"/>
        <v>1.7981461137013862E-3</v>
      </c>
      <c r="O97" s="8">
        <f t="shared" si="26"/>
        <v>-2.7451750212813191</v>
      </c>
      <c r="Q97">
        <f t="shared" si="23"/>
        <v>797</v>
      </c>
      <c r="R97" s="1">
        <f t="shared" si="24"/>
        <v>922.28577364685464</v>
      </c>
    </row>
    <row r="98" spans="1:18">
      <c r="A98">
        <v>88</v>
      </c>
      <c r="B98">
        <v>923</v>
      </c>
      <c r="D98" s="6">
        <f t="shared" si="27"/>
        <v>920.81757712444562</v>
      </c>
      <c r="E98" s="6">
        <f t="shared" si="28"/>
        <v>0.83214453356600659</v>
      </c>
      <c r="F98" s="6">
        <f t="shared" si="29"/>
        <v>920.81757712444562</v>
      </c>
      <c r="G98" s="6">
        <f t="shared" si="30"/>
        <v>920.81757712444562</v>
      </c>
      <c r="H98" s="6">
        <f t="shared" si="31"/>
        <v>2.18242287555438</v>
      </c>
      <c r="I98" s="6">
        <f t="shared" si="32"/>
        <v>71.841624587878869</v>
      </c>
      <c r="J98" s="6">
        <f t="shared" si="33"/>
        <v>1.1583041702350453E-2</v>
      </c>
      <c r="K98" s="6">
        <f t="shared" si="34"/>
        <v>920.84285621962533</v>
      </c>
      <c r="L98" s="6">
        <f t="shared" si="35"/>
        <v>0.82250576873132852</v>
      </c>
      <c r="M98" s="6">
        <f t="shared" si="36"/>
        <v>28294.147100857637</v>
      </c>
      <c r="N98" s="7">
        <f t="shared" si="25"/>
        <v>2.3725113538658632E-3</v>
      </c>
      <c r="O98" s="8">
        <f t="shared" si="26"/>
        <v>-2.6247917005405035</v>
      </c>
      <c r="Q98">
        <f t="shared" si="23"/>
        <v>923</v>
      </c>
      <c r="R98" s="1">
        <f t="shared" si="24"/>
        <v>920.81757712444562</v>
      </c>
    </row>
    <row r="99" spans="1:18">
      <c r="A99">
        <v>89</v>
      </c>
      <c r="B99">
        <v>975</v>
      </c>
      <c r="D99" s="6">
        <f t="shared" si="27"/>
        <v>920.84285621962533</v>
      </c>
      <c r="E99" s="6">
        <f t="shared" si="28"/>
        <v>0.82250576873132852</v>
      </c>
      <c r="F99" s="6">
        <f t="shared" si="29"/>
        <v>920.84285621962533</v>
      </c>
      <c r="G99" s="6">
        <f t="shared" si="30"/>
        <v>920.84285621962533</v>
      </c>
      <c r="H99" s="6">
        <f t="shared" si="31"/>
        <v>54.157143780374668</v>
      </c>
      <c r="I99" s="6">
        <f t="shared" si="32"/>
        <v>71.831985823044192</v>
      </c>
      <c r="J99" s="6">
        <f t="shared" si="33"/>
        <v>1.1450411112920438E-2</v>
      </c>
      <c r="K99" s="6">
        <f t="shared" si="34"/>
        <v>921.46297778061216</v>
      </c>
      <c r="L99" s="6">
        <f t="shared" si="35"/>
        <v>0.81308773953660618</v>
      </c>
      <c r="M99" s="6">
        <f t="shared" si="36"/>
        <v>28290.350964123991</v>
      </c>
      <c r="N99" s="7">
        <f t="shared" si="25"/>
        <v>2.2530509068962755E-3</v>
      </c>
      <c r="O99" s="8">
        <f t="shared" si="26"/>
        <v>-2.6472289954335713</v>
      </c>
      <c r="Q99">
        <f t="shared" si="23"/>
        <v>975</v>
      </c>
      <c r="R99" s="1">
        <f t="shared" si="24"/>
        <v>920.84285621962533</v>
      </c>
    </row>
    <row r="100" spans="1:18">
      <c r="A100">
        <v>90</v>
      </c>
      <c r="B100">
        <v>815</v>
      </c>
      <c r="D100" s="6">
        <f t="shared" si="27"/>
        <v>921.46297778061216</v>
      </c>
      <c r="E100" s="6">
        <f t="shared" si="28"/>
        <v>0.81308773953660618</v>
      </c>
      <c r="F100" s="6">
        <f t="shared" si="29"/>
        <v>921.46297778061216</v>
      </c>
      <c r="G100" s="6">
        <f t="shared" si="30"/>
        <v>921.46297778061216</v>
      </c>
      <c r="H100" s="6">
        <f t="shared" si="31"/>
        <v>-106.46297778061216</v>
      </c>
      <c r="I100" s="6">
        <f t="shared" si="32"/>
        <v>71.822567793849473</v>
      </c>
      <c r="J100" s="6">
        <f t="shared" si="33"/>
        <v>1.1320783487864033E-2</v>
      </c>
      <c r="K100" s="6">
        <f t="shared" si="34"/>
        <v>920.25773345968457</v>
      </c>
      <c r="L100" s="6">
        <f t="shared" si="35"/>
        <v>0.8038829492806755</v>
      </c>
      <c r="M100" s="6">
        <f t="shared" si="36"/>
        <v>28286.641762042829</v>
      </c>
      <c r="N100" s="7">
        <f t="shared" si="25"/>
        <v>1.9423738492223633E-3</v>
      </c>
      <c r="O100" s="8">
        <f t="shared" si="26"/>
        <v>-2.7116671776059058</v>
      </c>
      <c r="Q100">
        <f t="shared" si="23"/>
        <v>815</v>
      </c>
      <c r="R100" s="1">
        <f t="shared" si="24"/>
        <v>921.46297778061216</v>
      </c>
    </row>
    <row r="101" spans="1:18">
      <c r="A101">
        <v>91</v>
      </c>
      <c r="B101">
        <v>1020</v>
      </c>
      <c r="D101" s="6">
        <f t="shared" si="27"/>
        <v>920.25773345968457</v>
      </c>
      <c r="E101" s="6">
        <f t="shared" si="28"/>
        <v>0.8038829492806755</v>
      </c>
      <c r="F101" s="6">
        <f t="shared" si="29"/>
        <v>920.25773345968457</v>
      </c>
      <c r="G101" s="6">
        <f t="shared" si="30"/>
        <v>920.25773345968457</v>
      </c>
      <c r="H101" s="6">
        <f t="shared" si="31"/>
        <v>99.742266540315427</v>
      </c>
      <c r="I101" s="6">
        <f t="shared" si="32"/>
        <v>71.813363003593537</v>
      </c>
      <c r="J101" s="6">
        <f t="shared" si="33"/>
        <v>1.1194057981109298E-2</v>
      </c>
      <c r="K101" s="6">
        <f t="shared" si="34"/>
        <v>921.37425417450413</v>
      </c>
      <c r="L101" s="6">
        <f t="shared" si="35"/>
        <v>0.79488423693640253</v>
      </c>
      <c r="M101" s="6">
        <f t="shared" si="36"/>
        <v>28283.016542109006</v>
      </c>
      <c r="N101" s="7">
        <f t="shared" si="25"/>
        <v>1.990600588044547E-3</v>
      </c>
      <c r="O101" s="8">
        <f t="shared" si="26"/>
        <v>-2.7010158719713964</v>
      </c>
      <c r="Q101">
        <f t="shared" si="23"/>
        <v>1020</v>
      </c>
      <c r="R101" s="1">
        <f t="shared" si="24"/>
        <v>920.25773345968457</v>
      </c>
    </row>
    <row r="102" spans="1:18">
      <c r="A102">
        <v>92</v>
      </c>
      <c r="B102">
        <v>906</v>
      </c>
      <c r="D102" s="6">
        <f t="shared" si="27"/>
        <v>921.37425417450413</v>
      </c>
      <c r="E102" s="6">
        <f t="shared" si="28"/>
        <v>0.79488423693640253</v>
      </c>
      <c r="F102" s="6">
        <f t="shared" si="29"/>
        <v>921.37425417450413</v>
      </c>
      <c r="G102" s="6">
        <f t="shared" si="30"/>
        <v>921.37425417450413</v>
      </c>
      <c r="H102" s="6">
        <f t="shared" si="31"/>
        <v>-15.374254174504131</v>
      </c>
      <c r="I102" s="6">
        <f t="shared" si="32"/>
        <v>71.804364291249257</v>
      </c>
      <c r="J102" s="6">
        <f t="shared" si="33"/>
        <v>1.1070138212104114E-2</v>
      </c>
      <c r="K102" s="6">
        <f t="shared" si="34"/>
        <v>921.20405905588439</v>
      </c>
      <c r="L102" s="6">
        <f t="shared" si="35"/>
        <v>0.78608475857089366</v>
      </c>
      <c r="M102" s="6">
        <f t="shared" si="36"/>
        <v>28279.472484019454</v>
      </c>
      <c r="N102" s="7">
        <f t="shared" si="25"/>
        <v>2.3634326535454547E-3</v>
      </c>
      <c r="O102" s="8">
        <f t="shared" si="26"/>
        <v>-2.6264567684870657</v>
      </c>
      <c r="Q102">
        <f t="shared" si="23"/>
        <v>906</v>
      </c>
      <c r="R102" s="1">
        <f t="shared" si="24"/>
        <v>921.37425417450413</v>
      </c>
    </row>
    <row r="103" spans="1:18">
      <c r="A103">
        <v>93</v>
      </c>
      <c r="B103">
        <v>901</v>
      </c>
      <c r="D103" s="6">
        <f t="shared" si="27"/>
        <v>921.20405905588439</v>
      </c>
      <c r="E103" s="6">
        <f t="shared" si="28"/>
        <v>0.78608475857089366</v>
      </c>
      <c r="F103" s="6">
        <f t="shared" si="29"/>
        <v>921.20405905588439</v>
      </c>
      <c r="G103" s="6">
        <f t="shared" si="30"/>
        <v>921.20405905588439</v>
      </c>
      <c r="H103" s="6">
        <f t="shared" si="31"/>
        <v>-20.204059055884386</v>
      </c>
      <c r="I103" s="6">
        <f t="shared" si="32"/>
        <v>71.795564812883754</v>
      </c>
      <c r="J103" s="6">
        <f t="shared" si="33"/>
        <v>1.0948932021352805E-2</v>
      </c>
      <c r="K103" s="6">
        <f t="shared" si="34"/>
        <v>920.98284618672608</v>
      </c>
      <c r="L103" s="6">
        <f t="shared" si="35"/>
        <v>0.77747796998627938</v>
      </c>
      <c r="M103" s="6">
        <f t="shared" si="36"/>
        <v>28276.006892355672</v>
      </c>
      <c r="N103" s="7">
        <f t="shared" si="25"/>
        <v>2.3564082940748694E-3</v>
      </c>
      <c r="O103" s="8">
        <f t="shared" si="26"/>
        <v>-2.6277494573056721</v>
      </c>
      <c r="Q103">
        <f t="shared" si="23"/>
        <v>901</v>
      </c>
      <c r="R103" s="1">
        <f t="shared" si="24"/>
        <v>921.20405905588439</v>
      </c>
    </row>
    <row r="104" spans="1:18">
      <c r="A104">
        <v>94</v>
      </c>
      <c r="B104">
        <v>1170</v>
      </c>
      <c r="D104" s="6">
        <f t="shared" si="27"/>
        <v>920.98284618672608</v>
      </c>
      <c r="E104" s="6">
        <f t="shared" si="28"/>
        <v>0.77747796998627938</v>
      </c>
      <c r="F104" s="6">
        <f t="shared" si="29"/>
        <v>920.98284618672608</v>
      </c>
      <c r="G104" s="6">
        <f t="shared" si="30"/>
        <v>920.98284618672608</v>
      </c>
      <c r="H104" s="6">
        <f t="shared" si="31"/>
        <v>249.01715381327392</v>
      </c>
      <c r="I104" s="6">
        <f t="shared" si="32"/>
        <v>71.786958024299139</v>
      </c>
      <c r="J104" s="6">
        <f t="shared" si="33"/>
        <v>1.0830351241838541E-2</v>
      </c>
      <c r="K104" s="6">
        <f t="shared" si="34"/>
        <v>923.67978942776676</v>
      </c>
      <c r="L104" s="6">
        <f t="shared" si="35"/>
        <v>0.76905761048853638</v>
      </c>
      <c r="M104" s="6">
        <f t="shared" si="36"/>
        <v>28272.617189746969</v>
      </c>
      <c r="N104" s="7">
        <f t="shared" si="25"/>
        <v>7.9343576989212585E-4</v>
      </c>
      <c r="O104" s="8">
        <f t="shared" si="26"/>
        <v>-3.1004882244358609</v>
      </c>
      <c r="Q104">
        <f t="shared" si="23"/>
        <v>1170</v>
      </c>
      <c r="R104" s="1">
        <f t="shared" si="24"/>
        <v>920.98284618672608</v>
      </c>
    </row>
    <row r="105" spans="1:18">
      <c r="A105">
        <v>95</v>
      </c>
      <c r="B105">
        <v>912</v>
      </c>
      <c r="D105" s="6">
        <f t="shared" si="27"/>
        <v>923.67978942776676</v>
      </c>
      <c r="E105" s="6">
        <f t="shared" si="28"/>
        <v>0.76905761048853638</v>
      </c>
      <c r="F105" s="6">
        <f t="shared" si="29"/>
        <v>923.67978942776676</v>
      </c>
      <c r="G105" s="6">
        <f t="shared" si="30"/>
        <v>923.67978942776676</v>
      </c>
      <c r="H105" s="6">
        <f t="shared" si="31"/>
        <v>-11.679789427766764</v>
      </c>
      <c r="I105" s="6">
        <f t="shared" si="32"/>
        <v>71.778537664801391</v>
      </c>
      <c r="J105" s="6">
        <f t="shared" si="33"/>
        <v>1.071431148514001E-2</v>
      </c>
      <c r="K105" s="6">
        <f t="shared" si="34"/>
        <v>923.55464852575687</v>
      </c>
      <c r="L105" s="6">
        <f t="shared" si="35"/>
        <v>0.76081768769974467</v>
      </c>
      <c r="M105" s="6">
        <f t="shared" si="36"/>
        <v>28269.300910477978</v>
      </c>
      <c r="N105" s="7">
        <f t="shared" si="25"/>
        <v>2.3680348764815256E-3</v>
      </c>
      <c r="O105" s="8">
        <f t="shared" si="26"/>
        <v>-2.6256119056011729</v>
      </c>
      <c r="Q105">
        <f t="shared" si="23"/>
        <v>912</v>
      </c>
      <c r="R105" s="1">
        <f t="shared" si="24"/>
        <v>923.67978942776676</v>
      </c>
    </row>
    <row r="106" spans="1:18">
      <c r="A106">
        <v>96</v>
      </c>
      <c r="B106">
        <v>746</v>
      </c>
      <c r="D106" s="6">
        <f t="shared" si="27"/>
        <v>923.55464852575687</v>
      </c>
      <c r="E106" s="6">
        <f t="shared" si="28"/>
        <v>0.76081768769974467</v>
      </c>
      <c r="F106" s="6">
        <f t="shared" si="29"/>
        <v>923.55464852575687</v>
      </c>
      <c r="G106" s="6">
        <f t="shared" si="30"/>
        <v>923.55464852575687</v>
      </c>
      <c r="H106" s="6">
        <f t="shared" si="31"/>
        <v>-177.55464852575687</v>
      </c>
      <c r="I106" s="6">
        <f t="shared" si="32"/>
        <v>71.770297742012602</v>
      </c>
      <c r="J106" s="6">
        <f t="shared" si="33"/>
        <v>1.0600731941152033E-2</v>
      </c>
      <c r="K106" s="6">
        <f t="shared" si="34"/>
        <v>921.67243929182985</v>
      </c>
      <c r="L106" s="6">
        <f t="shared" si="35"/>
        <v>0.75275246333635248</v>
      </c>
      <c r="M106" s="6">
        <f t="shared" si="36"/>
        <v>28266.055694507108</v>
      </c>
      <c r="N106" s="7">
        <f t="shared" si="25"/>
        <v>1.3595922663256058E-3</v>
      </c>
      <c r="O106" s="8">
        <f t="shared" si="26"/>
        <v>-2.8665913144491331</v>
      </c>
      <c r="Q106">
        <f t="shared" si="23"/>
        <v>746</v>
      </c>
      <c r="R106" s="1">
        <f t="shared" si="24"/>
        <v>923.55464852575687</v>
      </c>
    </row>
    <row r="107" spans="1:18">
      <c r="A107">
        <v>97</v>
      </c>
      <c r="B107">
        <v>919</v>
      </c>
      <c r="D107" s="6">
        <f t="shared" si="27"/>
        <v>921.67243929182985</v>
      </c>
      <c r="E107" s="6">
        <f t="shared" si="28"/>
        <v>0.75275246333635248</v>
      </c>
      <c r="F107" s="6">
        <f t="shared" si="29"/>
        <v>921.67243929182985</v>
      </c>
      <c r="G107" s="6">
        <f t="shared" si="30"/>
        <v>921.67243929182985</v>
      </c>
      <c r="H107" s="6">
        <f t="shared" si="31"/>
        <v>-2.6724392918298463</v>
      </c>
      <c r="I107" s="6">
        <f t="shared" si="32"/>
        <v>71.76223251764921</v>
      </c>
      <c r="J107" s="6">
        <f t="shared" si="33"/>
        <v>1.0489535190411202E-2</v>
      </c>
      <c r="K107" s="6">
        <f t="shared" si="34"/>
        <v>921.64440664583401</v>
      </c>
      <c r="L107" s="6">
        <f t="shared" si="35"/>
        <v>0.74485643988251715</v>
      </c>
      <c r="M107" s="6">
        <f t="shared" si="36"/>
        <v>28262.879281865436</v>
      </c>
      <c r="N107" s="7">
        <f t="shared" si="25"/>
        <v>2.3737227354729503E-3</v>
      </c>
      <c r="O107" s="8">
        <f t="shared" si="26"/>
        <v>-2.6245700105231307</v>
      </c>
      <c r="Q107">
        <f t="shared" si="23"/>
        <v>919</v>
      </c>
      <c r="R107" s="1">
        <f t="shared" si="24"/>
        <v>921.67243929182985</v>
      </c>
    </row>
    <row r="108" spans="1:18">
      <c r="A108">
        <v>98</v>
      </c>
      <c r="B108">
        <v>718</v>
      </c>
      <c r="D108" s="6">
        <f t="shared" si="27"/>
        <v>921.64440664583401</v>
      </c>
      <c r="E108" s="6">
        <f t="shared" si="28"/>
        <v>0.74485643988251715</v>
      </c>
      <c r="F108" s="6">
        <f t="shared" si="29"/>
        <v>921.64440664583401</v>
      </c>
      <c r="G108" s="6">
        <f t="shared" si="30"/>
        <v>921.64440664583401</v>
      </c>
      <c r="H108" s="6">
        <f t="shared" si="31"/>
        <v>-203.64440664583401</v>
      </c>
      <c r="I108" s="6">
        <f t="shared" si="32"/>
        <v>71.754336494195371</v>
      </c>
      <c r="J108" s="6">
        <f t="shared" si="33"/>
        <v>1.03806470281106E-2</v>
      </c>
      <c r="K108" s="6">
        <f t="shared" si="34"/>
        <v>919.53044594119456</v>
      </c>
      <c r="L108" s="6">
        <f t="shared" si="35"/>
        <v>0.73712434809348171</v>
      </c>
      <c r="M108" s="6">
        <f t="shared" si="36"/>
        <v>28259.769507408131</v>
      </c>
      <c r="N108" s="7">
        <f t="shared" si="25"/>
        <v>1.1403665583980232E-3</v>
      </c>
      <c r="O108" s="8">
        <f t="shared" si="26"/>
        <v>-2.9429555269958252</v>
      </c>
      <c r="Q108">
        <f t="shared" si="23"/>
        <v>718</v>
      </c>
      <c r="R108" s="1">
        <f t="shared" si="24"/>
        <v>921.64440664583401</v>
      </c>
    </row>
    <row r="109" spans="1:18">
      <c r="A109">
        <v>99</v>
      </c>
      <c r="B109">
        <v>714</v>
      </c>
      <c r="D109" s="6">
        <f t="shared" si="27"/>
        <v>919.53044594119456</v>
      </c>
      <c r="E109" s="6">
        <f t="shared" si="28"/>
        <v>0.73712434809348171</v>
      </c>
      <c r="F109" s="6">
        <f t="shared" si="29"/>
        <v>919.53044594119456</v>
      </c>
      <c r="G109" s="6">
        <f t="shared" si="30"/>
        <v>919.53044594119456</v>
      </c>
      <c r="H109" s="6">
        <f t="shared" si="31"/>
        <v>-205.53044594119456</v>
      </c>
      <c r="I109" s="6">
        <f t="shared" si="32"/>
        <v>71.746604402406348</v>
      </c>
      <c r="J109" s="6">
        <f t="shared" si="33"/>
        <v>1.027399629896295E-2</v>
      </c>
      <c r="K109" s="6">
        <f t="shared" si="34"/>
        <v>917.41882690027057</v>
      </c>
      <c r="L109" s="6">
        <f t="shared" si="35"/>
        <v>0.72955113526929383</v>
      </c>
      <c r="M109" s="6">
        <f t="shared" si="36"/>
        <v>28256.724295892785</v>
      </c>
      <c r="N109" s="7">
        <f t="shared" si="25"/>
        <v>1.1248853626354776E-3</v>
      </c>
      <c r="O109" s="8">
        <f t="shared" si="26"/>
        <v>-2.9488917343629453</v>
      </c>
      <c r="Q109">
        <f t="shared" si="23"/>
        <v>714</v>
      </c>
      <c r="R109" s="1">
        <f t="shared" si="24"/>
        <v>919.53044594119456</v>
      </c>
    </row>
    <row r="110" spans="1:18">
      <c r="A110">
        <v>100</v>
      </c>
      <c r="B110">
        <v>740</v>
      </c>
      <c r="D110" s="6">
        <f t="shared" si="27"/>
        <v>917.41882690027057</v>
      </c>
      <c r="E110" s="6">
        <f t="shared" si="28"/>
        <v>0.72955113526929383</v>
      </c>
      <c r="F110" s="6">
        <f t="shared" si="29"/>
        <v>917.41882690027057</v>
      </c>
      <c r="G110" s="6">
        <f t="shared" si="30"/>
        <v>917.41882690027057</v>
      </c>
      <c r="H110" s="6">
        <f t="shared" si="31"/>
        <v>-177.41882690027057</v>
      </c>
      <c r="I110" s="6">
        <f t="shared" si="32"/>
        <v>71.73903118958215</v>
      </c>
      <c r="J110" s="6">
        <f t="shared" si="33"/>
        <v>1.0169514742139956E-2</v>
      </c>
      <c r="K110" s="6">
        <f t="shared" si="34"/>
        <v>915.61456352457515</v>
      </c>
      <c r="L110" s="6">
        <f t="shared" si="35"/>
        <v>0.72213195424402776</v>
      </c>
      <c r="M110" s="6">
        <f t="shared" si="36"/>
        <v>28253.741657361112</v>
      </c>
      <c r="N110" s="7">
        <f t="shared" si="25"/>
        <v>1.3607176985402046E-3</v>
      </c>
      <c r="O110" s="8">
        <f t="shared" si="26"/>
        <v>-2.8662319664080971</v>
      </c>
      <c r="Q110">
        <f t="shared" si="23"/>
        <v>740</v>
      </c>
      <c r="R110" s="1">
        <f t="shared" si="24"/>
        <v>917.41882690027057</v>
      </c>
    </row>
  </sheetData>
  <mergeCells count="6">
    <mergeCell ref="O9:O10"/>
    <mergeCell ref="D9:E9"/>
    <mergeCell ref="F9:I9"/>
    <mergeCell ref="J9:L9"/>
    <mergeCell ref="M9:M10"/>
    <mergeCell ref="N9:N10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D1E3-636E-2241-8940-0BAE71893AA0}">
  <dimension ref="A1:R110"/>
  <sheetViews>
    <sheetView tabSelected="1" topLeftCell="D4" workbookViewId="0">
      <selection activeCell="J14" sqref="J14"/>
    </sheetView>
  </sheetViews>
  <sheetFormatPr defaultColWidth="11" defaultRowHeight="15.75"/>
  <cols>
    <col min="3" max="3" width="18.125" customWidth="1"/>
    <col min="4" max="15" width="13.4375" style="3" customWidth="1"/>
  </cols>
  <sheetData>
    <row r="1" spans="1:18">
      <c r="C1" t="s">
        <v>2</v>
      </c>
      <c r="D1" s="3">
        <v>0</v>
      </c>
    </row>
    <row r="2" spans="1:18">
      <c r="C2" t="s">
        <v>3</v>
      </c>
      <c r="D2" s="3">
        <v>1000000</v>
      </c>
    </row>
    <row r="3" spans="1:18">
      <c r="C3" s="2" t="s">
        <v>5</v>
      </c>
      <c r="D3" s="4">
        <v>100</v>
      </c>
    </row>
    <row r="4" spans="1:18">
      <c r="C4" s="2" t="s">
        <v>4</v>
      </c>
      <c r="D4" s="4">
        <v>10000</v>
      </c>
    </row>
    <row r="6" spans="1:18">
      <c r="C6" t="s">
        <v>12</v>
      </c>
      <c r="D6" s="3">
        <f>SUM(O11:O110)</f>
        <v>-284.7744710693521</v>
      </c>
    </row>
    <row r="8" spans="1:18">
      <c r="Q8" t="s">
        <v>8</v>
      </c>
    </row>
    <row r="9" spans="1:18">
      <c r="D9" s="20" t="s">
        <v>15</v>
      </c>
      <c r="E9" s="20"/>
      <c r="F9" s="21" t="s">
        <v>16</v>
      </c>
      <c r="G9" s="21"/>
      <c r="H9" s="21"/>
      <c r="I9" s="21"/>
      <c r="J9" s="22" t="s">
        <v>23</v>
      </c>
      <c r="K9" s="22"/>
      <c r="L9" s="22"/>
      <c r="M9" s="19" t="s">
        <v>6</v>
      </c>
      <c r="N9" s="19" t="s">
        <v>10</v>
      </c>
      <c r="O9" s="19" t="s">
        <v>11</v>
      </c>
    </row>
    <row r="10" spans="1:18" ht="103.05" customHeight="1">
      <c r="A10" t="s">
        <v>0</v>
      </c>
      <c r="B10" t="s">
        <v>13</v>
      </c>
      <c r="D10" s="9" t="s">
        <v>60</v>
      </c>
      <c r="E10" s="9" t="s">
        <v>61</v>
      </c>
      <c r="F10" s="11" t="s">
        <v>62</v>
      </c>
      <c r="G10" s="10" t="s">
        <v>63</v>
      </c>
      <c r="H10" s="10" t="s">
        <v>20</v>
      </c>
      <c r="I10" s="11" t="s">
        <v>24</v>
      </c>
      <c r="J10" s="12" t="s">
        <v>7</v>
      </c>
      <c r="K10" s="12" t="s">
        <v>64</v>
      </c>
      <c r="L10" s="12" t="s">
        <v>22</v>
      </c>
      <c r="M10" s="19"/>
      <c r="N10" s="19"/>
      <c r="O10" s="19"/>
      <c r="Q10" t="s">
        <v>1</v>
      </c>
      <c r="R10" t="s">
        <v>9</v>
      </c>
    </row>
    <row r="11" spans="1:18">
      <c r="A11">
        <v>1</v>
      </c>
      <c r="B11">
        <v>1120</v>
      </c>
      <c r="D11" s="5">
        <f>D1</f>
        <v>0</v>
      </c>
      <c r="E11" s="6">
        <f>D2</f>
        <v>1000000</v>
      </c>
      <c r="F11" s="5">
        <f>D11</f>
        <v>0</v>
      </c>
      <c r="G11" s="6">
        <f t="shared" ref="G11:G42" si="0">F11</f>
        <v>0</v>
      </c>
      <c r="H11" s="6">
        <f t="shared" ref="H11:H42" si="1">B11-G11</f>
        <v>1120</v>
      </c>
      <c r="I11" s="6">
        <f>E11+$D$3</f>
        <v>1000100</v>
      </c>
      <c r="J11" s="6">
        <f>I11/(I11+$D$4)</f>
        <v>0.99009999009999006</v>
      </c>
      <c r="K11" s="6">
        <f t="shared" ref="K11:K42" si="2">F11+J11*H11</f>
        <v>1108.9119889119888</v>
      </c>
      <c r="L11" s="6">
        <f t="shared" ref="L11:L42" si="3">(1-J11)*I11</f>
        <v>9900.9999009999447</v>
      </c>
      <c r="M11" s="6">
        <f>I11+$D$4</f>
        <v>1010100</v>
      </c>
      <c r="N11" s="7">
        <f>_xlfn.NORM.DIST(H11,0,SQRT(M11),FALSE)+0.000001</f>
        <v>2.1433494810994805E-4</v>
      </c>
      <c r="O11" s="8">
        <f>LOG(N11)</f>
        <v>-3.6689070098548577</v>
      </c>
      <c r="Q11">
        <f t="shared" ref="Q11:Q42" si="4">B11</f>
        <v>1120</v>
      </c>
      <c r="R11" s="1">
        <f t="shared" ref="R11:R42" si="5">F11</f>
        <v>0</v>
      </c>
    </row>
    <row r="12" spans="1:18">
      <c r="A12">
        <v>2</v>
      </c>
      <c r="B12">
        <v>1160</v>
      </c>
      <c r="D12" s="6">
        <f>K11</f>
        <v>1108.9119889119888</v>
      </c>
      <c r="E12" s="6">
        <f>L11</f>
        <v>9900.9999009999447</v>
      </c>
      <c r="F12" s="6">
        <f>D12</f>
        <v>1108.9119889119888</v>
      </c>
      <c r="G12" s="6">
        <f t="shared" si="0"/>
        <v>1108.9119889119888</v>
      </c>
      <c r="H12" s="6">
        <f>B12-G12</f>
        <v>51.088011088011172</v>
      </c>
      <c r="I12" s="6">
        <f>E12+$D$3</f>
        <v>10000.999900999945</v>
      </c>
      <c r="J12" s="6">
        <f t="shared" ref="J12:J42" si="6">I12/(I12+$D$4)</f>
        <v>0.50002499627530861</v>
      </c>
      <c r="K12" s="6">
        <f t="shared" si="2"/>
        <v>1134.4572714659846</v>
      </c>
      <c r="L12" s="6">
        <f t="shared" si="3"/>
        <v>5000.2499627530851</v>
      </c>
      <c r="M12" s="6">
        <f t="shared" ref="M12:M42" si="7">I12+$D$4</f>
        <v>20000.999900999945</v>
      </c>
      <c r="N12" s="7">
        <f t="shared" ref="N12:N42" si="8">_xlfn.NORM.DIST(H12,0,SQRT(M12),FALSE)+0.000001</f>
        <v>2.643701297247157E-3</v>
      </c>
      <c r="O12" s="8">
        <f t="shared" ref="O12:O75" si="9">LOG(N12)</f>
        <v>-2.5777876158602258</v>
      </c>
      <c r="Q12">
        <f t="shared" si="4"/>
        <v>1160</v>
      </c>
      <c r="R12" s="1">
        <f t="shared" si="5"/>
        <v>1108.9119889119888</v>
      </c>
    </row>
    <row r="13" spans="1:18">
      <c r="A13">
        <v>3</v>
      </c>
      <c r="B13">
        <v>963</v>
      </c>
      <c r="D13" s="6">
        <f t="shared" ref="D13:E76" si="10">K12</f>
        <v>1134.4572714659846</v>
      </c>
      <c r="E13" s="6">
        <f t="shared" si="10"/>
        <v>5000.2499627530851</v>
      </c>
      <c r="F13" s="6">
        <f t="shared" ref="F13:F76" si="11">D13</f>
        <v>1134.4572714659846</v>
      </c>
      <c r="G13" s="6">
        <f t="shared" si="0"/>
        <v>1134.4572714659846</v>
      </c>
      <c r="H13" s="6">
        <f t="shared" si="1"/>
        <v>-171.4572714659846</v>
      </c>
      <c r="I13" s="6">
        <f>E13+$D$3</f>
        <v>5100.2499627530851</v>
      </c>
      <c r="J13" s="6">
        <f t="shared" si="6"/>
        <v>0.3377593069872073</v>
      </c>
      <c r="K13" s="6">
        <f t="shared" si="2"/>
        <v>1076.5459822777161</v>
      </c>
      <c r="L13" s="6">
        <f t="shared" si="3"/>
        <v>3377.5930698720731</v>
      </c>
      <c r="M13" s="6">
        <f t="shared" si="7"/>
        <v>15100.249962753085</v>
      </c>
      <c r="N13" s="7">
        <f t="shared" si="8"/>
        <v>1.2275057123789031E-3</v>
      </c>
      <c r="O13" s="8">
        <f t="shared" si="9"/>
        <v>-2.9109764781468566</v>
      </c>
      <c r="Q13">
        <f t="shared" si="4"/>
        <v>963</v>
      </c>
      <c r="R13" s="1">
        <f t="shared" si="5"/>
        <v>1134.4572714659846</v>
      </c>
    </row>
    <row r="14" spans="1:18">
      <c r="A14">
        <v>4</v>
      </c>
      <c r="B14">
        <v>1210</v>
      </c>
      <c r="D14" s="6">
        <f t="shared" si="10"/>
        <v>1076.5459822777161</v>
      </c>
      <c r="E14" s="6">
        <f t="shared" si="10"/>
        <v>3377.5930698720731</v>
      </c>
      <c r="F14" s="6">
        <f t="shared" si="11"/>
        <v>1076.5459822777161</v>
      </c>
      <c r="G14" s="6">
        <f t="shared" si="0"/>
        <v>1076.5459822777161</v>
      </c>
      <c r="H14" s="6">
        <f t="shared" si="1"/>
        <v>133.45401772228388</v>
      </c>
      <c r="I14" s="6">
        <f t="shared" ref="I14:I77" si="12">E14+$D$3</f>
        <v>3477.5930698720731</v>
      </c>
      <c r="J14" s="6">
        <f t="shared" si="6"/>
        <v>0.25802775405394263</v>
      </c>
      <c r="K14" s="6">
        <f t="shared" si="2"/>
        <v>1110.9808227400722</v>
      </c>
      <c r="L14" s="6">
        <f t="shared" si="3"/>
        <v>2580.2775405394264</v>
      </c>
      <c r="M14" s="6">
        <f t="shared" si="7"/>
        <v>13477.593069872073</v>
      </c>
      <c r="N14" s="7">
        <f t="shared" si="8"/>
        <v>1.7758208486488806E-3</v>
      </c>
      <c r="O14" s="8">
        <f t="shared" si="9"/>
        <v>-2.7506008495752581</v>
      </c>
      <c r="Q14">
        <f t="shared" si="4"/>
        <v>1210</v>
      </c>
      <c r="R14" s="1">
        <f t="shared" si="5"/>
        <v>1076.5459822777161</v>
      </c>
    </row>
    <row r="15" spans="1:18">
      <c r="A15">
        <v>5</v>
      </c>
      <c r="B15">
        <v>1160</v>
      </c>
      <c r="D15" s="6">
        <f t="shared" si="10"/>
        <v>1110.9808227400722</v>
      </c>
      <c r="E15" s="6">
        <f t="shared" si="10"/>
        <v>2580.2775405394264</v>
      </c>
      <c r="F15" s="6">
        <f t="shared" si="11"/>
        <v>1110.9808227400722</v>
      </c>
      <c r="G15" s="6">
        <f t="shared" si="0"/>
        <v>1110.9808227400722</v>
      </c>
      <c r="H15" s="6">
        <f t="shared" si="1"/>
        <v>49.019177259927801</v>
      </c>
      <c r="I15" s="6">
        <f t="shared" si="12"/>
        <v>2680.2775405394264</v>
      </c>
      <c r="J15" s="6">
        <f t="shared" si="6"/>
        <v>0.21137372837230547</v>
      </c>
      <c r="K15" s="6">
        <f t="shared" si="2"/>
        <v>1121.342188999246</v>
      </c>
      <c r="L15" s="6">
        <f t="shared" si="3"/>
        <v>2113.7372837230546</v>
      </c>
      <c r="M15" s="6">
        <f t="shared" si="7"/>
        <v>12680.277540539426</v>
      </c>
      <c r="N15" s="7">
        <f t="shared" si="8"/>
        <v>3.223529091399919E-3</v>
      </c>
      <c r="O15" s="8">
        <f t="shared" si="9"/>
        <v>-2.4916684060554983</v>
      </c>
      <c r="Q15">
        <f t="shared" si="4"/>
        <v>1160</v>
      </c>
      <c r="R15" s="1">
        <f t="shared" si="5"/>
        <v>1110.9808227400722</v>
      </c>
    </row>
    <row r="16" spans="1:18">
      <c r="A16">
        <v>6</v>
      </c>
      <c r="B16">
        <v>1160</v>
      </c>
      <c r="D16" s="6">
        <f t="shared" si="10"/>
        <v>1121.342188999246</v>
      </c>
      <c r="E16" s="6">
        <f t="shared" si="10"/>
        <v>2113.7372837230546</v>
      </c>
      <c r="F16" s="6">
        <f t="shared" si="11"/>
        <v>1121.342188999246</v>
      </c>
      <c r="G16" s="6">
        <f t="shared" si="0"/>
        <v>1121.342188999246</v>
      </c>
      <c r="H16" s="6">
        <f t="shared" si="1"/>
        <v>38.657811000754009</v>
      </c>
      <c r="I16" s="6">
        <f t="shared" si="12"/>
        <v>2213.7372837230546</v>
      </c>
      <c r="J16" s="6">
        <f t="shared" si="6"/>
        <v>0.18124978721077026</v>
      </c>
      <c r="K16" s="6">
        <f t="shared" si="2"/>
        <v>1128.3489090171668</v>
      </c>
      <c r="L16" s="6">
        <f t="shared" si="3"/>
        <v>1812.4978721077025</v>
      </c>
      <c r="M16" s="6">
        <f t="shared" si="7"/>
        <v>12213.737283723054</v>
      </c>
      <c r="N16" s="7">
        <f t="shared" si="8"/>
        <v>3.3965995693695681E-3</v>
      </c>
      <c r="O16" s="8">
        <f t="shared" si="9"/>
        <v>-2.4689556497928331</v>
      </c>
      <c r="Q16">
        <f t="shared" si="4"/>
        <v>1160</v>
      </c>
      <c r="R16" s="1">
        <f t="shared" si="5"/>
        <v>1121.342188999246</v>
      </c>
    </row>
    <row r="17" spans="1:18">
      <c r="A17">
        <v>7</v>
      </c>
      <c r="B17">
        <v>813</v>
      </c>
      <c r="D17" s="6">
        <f t="shared" si="10"/>
        <v>1128.3489090171668</v>
      </c>
      <c r="E17" s="6">
        <f t="shared" si="10"/>
        <v>1812.4978721077025</v>
      </c>
      <c r="F17" s="6">
        <f t="shared" si="11"/>
        <v>1128.3489090171668</v>
      </c>
      <c r="G17" s="6">
        <f t="shared" si="0"/>
        <v>1128.3489090171668</v>
      </c>
      <c r="H17" s="6">
        <f t="shared" si="1"/>
        <v>-315.34890901716676</v>
      </c>
      <c r="I17" s="6">
        <f t="shared" si="12"/>
        <v>1912.4978721077025</v>
      </c>
      <c r="J17" s="6">
        <f t="shared" si="6"/>
        <v>0.16054549538142501</v>
      </c>
      <c r="K17" s="6">
        <f t="shared" si="2"/>
        <v>1077.7210622010139</v>
      </c>
      <c r="L17" s="6">
        <f t="shared" si="3"/>
        <v>1605.4549538142501</v>
      </c>
      <c r="M17" s="6">
        <f t="shared" si="7"/>
        <v>11912.497872107702</v>
      </c>
      <c r="N17" s="7">
        <f t="shared" si="8"/>
        <v>5.7256716148013546E-5</v>
      </c>
      <c r="O17" s="8">
        <f t="shared" si="9"/>
        <v>-4.2421735637488185</v>
      </c>
      <c r="Q17">
        <f t="shared" si="4"/>
        <v>813</v>
      </c>
      <c r="R17" s="1">
        <f t="shared" si="5"/>
        <v>1128.3489090171668</v>
      </c>
    </row>
    <row r="18" spans="1:18">
      <c r="A18">
        <v>8</v>
      </c>
      <c r="B18">
        <v>1230</v>
      </c>
      <c r="D18" s="6">
        <f t="shared" si="10"/>
        <v>1077.7210622010139</v>
      </c>
      <c r="E18" s="6">
        <f t="shared" si="10"/>
        <v>1605.4549538142501</v>
      </c>
      <c r="F18" s="6">
        <f t="shared" si="11"/>
        <v>1077.7210622010139</v>
      </c>
      <c r="G18" s="6">
        <f t="shared" si="0"/>
        <v>1077.7210622010139</v>
      </c>
      <c r="H18" s="6">
        <f t="shared" si="1"/>
        <v>152.27893779898614</v>
      </c>
      <c r="I18" s="6">
        <f t="shared" si="12"/>
        <v>1705.4549538142501</v>
      </c>
      <c r="J18" s="6">
        <f t="shared" si="6"/>
        <v>0.14569745136292406</v>
      </c>
      <c r="K18" s="6">
        <f t="shared" si="2"/>
        <v>1099.9077153345793</v>
      </c>
      <c r="L18" s="6">
        <f t="shared" si="3"/>
        <v>1456.9745136292404</v>
      </c>
      <c r="M18" s="6">
        <f t="shared" si="7"/>
        <v>11705.454953814249</v>
      </c>
      <c r="N18" s="7">
        <f t="shared" si="8"/>
        <v>1.3704317541353656E-3</v>
      </c>
      <c r="O18" s="8">
        <f t="shared" si="9"/>
        <v>-2.8631425869325087</v>
      </c>
      <c r="Q18">
        <f t="shared" si="4"/>
        <v>1230</v>
      </c>
      <c r="R18" s="1">
        <f t="shared" si="5"/>
        <v>1077.7210622010139</v>
      </c>
    </row>
    <row r="19" spans="1:18">
      <c r="A19">
        <v>9</v>
      </c>
      <c r="B19">
        <v>1370</v>
      </c>
      <c r="D19" s="6">
        <f t="shared" si="10"/>
        <v>1099.9077153345793</v>
      </c>
      <c r="E19" s="6">
        <f t="shared" si="10"/>
        <v>1456.9745136292404</v>
      </c>
      <c r="F19" s="6">
        <f t="shared" si="11"/>
        <v>1099.9077153345793</v>
      </c>
      <c r="G19" s="6">
        <f t="shared" si="0"/>
        <v>1099.9077153345793</v>
      </c>
      <c r="H19" s="6">
        <f t="shared" si="1"/>
        <v>270.09228466542072</v>
      </c>
      <c r="I19" s="6">
        <f t="shared" si="12"/>
        <v>1556.9745136292404</v>
      </c>
      <c r="J19" s="6">
        <f t="shared" si="6"/>
        <v>0.13472163599505102</v>
      </c>
      <c r="K19" s="6">
        <f t="shared" si="2"/>
        <v>1136.2949897943458</v>
      </c>
      <c r="L19" s="6">
        <f t="shared" si="3"/>
        <v>1347.2163599505102</v>
      </c>
      <c r="M19" s="6">
        <f t="shared" si="7"/>
        <v>11556.97451362924</v>
      </c>
      <c r="N19" s="7">
        <f t="shared" si="8"/>
        <v>1.5905669909742595E-4</v>
      </c>
      <c r="O19" s="8">
        <f t="shared" si="9"/>
        <v>-3.7984480347001148</v>
      </c>
      <c r="Q19">
        <f t="shared" si="4"/>
        <v>1370</v>
      </c>
      <c r="R19" s="1">
        <f t="shared" si="5"/>
        <v>1099.9077153345793</v>
      </c>
    </row>
    <row r="20" spans="1:18">
      <c r="A20">
        <v>10</v>
      </c>
      <c r="B20">
        <v>1140</v>
      </c>
      <c r="D20" s="6">
        <f t="shared" si="10"/>
        <v>1136.2949897943458</v>
      </c>
      <c r="E20" s="6">
        <f t="shared" si="10"/>
        <v>1347.2163599505102</v>
      </c>
      <c r="F20" s="6">
        <f t="shared" si="11"/>
        <v>1136.2949897943458</v>
      </c>
      <c r="G20" s="6">
        <f t="shared" si="0"/>
        <v>1136.2949897943458</v>
      </c>
      <c r="H20" s="6">
        <f t="shared" si="1"/>
        <v>3.7050102056541618</v>
      </c>
      <c r="I20" s="6">
        <f t="shared" si="12"/>
        <v>1447.2163599505102</v>
      </c>
      <c r="J20" s="6">
        <f t="shared" si="6"/>
        <v>0.12642517747928431</v>
      </c>
      <c r="K20" s="6">
        <f t="shared" si="2"/>
        <v>1136.7633963671583</v>
      </c>
      <c r="L20" s="6">
        <f t="shared" si="3"/>
        <v>1264.2517747928432</v>
      </c>
      <c r="M20" s="6">
        <f t="shared" si="7"/>
        <v>11447.216359950511</v>
      </c>
      <c r="N20" s="7">
        <f t="shared" si="8"/>
        <v>3.7274879805084104E-3</v>
      </c>
      <c r="O20" s="8">
        <f t="shared" si="9"/>
        <v>-2.4285837482793378</v>
      </c>
      <c r="Q20">
        <f t="shared" si="4"/>
        <v>1140</v>
      </c>
      <c r="R20" s="1">
        <f t="shared" si="5"/>
        <v>1136.2949897943458</v>
      </c>
    </row>
    <row r="21" spans="1:18">
      <c r="A21">
        <v>11</v>
      </c>
      <c r="B21">
        <v>995</v>
      </c>
      <c r="D21" s="6">
        <f>K20</f>
        <v>1136.7633963671583</v>
      </c>
      <c r="E21" s="6">
        <f>L20</f>
        <v>1264.2517747928432</v>
      </c>
      <c r="F21" s="6">
        <f t="shared" si="11"/>
        <v>1136.7633963671583</v>
      </c>
      <c r="G21" s="6">
        <f t="shared" si="0"/>
        <v>1136.7633963671583</v>
      </c>
      <c r="H21" s="6">
        <f t="shared" si="1"/>
        <v>-141.76339636715829</v>
      </c>
      <c r="I21" s="6">
        <f t="shared" si="12"/>
        <v>1364.2517747928432</v>
      </c>
      <c r="J21" s="6">
        <f t="shared" si="6"/>
        <v>0.12004765485915256</v>
      </c>
      <c r="K21" s="6">
        <f t="shared" si="2"/>
        <v>1119.7450330884124</v>
      </c>
      <c r="L21" s="6">
        <f t="shared" si="3"/>
        <v>1200.4765485915257</v>
      </c>
      <c r="M21" s="6">
        <f t="shared" si="7"/>
        <v>11364.251774792843</v>
      </c>
      <c r="N21" s="7">
        <f t="shared" si="8"/>
        <v>1.5467184495439768E-3</v>
      </c>
      <c r="O21" s="8">
        <f t="shared" si="9"/>
        <v>-2.8105887340949032</v>
      </c>
      <c r="Q21">
        <f t="shared" si="4"/>
        <v>995</v>
      </c>
      <c r="R21" s="1">
        <f t="shared" si="5"/>
        <v>1136.7633963671583</v>
      </c>
    </row>
    <row r="22" spans="1:18">
      <c r="A22">
        <v>12</v>
      </c>
      <c r="B22">
        <v>935</v>
      </c>
      <c r="D22" s="6">
        <f t="shared" si="10"/>
        <v>1119.7450330884124</v>
      </c>
      <c r="E22" s="6">
        <f t="shared" si="10"/>
        <v>1200.4765485915257</v>
      </c>
      <c r="F22" s="6">
        <f t="shared" si="11"/>
        <v>1119.7450330884124</v>
      </c>
      <c r="G22" s="6">
        <f t="shared" si="0"/>
        <v>1119.7450330884124</v>
      </c>
      <c r="H22" s="6">
        <f t="shared" si="1"/>
        <v>-184.74503308841236</v>
      </c>
      <c r="I22" s="6">
        <f t="shared" si="12"/>
        <v>1300.4765485915257</v>
      </c>
      <c r="J22" s="6">
        <f t="shared" si="6"/>
        <v>0.11508156695866203</v>
      </c>
      <c r="K22" s="6">
        <f t="shared" si="2"/>
        <v>1098.4842851927681</v>
      </c>
      <c r="L22" s="6">
        <f t="shared" si="3"/>
        <v>1150.8156695866203</v>
      </c>
      <c r="M22" s="6">
        <f t="shared" si="7"/>
        <v>11300.476548591525</v>
      </c>
      <c r="N22" s="7">
        <f t="shared" si="8"/>
        <v>8.2992232437383766E-4</v>
      </c>
      <c r="O22" s="8">
        <f t="shared" si="9"/>
        <v>-3.0809625530147975</v>
      </c>
      <c r="Q22">
        <f t="shared" si="4"/>
        <v>935</v>
      </c>
      <c r="R22" s="1">
        <f t="shared" si="5"/>
        <v>1119.7450330884124</v>
      </c>
    </row>
    <row r="23" spans="1:18">
      <c r="A23">
        <v>13</v>
      </c>
      <c r="B23">
        <v>1110</v>
      </c>
      <c r="D23" s="6">
        <f t="shared" si="10"/>
        <v>1098.4842851927681</v>
      </c>
      <c r="E23" s="6">
        <f t="shared" si="10"/>
        <v>1150.8156695866203</v>
      </c>
      <c r="F23" s="6">
        <f t="shared" si="11"/>
        <v>1098.4842851927681</v>
      </c>
      <c r="G23" s="6">
        <f t="shared" si="0"/>
        <v>1098.4842851927681</v>
      </c>
      <c r="H23" s="6">
        <f t="shared" si="1"/>
        <v>11.515714807231916</v>
      </c>
      <c r="I23" s="6">
        <f t="shared" si="12"/>
        <v>1250.8156695866203</v>
      </c>
      <c r="J23" s="6">
        <f t="shared" si="6"/>
        <v>0.11117555440605473</v>
      </c>
      <c r="K23" s="6">
        <f t="shared" si="2"/>
        <v>1099.764551170844</v>
      </c>
      <c r="L23" s="6">
        <f t="shared" si="3"/>
        <v>1111.7555440605472</v>
      </c>
      <c r="M23" s="6">
        <f t="shared" si="7"/>
        <v>11250.81566958662</v>
      </c>
      <c r="N23" s="7">
        <f t="shared" si="8"/>
        <v>3.7400268080407112E-3</v>
      </c>
      <c r="O23" s="8">
        <f t="shared" si="9"/>
        <v>-2.4271252848202618</v>
      </c>
      <c r="Q23">
        <f t="shared" si="4"/>
        <v>1110</v>
      </c>
      <c r="R23" s="1">
        <f t="shared" si="5"/>
        <v>1098.4842851927681</v>
      </c>
    </row>
    <row r="24" spans="1:18">
      <c r="A24">
        <v>14</v>
      </c>
      <c r="B24">
        <v>994</v>
      </c>
      <c r="D24" s="6">
        <f t="shared" si="10"/>
        <v>1099.764551170844</v>
      </c>
      <c r="E24" s="6">
        <f t="shared" si="10"/>
        <v>1111.7555440605472</v>
      </c>
      <c r="F24" s="6">
        <f t="shared" si="11"/>
        <v>1099.764551170844</v>
      </c>
      <c r="G24" s="6">
        <f t="shared" si="0"/>
        <v>1099.764551170844</v>
      </c>
      <c r="H24" s="6">
        <f t="shared" si="1"/>
        <v>-105.76455117084402</v>
      </c>
      <c r="I24" s="6">
        <f t="shared" si="12"/>
        <v>1211.7555440605472</v>
      </c>
      <c r="J24" s="6">
        <f t="shared" si="6"/>
        <v>0.10807901932025958</v>
      </c>
      <c r="K24" s="6">
        <f t="shared" si="2"/>
        <v>1088.3336222014518</v>
      </c>
      <c r="L24" s="6">
        <f t="shared" si="3"/>
        <v>1080.7901932025957</v>
      </c>
      <c r="M24" s="6">
        <f t="shared" si="7"/>
        <v>11211.755544060547</v>
      </c>
      <c r="N24" s="7">
        <f t="shared" si="8"/>
        <v>2.2888214449152413E-3</v>
      </c>
      <c r="O24" s="8">
        <f t="shared" si="9"/>
        <v>-2.6403880860990174</v>
      </c>
      <c r="Q24">
        <f t="shared" si="4"/>
        <v>994</v>
      </c>
      <c r="R24" s="1">
        <f t="shared" si="5"/>
        <v>1099.764551170844</v>
      </c>
    </row>
    <row r="25" spans="1:18">
      <c r="A25">
        <v>15</v>
      </c>
      <c r="B25">
        <v>1020</v>
      </c>
      <c r="D25" s="6">
        <f t="shared" si="10"/>
        <v>1088.3336222014518</v>
      </c>
      <c r="E25" s="6">
        <f t="shared" si="10"/>
        <v>1080.7901932025957</v>
      </c>
      <c r="F25" s="6">
        <f t="shared" si="11"/>
        <v>1088.3336222014518</v>
      </c>
      <c r="G25" s="6">
        <f t="shared" si="0"/>
        <v>1088.3336222014518</v>
      </c>
      <c r="H25" s="6">
        <f t="shared" si="1"/>
        <v>-68.333622201451817</v>
      </c>
      <c r="I25" s="6">
        <f t="shared" si="12"/>
        <v>1180.7901932025957</v>
      </c>
      <c r="J25" s="6">
        <f t="shared" si="6"/>
        <v>0.10560883200549291</v>
      </c>
      <c r="K25" s="6">
        <f t="shared" si="2"/>
        <v>1081.1169881740518</v>
      </c>
      <c r="L25" s="6">
        <f t="shared" si="3"/>
        <v>1056.0883200549292</v>
      </c>
      <c r="M25" s="6">
        <f t="shared" si="7"/>
        <v>11180.790193202596</v>
      </c>
      <c r="N25" s="7">
        <f t="shared" si="8"/>
        <v>3.0628621452762302E-3</v>
      </c>
      <c r="O25" s="8">
        <f t="shared" si="9"/>
        <v>-2.513872549681555</v>
      </c>
      <c r="Q25">
        <f t="shared" si="4"/>
        <v>1020</v>
      </c>
      <c r="R25" s="1">
        <f t="shared" si="5"/>
        <v>1088.3336222014518</v>
      </c>
    </row>
    <row r="26" spans="1:18">
      <c r="A26">
        <v>16</v>
      </c>
      <c r="B26">
        <v>960</v>
      </c>
      <c r="D26" s="6">
        <f t="shared" si="10"/>
        <v>1081.1169881740518</v>
      </c>
      <c r="E26" s="6">
        <f t="shared" si="10"/>
        <v>1056.0883200549292</v>
      </c>
      <c r="F26" s="6">
        <f t="shared" si="11"/>
        <v>1081.1169881740518</v>
      </c>
      <c r="G26" s="6">
        <f t="shared" si="0"/>
        <v>1081.1169881740518</v>
      </c>
      <c r="H26" s="6">
        <f t="shared" si="1"/>
        <v>-121.11698817405181</v>
      </c>
      <c r="I26" s="6">
        <f t="shared" si="12"/>
        <v>1156.0883200549292</v>
      </c>
      <c r="J26" s="6">
        <f t="shared" si="6"/>
        <v>0.10362846607951891</v>
      </c>
      <c r="K26" s="6">
        <f t="shared" si="2"/>
        <v>1068.5658204734036</v>
      </c>
      <c r="L26" s="6">
        <f t="shared" si="3"/>
        <v>1036.284660795189</v>
      </c>
      <c r="M26" s="6">
        <f t="shared" si="7"/>
        <v>11156.088320054929</v>
      </c>
      <c r="N26" s="7">
        <f t="shared" si="8"/>
        <v>1.9581476903346613E-3</v>
      </c>
      <c r="O26" s="8">
        <f t="shared" si="9"/>
        <v>-2.708154555291594</v>
      </c>
      <c r="Q26">
        <f t="shared" si="4"/>
        <v>960</v>
      </c>
      <c r="R26" s="1">
        <f t="shared" si="5"/>
        <v>1081.1169881740518</v>
      </c>
    </row>
    <row r="27" spans="1:18">
      <c r="A27">
        <v>17</v>
      </c>
      <c r="B27">
        <v>1180</v>
      </c>
      <c r="D27" s="6">
        <f t="shared" si="10"/>
        <v>1068.5658204734036</v>
      </c>
      <c r="E27" s="6">
        <f t="shared" si="10"/>
        <v>1036.284660795189</v>
      </c>
      <c r="F27" s="6">
        <f t="shared" si="11"/>
        <v>1068.5658204734036</v>
      </c>
      <c r="G27" s="6">
        <f t="shared" si="0"/>
        <v>1068.5658204734036</v>
      </c>
      <c r="H27" s="6">
        <f t="shared" si="1"/>
        <v>111.43417952659638</v>
      </c>
      <c r="I27" s="6">
        <f t="shared" si="12"/>
        <v>1136.284660795189</v>
      </c>
      <c r="J27" s="6">
        <f t="shared" si="6"/>
        <v>0.10203444823886644</v>
      </c>
      <c r="K27" s="6">
        <f t="shared" si="2"/>
        <v>1079.9359454963508</v>
      </c>
      <c r="L27" s="6">
        <f t="shared" si="3"/>
        <v>1020.3444823886643</v>
      </c>
      <c r="M27" s="6">
        <f t="shared" si="7"/>
        <v>11136.284660795189</v>
      </c>
      <c r="N27" s="7">
        <f t="shared" si="8"/>
        <v>2.1657545492613233E-3</v>
      </c>
      <c r="O27" s="8">
        <f t="shared" si="9"/>
        <v>-2.664390764673612</v>
      </c>
      <c r="Q27">
        <f t="shared" si="4"/>
        <v>1180</v>
      </c>
      <c r="R27" s="1">
        <f t="shared" si="5"/>
        <v>1068.5658204734036</v>
      </c>
    </row>
    <row r="28" spans="1:18">
      <c r="A28">
        <v>18</v>
      </c>
      <c r="B28">
        <v>799</v>
      </c>
      <c r="D28" s="6">
        <f t="shared" si="10"/>
        <v>1079.9359454963508</v>
      </c>
      <c r="E28" s="6">
        <f t="shared" si="10"/>
        <v>1020.3444823886643</v>
      </c>
      <c r="F28" s="6">
        <f t="shared" si="11"/>
        <v>1079.9359454963508</v>
      </c>
      <c r="G28" s="6">
        <f t="shared" si="0"/>
        <v>1079.9359454963508</v>
      </c>
      <c r="H28" s="6">
        <f t="shared" si="1"/>
        <v>-280.93594549635077</v>
      </c>
      <c r="I28" s="6">
        <f t="shared" si="12"/>
        <v>1120.3444823886643</v>
      </c>
      <c r="J28" s="6">
        <f t="shared" si="6"/>
        <v>0.10074728207952179</v>
      </c>
      <c r="K28" s="6">
        <f t="shared" si="2"/>
        <v>1051.6324125491528</v>
      </c>
      <c r="L28" s="6">
        <f t="shared" si="3"/>
        <v>1007.4728207952178</v>
      </c>
      <c r="M28" s="6">
        <f t="shared" si="7"/>
        <v>11120.344482388664</v>
      </c>
      <c r="N28" s="7">
        <f t="shared" si="8"/>
        <v>1.0981290806143377E-4</v>
      </c>
      <c r="O28" s="8">
        <f t="shared" si="9"/>
        <v>-3.9593466073325163</v>
      </c>
      <c r="Q28">
        <f t="shared" si="4"/>
        <v>799</v>
      </c>
      <c r="R28" s="1">
        <f t="shared" si="5"/>
        <v>1079.9359454963508</v>
      </c>
    </row>
    <row r="29" spans="1:18">
      <c r="A29">
        <v>19</v>
      </c>
      <c r="B29">
        <v>958</v>
      </c>
      <c r="D29" s="6">
        <f t="shared" si="10"/>
        <v>1051.6324125491528</v>
      </c>
      <c r="E29" s="6">
        <f t="shared" si="10"/>
        <v>1007.4728207952178</v>
      </c>
      <c r="F29" s="6">
        <f t="shared" si="11"/>
        <v>1051.6324125491528</v>
      </c>
      <c r="G29" s="6">
        <f t="shared" si="0"/>
        <v>1051.6324125491528</v>
      </c>
      <c r="H29" s="6">
        <f t="shared" si="1"/>
        <v>-93.632412549152832</v>
      </c>
      <c r="I29" s="6">
        <f t="shared" si="12"/>
        <v>1107.4728207952178</v>
      </c>
      <c r="J29" s="6">
        <f t="shared" si="6"/>
        <v>9.9705201953933786E-2</v>
      </c>
      <c r="K29" s="6">
        <f t="shared" si="2"/>
        <v>1042.2967739465055</v>
      </c>
      <c r="L29" s="6">
        <f t="shared" si="3"/>
        <v>997.05201953933795</v>
      </c>
      <c r="M29" s="6">
        <f t="shared" si="7"/>
        <v>11107.472820795218</v>
      </c>
      <c r="N29" s="7">
        <f t="shared" si="8"/>
        <v>2.5519976962949838E-3</v>
      </c>
      <c r="O29" s="8">
        <f t="shared" si="9"/>
        <v>-2.5931197219911684</v>
      </c>
      <c r="Q29">
        <f t="shared" si="4"/>
        <v>958</v>
      </c>
      <c r="R29" s="1">
        <f t="shared" si="5"/>
        <v>1051.6324125491528</v>
      </c>
    </row>
    <row r="30" spans="1:18">
      <c r="A30">
        <v>20</v>
      </c>
      <c r="B30">
        <v>1140</v>
      </c>
      <c r="D30" s="6">
        <f t="shared" si="10"/>
        <v>1042.2967739465055</v>
      </c>
      <c r="E30" s="6">
        <f t="shared" si="10"/>
        <v>997.05201953933795</v>
      </c>
      <c r="F30" s="6">
        <f t="shared" si="11"/>
        <v>1042.2967739465055</v>
      </c>
      <c r="G30" s="6">
        <f t="shared" si="0"/>
        <v>1042.2967739465055</v>
      </c>
      <c r="H30" s="6">
        <f t="shared" si="1"/>
        <v>97.703226053494518</v>
      </c>
      <c r="I30" s="6">
        <f t="shared" si="12"/>
        <v>1097.0520195393378</v>
      </c>
      <c r="J30" s="6">
        <f t="shared" si="6"/>
        <v>9.8859770829918009E-2</v>
      </c>
      <c r="K30" s="6">
        <f t="shared" si="2"/>
        <v>1051.9556924834976</v>
      </c>
      <c r="L30" s="6">
        <f t="shared" si="3"/>
        <v>988.59770829918011</v>
      </c>
      <c r="M30" s="6">
        <f t="shared" si="7"/>
        <v>11097.052019539338</v>
      </c>
      <c r="N30" s="7">
        <f t="shared" si="8"/>
        <v>2.4642674927232372E-3</v>
      </c>
      <c r="O30" s="8">
        <f t="shared" si="9"/>
        <v>-2.6083121519019525</v>
      </c>
      <c r="Q30">
        <f t="shared" si="4"/>
        <v>1140</v>
      </c>
      <c r="R30" s="1">
        <f t="shared" si="5"/>
        <v>1042.2967739465055</v>
      </c>
    </row>
    <row r="31" spans="1:18">
      <c r="A31">
        <v>21</v>
      </c>
      <c r="B31">
        <v>1100</v>
      </c>
      <c r="D31" s="6">
        <f t="shared" si="10"/>
        <v>1051.9556924834976</v>
      </c>
      <c r="E31" s="6">
        <f t="shared" si="10"/>
        <v>988.59770829918011</v>
      </c>
      <c r="F31" s="6">
        <f t="shared" si="11"/>
        <v>1051.9556924834976</v>
      </c>
      <c r="G31" s="6">
        <f t="shared" si="0"/>
        <v>1051.9556924834976</v>
      </c>
      <c r="H31" s="6">
        <f t="shared" si="1"/>
        <v>48.044307516502386</v>
      </c>
      <c r="I31" s="6">
        <f t="shared" si="12"/>
        <v>1088.5977082991801</v>
      </c>
      <c r="J31" s="6">
        <f t="shared" si="6"/>
        <v>9.8172711909678814E-2</v>
      </c>
      <c r="K31" s="6">
        <f t="shared" si="2"/>
        <v>1056.6723324442153</v>
      </c>
      <c r="L31" s="6">
        <f t="shared" si="3"/>
        <v>981.7271190967881</v>
      </c>
      <c r="M31" s="6">
        <f t="shared" si="7"/>
        <v>11088.597708299179</v>
      </c>
      <c r="N31" s="7">
        <f t="shared" si="8"/>
        <v>3.4150458137296317E-3</v>
      </c>
      <c r="O31" s="8">
        <f t="shared" si="9"/>
        <v>-2.4666034657697065</v>
      </c>
      <c r="Q31">
        <f t="shared" si="4"/>
        <v>1100</v>
      </c>
      <c r="R31" s="1">
        <f t="shared" si="5"/>
        <v>1051.9556924834976</v>
      </c>
    </row>
    <row r="32" spans="1:18">
      <c r="A32">
        <v>22</v>
      </c>
      <c r="B32">
        <v>1210</v>
      </c>
      <c r="D32" s="6">
        <f t="shared" si="10"/>
        <v>1056.6723324442153</v>
      </c>
      <c r="E32" s="6">
        <f t="shared" si="10"/>
        <v>981.7271190967881</v>
      </c>
      <c r="F32" s="6">
        <f t="shared" si="11"/>
        <v>1056.6723324442153</v>
      </c>
      <c r="G32" s="6">
        <f t="shared" si="0"/>
        <v>1056.6723324442153</v>
      </c>
      <c r="H32" s="6">
        <f t="shared" si="1"/>
        <v>153.32766755578473</v>
      </c>
      <c r="I32" s="6">
        <f t="shared" si="12"/>
        <v>1081.7271190967881</v>
      </c>
      <c r="J32" s="6">
        <f t="shared" si="6"/>
        <v>9.7613585632575467E-2</v>
      </c>
      <c r="K32" s="6">
        <f t="shared" si="2"/>
        <v>1071.6391958510148</v>
      </c>
      <c r="L32" s="6">
        <f t="shared" si="3"/>
        <v>976.13585632575462</v>
      </c>
      <c r="M32" s="6">
        <f t="shared" si="7"/>
        <v>11081.727119096788</v>
      </c>
      <c r="N32" s="7">
        <f t="shared" si="8"/>
        <v>1.313014003740834E-3</v>
      </c>
      <c r="O32" s="8">
        <f t="shared" si="9"/>
        <v>-2.8817306419874908</v>
      </c>
      <c r="Q32">
        <f t="shared" si="4"/>
        <v>1210</v>
      </c>
      <c r="R32" s="1">
        <f t="shared" si="5"/>
        <v>1056.6723324442153</v>
      </c>
    </row>
    <row r="33" spans="1:18">
      <c r="A33">
        <v>23</v>
      </c>
      <c r="B33">
        <v>1150</v>
      </c>
      <c r="D33" s="6">
        <f t="shared" si="10"/>
        <v>1071.6391958510148</v>
      </c>
      <c r="E33" s="6">
        <f t="shared" si="10"/>
        <v>976.13585632575462</v>
      </c>
      <c r="F33" s="6">
        <f t="shared" si="11"/>
        <v>1071.6391958510148</v>
      </c>
      <c r="G33" s="6">
        <f t="shared" si="0"/>
        <v>1071.6391958510148</v>
      </c>
      <c r="H33" s="6">
        <f t="shared" si="1"/>
        <v>78.360804148985153</v>
      </c>
      <c r="I33" s="6">
        <f t="shared" si="12"/>
        <v>1076.1358563257545</v>
      </c>
      <c r="J33" s="6">
        <f t="shared" si="6"/>
        <v>9.715805857610138E-2</v>
      </c>
      <c r="K33" s="6">
        <f t="shared" si="2"/>
        <v>1079.2525794505923</v>
      </c>
      <c r="L33" s="6">
        <f t="shared" si="3"/>
        <v>971.58058576101382</v>
      </c>
      <c r="M33" s="6">
        <f t="shared" si="7"/>
        <v>11076.135856325755</v>
      </c>
      <c r="N33" s="7">
        <f t="shared" si="8"/>
        <v>2.8739846365929264E-3</v>
      </c>
      <c r="O33" s="8">
        <f t="shared" si="9"/>
        <v>-2.5415155577956514</v>
      </c>
      <c r="Q33">
        <f t="shared" si="4"/>
        <v>1150</v>
      </c>
      <c r="R33" s="1">
        <f t="shared" si="5"/>
        <v>1071.6391958510148</v>
      </c>
    </row>
    <row r="34" spans="1:18">
      <c r="A34">
        <v>24</v>
      </c>
      <c r="B34">
        <v>1250</v>
      </c>
      <c r="D34" s="6">
        <f t="shared" si="10"/>
        <v>1079.2525794505923</v>
      </c>
      <c r="E34" s="6">
        <f t="shared" si="10"/>
        <v>971.58058576101382</v>
      </c>
      <c r="F34" s="6">
        <f t="shared" si="11"/>
        <v>1079.2525794505923</v>
      </c>
      <c r="G34" s="6">
        <f t="shared" si="0"/>
        <v>1079.2525794505923</v>
      </c>
      <c r="H34" s="6">
        <f t="shared" si="1"/>
        <v>170.74742054940771</v>
      </c>
      <c r="I34" s="6">
        <f t="shared" si="12"/>
        <v>1071.5805857610139</v>
      </c>
      <c r="J34" s="6">
        <f t="shared" si="6"/>
        <v>9.6786594963609529E-2</v>
      </c>
      <c r="K34" s="6">
        <f t="shared" si="2"/>
        <v>1095.778640884389</v>
      </c>
      <c r="L34" s="6">
        <f t="shared" si="3"/>
        <v>967.86594963609525</v>
      </c>
      <c r="M34" s="6">
        <f t="shared" si="7"/>
        <v>11071.580585761014</v>
      </c>
      <c r="N34" s="7">
        <f t="shared" si="8"/>
        <v>1.0172337426783101E-3</v>
      </c>
      <c r="O34" s="8">
        <f t="shared" si="9"/>
        <v>-2.9925792422675204</v>
      </c>
      <c r="Q34">
        <f t="shared" si="4"/>
        <v>1250</v>
      </c>
      <c r="R34" s="1">
        <f t="shared" si="5"/>
        <v>1079.2525794505923</v>
      </c>
    </row>
    <row r="35" spans="1:18">
      <c r="A35">
        <v>25</v>
      </c>
      <c r="B35">
        <v>1260</v>
      </c>
      <c r="D35" s="6">
        <f t="shared" si="10"/>
        <v>1095.778640884389</v>
      </c>
      <c r="E35" s="6">
        <f t="shared" si="10"/>
        <v>967.86594963609525</v>
      </c>
      <c r="F35" s="6">
        <f t="shared" si="11"/>
        <v>1095.778640884389</v>
      </c>
      <c r="G35" s="6">
        <f t="shared" si="0"/>
        <v>1095.778640884389</v>
      </c>
      <c r="H35" s="6">
        <f t="shared" si="1"/>
        <v>164.22135911561099</v>
      </c>
      <c r="I35" s="6">
        <f t="shared" si="12"/>
        <v>1067.8659496360951</v>
      </c>
      <c r="J35" s="6">
        <f t="shared" si="6"/>
        <v>9.6483455301625318E-2</v>
      </c>
      <c r="K35" s="6">
        <f t="shared" si="2"/>
        <v>1111.6232850461922</v>
      </c>
      <c r="L35" s="6">
        <f t="shared" si="3"/>
        <v>964.83455301625338</v>
      </c>
      <c r="M35" s="6">
        <f t="shared" si="7"/>
        <v>11067.865949636096</v>
      </c>
      <c r="N35" s="7">
        <f t="shared" si="8"/>
        <v>1.1224077790384188E-3</v>
      </c>
      <c r="O35" s="8">
        <f t="shared" si="9"/>
        <v>-2.9498493320173367</v>
      </c>
      <c r="Q35">
        <f t="shared" si="4"/>
        <v>1260</v>
      </c>
      <c r="R35" s="1">
        <f t="shared" si="5"/>
        <v>1095.778640884389</v>
      </c>
    </row>
    <row r="36" spans="1:18">
      <c r="A36">
        <v>26</v>
      </c>
      <c r="B36">
        <v>1220</v>
      </c>
      <c r="D36" s="6">
        <f t="shared" si="10"/>
        <v>1111.6232850461922</v>
      </c>
      <c r="E36" s="6">
        <f t="shared" si="10"/>
        <v>964.83455301625338</v>
      </c>
      <c r="F36" s="6">
        <f t="shared" si="11"/>
        <v>1111.6232850461922</v>
      </c>
      <c r="G36" s="6">
        <f t="shared" si="0"/>
        <v>1111.6232850461922</v>
      </c>
      <c r="H36" s="6">
        <f t="shared" si="1"/>
        <v>108.37671495380778</v>
      </c>
      <c r="I36" s="6">
        <f t="shared" si="12"/>
        <v>1064.8345530162533</v>
      </c>
      <c r="J36" s="6">
        <f t="shared" si="6"/>
        <v>9.623592182189307E-2</v>
      </c>
      <c r="K36" s="6">
        <f t="shared" si="2"/>
        <v>1122.0530181138004</v>
      </c>
      <c r="L36" s="6">
        <f t="shared" si="3"/>
        <v>962.35921821893066</v>
      </c>
      <c r="M36" s="6">
        <f t="shared" si="7"/>
        <v>11064.834553016253</v>
      </c>
      <c r="N36" s="7">
        <f t="shared" si="8"/>
        <v>2.2316532703294686E-3</v>
      </c>
      <c r="O36" s="8">
        <f t="shared" si="9"/>
        <v>-2.651373280379604</v>
      </c>
      <c r="Q36">
        <f t="shared" si="4"/>
        <v>1220</v>
      </c>
      <c r="R36" s="1">
        <f t="shared" si="5"/>
        <v>1111.6232850461922</v>
      </c>
    </row>
    <row r="37" spans="1:18">
      <c r="A37">
        <v>27</v>
      </c>
      <c r="B37">
        <v>1030</v>
      </c>
      <c r="D37" s="6">
        <f t="shared" si="10"/>
        <v>1122.0530181138004</v>
      </c>
      <c r="E37" s="6">
        <f t="shared" si="10"/>
        <v>962.35921821893066</v>
      </c>
      <c r="F37" s="6">
        <f t="shared" si="11"/>
        <v>1122.0530181138004</v>
      </c>
      <c r="G37" s="6">
        <f t="shared" si="0"/>
        <v>1122.0530181138004</v>
      </c>
      <c r="H37" s="6">
        <f t="shared" si="1"/>
        <v>-92.053018113800363</v>
      </c>
      <c r="I37" s="6">
        <f t="shared" si="12"/>
        <v>1062.3592182189307</v>
      </c>
      <c r="J37" s="6">
        <f t="shared" si="6"/>
        <v>9.6033693831718947E-2</v>
      </c>
      <c r="K37" s="6">
        <f t="shared" si="2"/>
        <v>1113.212826755974</v>
      </c>
      <c r="L37" s="6">
        <f t="shared" si="3"/>
        <v>960.33693831718949</v>
      </c>
      <c r="M37" s="6">
        <f t="shared" si="7"/>
        <v>11062.359218218931</v>
      </c>
      <c r="N37" s="7">
        <f t="shared" si="8"/>
        <v>2.5871372979924651E-3</v>
      </c>
      <c r="O37" s="8">
        <f t="shared" si="9"/>
        <v>-2.5871805228960314</v>
      </c>
      <c r="Q37">
        <f t="shared" si="4"/>
        <v>1030</v>
      </c>
      <c r="R37" s="1">
        <f t="shared" si="5"/>
        <v>1122.0530181138004</v>
      </c>
    </row>
    <row r="38" spans="1:18">
      <c r="A38">
        <v>28</v>
      </c>
      <c r="B38">
        <v>1100</v>
      </c>
      <c r="D38" s="6">
        <f t="shared" si="10"/>
        <v>1113.212826755974</v>
      </c>
      <c r="E38" s="6">
        <f t="shared" si="10"/>
        <v>960.33693831718949</v>
      </c>
      <c r="F38" s="6">
        <f t="shared" si="11"/>
        <v>1113.212826755974</v>
      </c>
      <c r="G38" s="6">
        <f t="shared" si="0"/>
        <v>1113.212826755974</v>
      </c>
      <c r="H38" s="6">
        <f t="shared" si="1"/>
        <v>-13.212826755973992</v>
      </c>
      <c r="I38" s="6">
        <f t="shared" si="12"/>
        <v>1060.3369383171894</v>
      </c>
      <c r="J38" s="6">
        <f t="shared" si="6"/>
        <v>9.5868411986960486E-2</v>
      </c>
      <c r="K38" s="6">
        <f t="shared" si="2"/>
        <v>1111.9461340370199</v>
      </c>
      <c r="L38" s="6">
        <f t="shared" si="3"/>
        <v>958.68411986960473</v>
      </c>
      <c r="M38" s="6">
        <f t="shared" si="7"/>
        <v>11060.336938317188</v>
      </c>
      <c r="N38" s="7">
        <f t="shared" si="8"/>
        <v>3.7645560416205543E-3</v>
      </c>
      <c r="O38" s="8">
        <f t="shared" si="9"/>
        <v>-2.4242862332861264</v>
      </c>
      <c r="Q38">
        <f t="shared" si="4"/>
        <v>1100</v>
      </c>
      <c r="R38" s="1">
        <f t="shared" si="5"/>
        <v>1113.212826755974</v>
      </c>
    </row>
    <row r="39" spans="1:18">
      <c r="A39">
        <v>29</v>
      </c>
      <c r="B39">
        <v>774</v>
      </c>
      <c r="D39" s="6">
        <f t="shared" si="10"/>
        <v>1111.9461340370199</v>
      </c>
      <c r="E39" s="6">
        <f t="shared" si="10"/>
        <v>958.68411986960473</v>
      </c>
      <c r="F39" s="6">
        <f t="shared" si="11"/>
        <v>1111.9461340370199</v>
      </c>
      <c r="G39" s="6">
        <f t="shared" si="0"/>
        <v>1111.9461340370199</v>
      </c>
      <c r="H39" s="6">
        <f t="shared" si="1"/>
        <v>-337.94613403701987</v>
      </c>
      <c r="I39" s="6">
        <f t="shared" si="12"/>
        <v>1058.6841198696047</v>
      </c>
      <c r="J39" s="6">
        <f t="shared" si="6"/>
        <v>9.5733281500230416E-2</v>
      </c>
      <c r="K39" s="6">
        <f t="shared" si="2"/>
        <v>1079.5934416553393</v>
      </c>
      <c r="L39" s="6">
        <f t="shared" si="3"/>
        <v>957.33281500230419</v>
      </c>
      <c r="M39" s="6">
        <f t="shared" si="7"/>
        <v>11058.684119869606</v>
      </c>
      <c r="N39" s="7">
        <f t="shared" si="8"/>
        <v>2.2701475839875195E-5</v>
      </c>
      <c r="O39" s="8">
        <f t="shared" si="9"/>
        <v>-4.6439459080809202</v>
      </c>
      <c r="Q39">
        <f t="shared" si="4"/>
        <v>774</v>
      </c>
      <c r="R39" s="1">
        <f t="shared" si="5"/>
        <v>1111.9461340370199</v>
      </c>
    </row>
    <row r="40" spans="1:18">
      <c r="A40">
        <v>30</v>
      </c>
      <c r="B40">
        <v>840</v>
      </c>
      <c r="D40" s="6">
        <f t="shared" si="10"/>
        <v>1079.5934416553393</v>
      </c>
      <c r="E40" s="6">
        <f t="shared" si="10"/>
        <v>957.33281500230419</v>
      </c>
      <c r="F40" s="6">
        <f t="shared" si="11"/>
        <v>1079.5934416553393</v>
      </c>
      <c r="G40" s="6">
        <f t="shared" si="0"/>
        <v>1079.5934416553393</v>
      </c>
      <c r="H40" s="6">
        <f t="shared" si="1"/>
        <v>-239.59344165533935</v>
      </c>
      <c r="I40" s="6">
        <f t="shared" si="12"/>
        <v>1057.3328150023042</v>
      </c>
      <c r="J40" s="6">
        <f t="shared" si="6"/>
        <v>9.5622772027603456E-2</v>
      </c>
      <c r="K40" s="6">
        <f t="shared" si="2"/>
        <v>1056.682852604622</v>
      </c>
      <c r="L40" s="6">
        <f t="shared" si="3"/>
        <v>956.22772027603457</v>
      </c>
      <c r="M40" s="6">
        <f t="shared" si="7"/>
        <v>11057.332815002304</v>
      </c>
      <c r="N40" s="7">
        <f t="shared" si="8"/>
        <v>2.839748316486198E-4</v>
      </c>
      <c r="O40" s="8">
        <f t="shared" si="9"/>
        <v>-3.546720149250449</v>
      </c>
      <c r="Q40">
        <f t="shared" si="4"/>
        <v>840</v>
      </c>
      <c r="R40" s="1">
        <f t="shared" si="5"/>
        <v>1079.5934416553393</v>
      </c>
    </row>
    <row r="41" spans="1:18">
      <c r="A41">
        <v>31</v>
      </c>
      <c r="B41">
        <v>874</v>
      </c>
      <c r="D41" s="6">
        <f t="shared" si="10"/>
        <v>1056.682852604622</v>
      </c>
      <c r="E41" s="6">
        <f t="shared" si="10"/>
        <v>956.22772027603457</v>
      </c>
      <c r="F41" s="6">
        <f t="shared" si="11"/>
        <v>1056.682852604622</v>
      </c>
      <c r="G41" s="6">
        <f t="shared" si="0"/>
        <v>1056.682852604622</v>
      </c>
      <c r="H41" s="6">
        <f t="shared" si="1"/>
        <v>-182.68285260462198</v>
      </c>
      <c r="I41" s="6">
        <f t="shared" si="12"/>
        <v>1056.2277202760347</v>
      </c>
      <c r="J41" s="6">
        <f t="shared" si="6"/>
        <v>9.5532377497888996E-2</v>
      </c>
      <c r="K41" s="6">
        <f t="shared" si="2"/>
        <v>1039.2307253672061</v>
      </c>
      <c r="L41" s="6">
        <f t="shared" si="3"/>
        <v>955.32377497888979</v>
      </c>
      <c r="M41" s="6">
        <f t="shared" si="7"/>
        <v>11056.227720276034</v>
      </c>
      <c r="N41" s="7">
        <f t="shared" si="8"/>
        <v>8.3978669836525996E-4</v>
      </c>
      <c r="O41" s="8">
        <f t="shared" si="9"/>
        <v>-3.0758310085648546</v>
      </c>
      <c r="Q41">
        <f t="shared" si="4"/>
        <v>874</v>
      </c>
      <c r="R41" s="1">
        <f t="shared" si="5"/>
        <v>1056.682852604622</v>
      </c>
    </row>
    <row r="42" spans="1:18">
      <c r="A42">
        <v>32</v>
      </c>
      <c r="B42">
        <v>694</v>
      </c>
      <c r="D42" s="6">
        <f t="shared" si="10"/>
        <v>1039.2307253672061</v>
      </c>
      <c r="E42" s="6">
        <f t="shared" si="10"/>
        <v>955.32377497888979</v>
      </c>
      <c r="F42" s="6">
        <f t="shared" si="11"/>
        <v>1039.2307253672061</v>
      </c>
      <c r="G42" s="6">
        <f t="shared" si="0"/>
        <v>1039.2307253672061</v>
      </c>
      <c r="H42" s="6">
        <f t="shared" si="1"/>
        <v>-345.23072536720611</v>
      </c>
      <c r="I42" s="6">
        <f t="shared" si="12"/>
        <v>1055.3237749788898</v>
      </c>
      <c r="J42" s="6">
        <f t="shared" si="6"/>
        <v>9.5458423150606E-2</v>
      </c>
      <c r="K42" s="6">
        <f t="shared" si="2"/>
        <v>1006.2755447005127</v>
      </c>
      <c r="L42" s="6">
        <f t="shared" si="3"/>
        <v>954.58423150605995</v>
      </c>
      <c r="M42" s="6">
        <f t="shared" si="7"/>
        <v>11055.32377497889</v>
      </c>
      <c r="N42" s="7">
        <f t="shared" si="8"/>
        <v>1.8303048397571182E-5</v>
      </c>
      <c r="O42" s="8">
        <f t="shared" si="9"/>
        <v>-4.7374765719095251</v>
      </c>
      <c r="Q42">
        <f t="shared" si="4"/>
        <v>694</v>
      </c>
      <c r="R42" s="1">
        <f t="shared" si="5"/>
        <v>1039.2307253672061</v>
      </c>
    </row>
    <row r="43" spans="1:18">
      <c r="A43">
        <v>33</v>
      </c>
      <c r="B43">
        <v>940</v>
      </c>
      <c r="D43" s="6">
        <f t="shared" si="10"/>
        <v>1006.2755447005127</v>
      </c>
      <c r="E43" s="6">
        <f t="shared" si="10"/>
        <v>954.58423150605995</v>
      </c>
      <c r="F43" s="6">
        <f t="shared" si="11"/>
        <v>1006.2755447005127</v>
      </c>
      <c r="G43" s="6">
        <f t="shared" ref="G43:G74" si="13">F43</f>
        <v>1006.2755447005127</v>
      </c>
      <c r="H43" s="6">
        <f t="shared" ref="H43:H74" si="14">B43-G43</f>
        <v>-66.275544700512683</v>
      </c>
      <c r="I43" s="6">
        <f t="shared" si="12"/>
        <v>1054.58423150606</v>
      </c>
      <c r="J43" s="6">
        <f t="shared" ref="J43:J74" si="15">I43/(I43+$D$4)</f>
        <v>9.5397909991082941E-2</v>
      </c>
      <c r="K43" s="6">
        <f t="shared" ref="K43:K74" si="16">F43+J43*H43</f>
        <v>999.95299625256314</v>
      </c>
      <c r="L43" s="6">
        <f t="shared" ref="L43:L74" si="17">(1-J43)*I43</f>
        <v>953.97909991082952</v>
      </c>
      <c r="M43" s="6">
        <f t="shared" ref="M43:M76" si="18">I43+$D$4</f>
        <v>11054.58423150606</v>
      </c>
      <c r="N43" s="7">
        <f t="shared" ref="N43:N74" si="19">_xlfn.NORM.DIST(H43,0,SQRT(M43),FALSE)+0.000001</f>
        <v>3.1116933077310993E-3</v>
      </c>
      <c r="O43" s="8">
        <f t="shared" si="9"/>
        <v>-2.5070032141642669</v>
      </c>
      <c r="Q43">
        <f t="shared" ref="Q43:Q74" si="20">B43</f>
        <v>940</v>
      </c>
      <c r="R43" s="1">
        <f t="shared" ref="R43:R74" si="21">F43</f>
        <v>1006.2755447005127</v>
      </c>
    </row>
    <row r="44" spans="1:18">
      <c r="A44">
        <v>34</v>
      </c>
      <c r="B44">
        <v>833</v>
      </c>
      <c r="D44" s="6">
        <f t="shared" si="10"/>
        <v>999.95299625256314</v>
      </c>
      <c r="E44" s="6">
        <f t="shared" si="10"/>
        <v>953.97909991082952</v>
      </c>
      <c r="F44" s="6">
        <f t="shared" si="11"/>
        <v>999.95299625256314</v>
      </c>
      <c r="G44" s="6">
        <f t="shared" si="13"/>
        <v>999.95299625256314</v>
      </c>
      <c r="H44" s="6">
        <f t="shared" si="14"/>
        <v>-166.95299625256314</v>
      </c>
      <c r="I44" s="6">
        <f t="shared" si="12"/>
        <v>1053.9790999108295</v>
      </c>
      <c r="J44" s="6">
        <f t="shared" si="15"/>
        <v>9.5348389062842695E-2</v>
      </c>
      <c r="K44" s="6">
        <f t="shared" si="16"/>
        <v>984.03429701066648</v>
      </c>
      <c r="L44" s="6">
        <f t="shared" si="17"/>
        <v>953.48389062842693</v>
      </c>
      <c r="M44" s="6">
        <f t="shared" si="18"/>
        <v>11053.97909991083</v>
      </c>
      <c r="N44" s="7">
        <f t="shared" si="19"/>
        <v>1.0764750315654763E-3</v>
      </c>
      <c r="O44" s="8">
        <f t="shared" si="9"/>
        <v>-2.9679960390212572</v>
      </c>
      <c r="Q44">
        <f t="shared" si="20"/>
        <v>833</v>
      </c>
      <c r="R44" s="1">
        <f t="shared" si="21"/>
        <v>999.95299625256314</v>
      </c>
    </row>
    <row r="45" spans="1:18">
      <c r="A45">
        <v>35</v>
      </c>
      <c r="B45">
        <v>701</v>
      </c>
      <c r="D45" s="6">
        <f t="shared" si="10"/>
        <v>984.03429701066648</v>
      </c>
      <c r="E45" s="6">
        <f t="shared" si="10"/>
        <v>953.48389062842693</v>
      </c>
      <c r="F45" s="6">
        <f t="shared" si="11"/>
        <v>984.03429701066648</v>
      </c>
      <c r="G45" s="6">
        <f t="shared" si="13"/>
        <v>984.03429701066648</v>
      </c>
      <c r="H45" s="6">
        <f t="shared" si="14"/>
        <v>-283.03429701066648</v>
      </c>
      <c r="I45" s="6">
        <f t="shared" si="12"/>
        <v>1053.4838906284269</v>
      </c>
      <c r="J45" s="6">
        <f t="shared" si="15"/>
        <v>9.530785959000776E-2</v>
      </c>
      <c r="K45" s="6">
        <f t="shared" si="16"/>
        <v>957.05890397201733</v>
      </c>
      <c r="L45" s="6">
        <f t="shared" si="17"/>
        <v>953.07859590007774</v>
      </c>
      <c r="M45" s="6">
        <f t="shared" si="18"/>
        <v>11053.483890628428</v>
      </c>
      <c r="N45" s="7">
        <f t="shared" si="19"/>
        <v>1.0225569588619657E-4</v>
      </c>
      <c r="O45" s="8">
        <f t="shared" si="9"/>
        <v>-3.9903124914081691</v>
      </c>
      <c r="Q45">
        <f t="shared" si="20"/>
        <v>701</v>
      </c>
      <c r="R45" s="1">
        <f t="shared" si="21"/>
        <v>984.03429701066648</v>
      </c>
    </row>
    <row r="46" spans="1:18">
      <c r="A46">
        <v>36</v>
      </c>
      <c r="B46">
        <v>916</v>
      </c>
      <c r="D46" s="6">
        <f t="shared" si="10"/>
        <v>957.05890397201733</v>
      </c>
      <c r="E46" s="6">
        <f t="shared" si="10"/>
        <v>953.07859590007774</v>
      </c>
      <c r="F46" s="6">
        <f t="shared" si="11"/>
        <v>957.05890397201733</v>
      </c>
      <c r="G46" s="6">
        <f t="shared" si="13"/>
        <v>957.05890397201733</v>
      </c>
      <c r="H46" s="6">
        <f t="shared" si="14"/>
        <v>-41.058903972017333</v>
      </c>
      <c r="I46" s="6">
        <f t="shared" si="12"/>
        <v>1053.0785959000777</v>
      </c>
      <c r="J46" s="6">
        <f t="shared" si="15"/>
        <v>9.5274686302393302E-2</v>
      </c>
      <c r="K46" s="6">
        <f t="shared" si="16"/>
        <v>953.14702977616332</v>
      </c>
      <c r="L46" s="6">
        <f t="shared" si="17"/>
        <v>952.74686302393297</v>
      </c>
      <c r="M46" s="6">
        <f t="shared" si="18"/>
        <v>11053.078595900079</v>
      </c>
      <c r="N46" s="7">
        <f t="shared" si="19"/>
        <v>3.5169993406802334E-3</v>
      </c>
      <c r="O46" s="8">
        <f t="shared" si="9"/>
        <v>-2.4538277130987423</v>
      </c>
      <c r="Q46">
        <f t="shared" si="20"/>
        <v>916</v>
      </c>
      <c r="R46" s="1">
        <f t="shared" si="21"/>
        <v>957.05890397201733</v>
      </c>
    </row>
    <row r="47" spans="1:18">
      <c r="A47">
        <v>37</v>
      </c>
      <c r="B47">
        <v>692</v>
      </c>
      <c r="D47" s="6">
        <f t="shared" si="10"/>
        <v>953.14702977616332</v>
      </c>
      <c r="E47" s="6">
        <f t="shared" si="10"/>
        <v>952.74686302393297</v>
      </c>
      <c r="F47" s="6">
        <f t="shared" si="11"/>
        <v>953.14702977616332</v>
      </c>
      <c r="G47" s="6">
        <f t="shared" si="13"/>
        <v>953.14702977616332</v>
      </c>
      <c r="H47" s="6">
        <f t="shared" si="14"/>
        <v>-261.14702977616332</v>
      </c>
      <c r="I47" s="6">
        <f t="shared" si="12"/>
        <v>1052.746863023933</v>
      </c>
      <c r="J47" s="6">
        <f t="shared" si="15"/>
        <v>9.5247532226202719E-2</v>
      </c>
      <c r="K47" s="6">
        <f t="shared" si="16"/>
        <v>928.27341964178106</v>
      </c>
      <c r="L47" s="6">
        <f t="shared" si="17"/>
        <v>952.47532226202702</v>
      </c>
      <c r="M47" s="6">
        <f t="shared" si="18"/>
        <v>11052.746863023933</v>
      </c>
      <c r="N47" s="7">
        <f t="shared" si="19"/>
        <v>1.7451252839732661E-4</v>
      </c>
      <c r="O47" s="8">
        <f t="shared" si="9"/>
        <v>-3.7581733892290767</v>
      </c>
      <c r="Q47">
        <f t="shared" si="20"/>
        <v>692</v>
      </c>
      <c r="R47" s="1">
        <f t="shared" si="21"/>
        <v>953.14702977616332</v>
      </c>
    </row>
    <row r="48" spans="1:18">
      <c r="A48">
        <v>38</v>
      </c>
      <c r="B48">
        <v>1020</v>
      </c>
      <c r="D48" s="6">
        <f t="shared" si="10"/>
        <v>928.27341964178106</v>
      </c>
      <c r="E48" s="6">
        <f t="shared" si="10"/>
        <v>952.47532226202702</v>
      </c>
      <c r="F48" s="6">
        <f t="shared" si="11"/>
        <v>928.27341964178106</v>
      </c>
      <c r="G48" s="6">
        <f t="shared" si="13"/>
        <v>928.27341964178106</v>
      </c>
      <c r="H48" s="6">
        <f t="shared" si="14"/>
        <v>91.726580358218939</v>
      </c>
      <c r="I48" s="6">
        <f t="shared" si="12"/>
        <v>1052.475322262027</v>
      </c>
      <c r="J48" s="6">
        <f t="shared" si="15"/>
        <v>9.5225303977120729E-2</v>
      </c>
      <c r="K48" s="6">
        <f t="shared" si="16"/>
        <v>937.00811113917428</v>
      </c>
      <c r="L48" s="6">
        <f t="shared" si="17"/>
        <v>952.25303977120745</v>
      </c>
      <c r="M48" s="6">
        <f t="shared" si="18"/>
        <v>11052.475322262027</v>
      </c>
      <c r="N48" s="7">
        <f t="shared" si="19"/>
        <v>2.5944363987524654E-3</v>
      </c>
      <c r="O48" s="8">
        <f t="shared" si="9"/>
        <v>-2.5859569713399959</v>
      </c>
      <c r="Q48">
        <f t="shared" si="20"/>
        <v>1020</v>
      </c>
      <c r="R48" s="1">
        <f t="shared" si="21"/>
        <v>928.27341964178106</v>
      </c>
    </row>
    <row r="49" spans="1:18">
      <c r="A49">
        <v>39</v>
      </c>
      <c r="B49">
        <v>1050</v>
      </c>
      <c r="D49" s="6">
        <f t="shared" si="10"/>
        <v>937.00811113917428</v>
      </c>
      <c r="E49" s="6">
        <f t="shared" si="10"/>
        <v>952.25303977120745</v>
      </c>
      <c r="F49" s="6">
        <f t="shared" si="11"/>
        <v>937.00811113917428</v>
      </c>
      <c r="G49" s="6">
        <f t="shared" si="13"/>
        <v>937.00811113917428</v>
      </c>
      <c r="H49" s="6">
        <f t="shared" si="14"/>
        <v>112.99188886082572</v>
      </c>
      <c r="I49" s="6">
        <f t="shared" si="12"/>
        <v>1052.2530397712076</v>
      </c>
      <c r="J49" s="6">
        <f t="shared" si="15"/>
        <v>9.5207107183006581E-2</v>
      </c>
      <c r="K49" s="6">
        <f t="shared" si="16"/>
        <v>947.7657420127573</v>
      </c>
      <c r="L49" s="6">
        <f t="shared" si="17"/>
        <v>952.07107183006565</v>
      </c>
      <c r="M49" s="6">
        <f t="shared" si="18"/>
        <v>11052.253039771207</v>
      </c>
      <c r="N49" s="7">
        <f t="shared" si="19"/>
        <v>2.1308250908596703E-3</v>
      </c>
      <c r="O49" s="8">
        <f t="shared" si="9"/>
        <v>-2.6714521979592258</v>
      </c>
      <c r="Q49">
        <f t="shared" si="20"/>
        <v>1050</v>
      </c>
      <c r="R49" s="1">
        <f t="shared" si="21"/>
        <v>937.00811113917428</v>
      </c>
    </row>
    <row r="50" spans="1:18">
      <c r="A50">
        <v>40</v>
      </c>
      <c r="B50">
        <v>969</v>
      </c>
      <c r="D50" s="6">
        <f t="shared" si="10"/>
        <v>947.7657420127573</v>
      </c>
      <c r="E50" s="6">
        <f t="shared" si="10"/>
        <v>952.07107183006565</v>
      </c>
      <c r="F50" s="6">
        <f t="shared" si="11"/>
        <v>947.7657420127573</v>
      </c>
      <c r="G50" s="6">
        <f t="shared" si="13"/>
        <v>947.7657420127573</v>
      </c>
      <c r="H50" s="6">
        <f t="shared" si="14"/>
        <v>21.2342579872427</v>
      </c>
      <c r="I50" s="6">
        <f t="shared" si="12"/>
        <v>1052.0710718300656</v>
      </c>
      <c r="J50" s="6">
        <f t="shared" si="15"/>
        <v>9.5192210128979715E-2</v>
      </c>
      <c r="K50" s="6">
        <f t="shared" si="16"/>
        <v>949.78707796101185</v>
      </c>
      <c r="L50" s="6">
        <f t="shared" si="17"/>
        <v>951.92210128979718</v>
      </c>
      <c r="M50" s="6">
        <f t="shared" si="18"/>
        <v>11052.071071830065</v>
      </c>
      <c r="N50" s="7">
        <f t="shared" si="19"/>
        <v>3.7191698828915494E-3</v>
      </c>
      <c r="O50" s="8">
        <f t="shared" si="9"/>
        <v>-2.4295539836422875</v>
      </c>
      <c r="Q50">
        <f t="shared" si="20"/>
        <v>969</v>
      </c>
      <c r="R50" s="1">
        <f t="shared" si="21"/>
        <v>947.7657420127573</v>
      </c>
    </row>
    <row r="51" spans="1:18">
      <c r="A51">
        <v>41</v>
      </c>
      <c r="B51">
        <v>831</v>
      </c>
      <c r="D51" s="6">
        <f t="shared" si="10"/>
        <v>949.78707796101185</v>
      </c>
      <c r="E51" s="6">
        <f t="shared" si="10"/>
        <v>951.92210128979718</v>
      </c>
      <c r="F51" s="6">
        <f t="shared" si="11"/>
        <v>949.78707796101185</v>
      </c>
      <c r="G51" s="6">
        <f t="shared" si="13"/>
        <v>949.78707796101185</v>
      </c>
      <c r="H51" s="6">
        <f t="shared" si="14"/>
        <v>-118.78707796101185</v>
      </c>
      <c r="I51" s="6">
        <f t="shared" si="12"/>
        <v>1051.9221012897972</v>
      </c>
      <c r="J51" s="6">
        <f t="shared" si="15"/>
        <v>9.5180014087054982E-2</v>
      </c>
      <c r="K51" s="6">
        <f t="shared" si="16"/>
        <v>938.48092220732269</v>
      </c>
      <c r="L51" s="6">
        <f t="shared" si="17"/>
        <v>951.80014087054974</v>
      </c>
      <c r="M51" s="6">
        <f t="shared" si="18"/>
        <v>11051.922101289798</v>
      </c>
      <c r="N51" s="7">
        <f t="shared" si="19"/>
        <v>2.0052495324883509E-3</v>
      </c>
      <c r="O51" s="8">
        <f t="shared" si="9"/>
        <v>-2.6978315762409713</v>
      </c>
      <c r="Q51">
        <f t="shared" si="20"/>
        <v>831</v>
      </c>
      <c r="R51" s="1">
        <f t="shared" si="21"/>
        <v>949.78707796101185</v>
      </c>
    </row>
    <row r="52" spans="1:18">
      <c r="A52">
        <v>42</v>
      </c>
      <c r="B52">
        <v>726</v>
      </c>
      <c r="D52" s="6">
        <f t="shared" si="10"/>
        <v>938.48092220732269</v>
      </c>
      <c r="E52" s="6">
        <f t="shared" si="10"/>
        <v>951.80014087054974</v>
      </c>
      <c r="F52" s="6">
        <f t="shared" si="11"/>
        <v>938.48092220732269</v>
      </c>
      <c r="G52" s="6">
        <f t="shared" si="13"/>
        <v>938.48092220732269</v>
      </c>
      <c r="H52" s="6">
        <f t="shared" si="14"/>
        <v>-212.48092220732269</v>
      </c>
      <c r="I52" s="6">
        <f t="shared" si="12"/>
        <v>1051.8001408705497</v>
      </c>
      <c r="J52" s="6">
        <f t="shared" si="15"/>
        <v>9.5170029087017091E-2</v>
      </c>
      <c r="K52" s="6">
        <f t="shared" si="16"/>
        <v>918.25910666041557</v>
      </c>
      <c r="L52" s="6">
        <f t="shared" si="17"/>
        <v>951.70029087017087</v>
      </c>
      <c r="M52" s="6">
        <f t="shared" si="18"/>
        <v>11051.80014087055</v>
      </c>
      <c r="N52" s="7">
        <f t="shared" si="19"/>
        <v>4.9317193128786002E-4</v>
      </c>
      <c r="O52" s="8">
        <f t="shared" si="9"/>
        <v>-3.3070016490951364</v>
      </c>
      <c r="Q52">
        <f t="shared" si="20"/>
        <v>726</v>
      </c>
      <c r="R52" s="1">
        <f t="shared" si="21"/>
        <v>938.48092220732269</v>
      </c>
    </row>
    <row r="53" spans="1:18">
      <c r="A53">
        <v>43</v>
      </c>
      <c r="B53">
        <v>456</v>
      </c>
      <c r="D53" s="6">
        <f t="shared" si="10"/>
        <v>918.25910666041557</v>
      </c>
      <c r="E53" s="6">
        <f t="shared" si="10"/>
        <v>951.70029087017087</v>
      </c>
      <c r="F53" s="6">
        <f t="shared" si="11"/>
        <v>918.25910666041557</v>
      </c>
      <c r="G53" s="6">
        <f t="shared" si="13"/>
        <v>918.25910666041557</v>
      </c>
      <c r="H53" s="6">
        <f t="shared" si="14"/>
        <v>-462.25910666041557</v>
      </c>
      <c r="I53" s="6">
        <f t="shared" si="12"/>
        <v>1051.7002908701709</v>
      </c>
      <c r="J53" s="6">
        <f t="shared" si="15"/>
        <v>9.5161854121124004E-2</v>
      </c>
      <c r="K53" s="6">
        <f t="shared" si="16"/>
        <v>874.26967298623595</v>
      </c>
      <c r="L53" s="6">
        <f t="shared" si="17"/>
        <v>951.61854121123997</v>
      </c>
      <c r="M53" s="6">
        <f t="shared" si="18"/>
        <v>11051.700290870171</v>
      </c>
      <c r="N53" s="7">
        <f t="shared" si="19"/>
        <v>1.2402570161737486E-6</v>
      </c>
      <c r="O53" s="8">
        <f t="shared" si="9"/>
        <v>-5.9064883074670043</v>
      </c>
      <c r="Q53">
        <f t="shared" si="20"/>
        <v>456</v>
      </c>
      <c r="R53" s="1">
        <f t="shared" si="21"/>
        <v>918.25910666041557</v>
      </c>
    </row>
    <row r="54" spans="1:18">
      <c r="A54">
        <v>44</v>
      </c>
      <c r="B54">
        <v>824</v>
      </c>
      <c r="D54" s="6">
        <f t="shared" si="10"/>
        <v>874.26967298623595</v>
      </c>
      <c r="E54" s="6">
        <f t="shared" si="10"/>
        <v>951.61854121123997</v>
      </c>
      <c r="F54" s="6">
        <f t="shared" si="11"/>
        <v>874.26967298623595</v>
      </c>
      <c r="G54" s="6">
        <f t="shared" si="13"/>
        <v>874.26967298623595</v>
      </c>
      <c r="H54" s="6">
        <f t="shared" si="14"/>
        <v>-50.269672986235946</v>
      </c>
      <c r="I54" s="6">
        <f t="shared" si="12"/>
        <v>1051.61854121124</v>
      </c>
      <c r="J54" s="6">
        <f t="shared" si="15"/>
        <v>9.5155160964864816E-2</v>
      </c>
      <c r="K54" s="6">
        <f t="shared" si="16"/>
        <v>869.4862541615795</v>
      </c>
      <c r="L54" s="6">
        <f t="shared" si="17"/>
        <v>951.55160964864808</v>
      </c>
      <c r="M54" s="6">
        <f t="shared" si="18"/>
        <v>11051.618541211239</v>
      </c>
      <c r="N54" s="7">
        <f t="shared" si="19"/>
        <v>3.3858909981237771E-3</v>
      </c>
      <c r="O54" s="8">
        <f t="shared" si="9"/>
        <v>-2.4703270272298425</v>
      </c>
      <c r="Q54">
        <f t="shared" si="20"/>
        <v>824</v>
      </c>
      <c r="R54" s="1">
        <f t="shared" si="21"/>
        <v>874.26967298623595</v>
      </c>
    </row>
    <row r="55" spans="1:18">
      <c r="A55">
        <v>45</v>
      </c>
      <c r="B55">
        <v>702</v>
      </c>
      <c r="D55" s="6">
        <f t="shared" si="10"/>
        <v>869.4862541615795</v>
      </c>
      <c r="E55" s="6">
        <f t="shared" si="10"/>
        <v>951.55160964864808</v>
      </c>
      <c r="F55" s="6">
        <f t="shared" si="11"/>
        <v>869.4862541615795</v>
      </c>
      <c r="G55" s="6">
        <f t="shared" si="13"/>
        <v>869.4862541615795</v>
      </c>
      <c r="H55" s="6">
        <f t="shared" si="14"/>
        <v>-167.4862541615795</v>
      </c>
      <c r="I55" s="6">
        <f t="shared" si="12"/>
        <v>1051.5516096486481</v>
      </c>
      <c r="J55" s="6">
        <f t="shared" si="15"/>
        <v>9.5149680948925064E-2</v>
      </c>
      <c r="K55" s="6">
        <f t="shared" si="16"/>
        <v>853.54999051477466</v>
      </c>
      <c r="L55" s="6">
        <f t="shared" si="17"/>
        <v>951.49680948925061</v>
      </c>
      <c r="M55" s="6">
        <f t="shared" si="18"/>
        <v>11051.551609648648</v>
      </c>
      <c r="N55" s="7">
        <f t="shared" si="19"/>
        <v>1.067654033181178E-3</v>
      </c>
      <c r="O55" s="8">
        <f t="shared" si="9"/>
        <v>-2.9715694550057279</v>
      </c>
      <c r="Q55">
        <f t="shared" si="20"/>
        <v>702</v>
      </c>
      <c r="R55" s="1">
        <f t="shared" si="21"/>
        <v>869.4862541615795</v>
      </c>
    </row>
    <row r="56" spans="1:18">
      <c r="A56">
        <v>46</v>
      </c>
      <c r="B56">
        <v>1120</v>
      </c>
      <c r="D56" s="6">
        <f t="shared" si="10"/>
        <v>853.54999051477466</v>
      </c>
      <c r="E56" s="6">
        <f t="shared" si="10"/>
        <v>951.49680948925061</v>
      </c>
      <c r="F56" s="6">
        <f t="shared" si="11"/>
        <v>853.54999051477466</v>
      </c>
      <c r="G56" s="6">
        <f t="shared" si="13"/>
        <v>853.54999051477466</v>
      </c>
      <c r="H56" s="6">
        <f t="shared" si="14"/>
        <v>266.45000948522534</v>
      </c>
      <c r="I56" s="6">
        <f t="shared" si="12"/>
        <v>1051.4968094892506</v>
      </c>
      <c r="J56" s="6">
        <f t="shared" si="15"/>
        <v>9.5145194141158698E-2</v>
      </c>
      <c r="K56" s="6">
        <f t="shared" si="16"/>
        <v>878.90142839615999</v>
      </c>
      <c r="L56" s="6">
        <f t="shared" si="17"/>
        <v>951.45194141158686</v>
      </c>
      <c r="M56" s="6">
        <f t="shared" si="18"/>
        <v>11051.49680948925</v>
      </c>
      <c r="N56" s="7">
        <f t="shared" si="19"/>
        <v>1.5383755302409119E-4</v>
      </c>
      <c r="O56" s="8">
        <f t="shared" si="9"/>
        <v>-3.8129376367037051</v>
      </c>
      <c r="Q56">
        <f t="shared" si="20"/>
        <v>1120</v>
      </c>
      <c r="R56" s="1">
        <f t="shared" si="21"/>
        <v>853.54999051477466</v>
      </c>
    </row>
    <row r="57" spans="1:18">
      <c r="A57">
        <v>47</v>
      </c>
      <c r="B57">
        <v>1100</v>
      </c>
      <c r="D57" s="6">
        <f t="shared" si="10"/>
        <v>878.90142839615999</v>
      </c>
      <c r="E57" s="6">
        <f t="shared" si="10"/>
        <v>951.45194141158686</v>
      </c>
      <c r="F57" s="6">
        <f t="shared" si="11"/>
        <v>878.90142839615999</v>
      </c>
      <c r="G57" s="6">
        <f t="shared" si="13"/>
        <v>878.90142839615999</v>
      </c>
      <c r="H57" s="6">
        <f t="shared" si="14"/>
        <v>221.09857160384001</v>
      </c>
      <c r="I57" s="6">
        <f t="shared" si="12"/>
        <v>1051.4519414115869</v>
      </c>
      <c r="J57" s="6">
        <f t="shared" si="15"/>
        <v>9.5141520497557919E-2</v>
      </c>
      <c r="K57" s="6">
        <f t="shared" si="16"/>
        <v>899.93708267838747</v>
      </c>
      <c r="L57" s="6">
        <f t="shared" si="17"/>
        <v>951.4152049755794</v>
      </c>
      <c r="M57" s="6">
        <f t="shared" si="18"/>
        <v>11051.451941411588</v>
      </c>
      <c r="N57" s="7">
        <f t="shared" si="19"/>
        <v>4.1660372177111627E-4</v>
      </c>
      <c r="O57" s="8">
        <f t="shared" si="9"/>
        <v>-3.3802768545576471</v>
      </c>
      <c r="Q57">
        <f t="shared" si="20"/>
        <v>1100</v>
      </c>
      <c r="R57" s="1">
        <f t="shared" si="21"/>
        <v>878.90142839615999</v>
      </c>
    </row>
    <row r="58" spans="1:18">
      <c r="A58">
        <v>48</v>
      </c>
      <c r="B58">
        <v>832</v>
      </c>
      <c r="D58" s="6">
        <f t="shared" si="10"/>
        <v>899.93708267838747</v>
      </c>
      <c r="E58" s="6">
        <f t="shared" si="10"/>
        <v>951.4152049755794</v>
      </c>
      <c r="F58" s="6">
        <f t="shared" si="11"/>
        <v>899.93708267838747</v>
      </c>
      <c r="G58" s="6">
        <f t="shared" si="13"/>
        <v>899.93708267838747</v>
      </c>
      <c r="H58" s="6">
        <f t="shared" si="14"/>
        <v>-67.937082678387469</v>
      </c>
      <c r="I58" s="6">
        <f t="shared" si="12"/>
        <v>1051.4152049755794</v>
      </c>
      <c r="J58" s="6">
        <f t="shared" si="15"/>
        <v>9.5138512622547217E-2</v>
      </c>
      <c r="K58" s="6">
        <f t="shared" si="16"/>
        <v>893.47364968045065</v>
      </c>
      <c r="L58" s="6">
        <f t="shared" si="17"/>
        <v>951.38512622547216</v>
      </c>
      <c r="M58" s="6">
        <f t="shared" si="18"/>
        <v>11051.415204975579</v>
      </c>
      <c r="N58" s="7">
        <f t="shared" si="19"/>
        <v>3.0807327968001411E-3</v>
      </c>
      <c r="O58" s="8">
        <f t="shared" si="9"/>
        <v>-2.5113459679951653</v>
      </c>
      <c r="Q58">
        <f t="shared" si="20"/>
        <v>832</v>
      </c>
      <c r="R58" s="1">
        <f t="shared" si="21"/>
        <v>899.93708267838747</v>
      </c>
    </row>
    <row r="59" spans="1:18">
      <c r="A59">
        <v>49</v>
      </c>
      <c r="B59">
        <v>764</v>
      </c>
      <c r="D59" s="6">
        <f t="shared" si="10"/>
        <v>893.47364968045065</v>
      </c>
      <c r="E59" s="6">
        <f t="shared" si="10"/>
        <v>951.38512622547216</v>
      </c>
      <c r="F59" s="6">
        <f t="shared" si="11"/>
        <v>893.47364968045065</v>
      </c>
      <c r="G59" s="6">
        <f t="shared" si="13"/>
        <v>893.47364968045065</v>
      </c>
      <c r="H59" s="6">
        <f t="shared" si="14"/>
        <v>-129.47364968045065</v>
      </c>
      <c r="I59" s="6">
        <f t="shared" si="12"/>
        <v>1051.385126225472</v>
      </c>
      <c r="J59" s="6">
        <f t="shared" si="15"/>
        <v>9.5136049845053736E-2</v>
      </c>
      <c r="K59" s="6">
        <f t="shared" si="16"/>
        <v>881.15603809083029</v>
      </c>
      <c r="L59" s="6">
        <f t="shared" si="17"/>
        <v>951.36049845053742</v>
      </c>
      <c r="M59" s="6">
        <f t="shared" si="18"/>
        <v>11051.385126225472</v>
      </c>
      <c r="N59" s="7">
        <f t="shared" si="19"/>
        <v>1.7785397212697631E-3</v>
      </c>
      <c r="O59" s="8">
        <f t="shared" si="9"/>
        <v>-2.7499364309923222</v>
      </c>
      <c r="Q59">
        <f t="shared" si="20"/>
        <v>764</v>
      </c>
      <c r="R59" s="1">
        <f t="shared" si="21"/>
        <v>893.47364968045065</v>
      </c>
    </row>
    <row r="60" spans="1:18">
      <c r="A60">
        <v>50</v>
      </c>
      <c r="B60">
        <v>821</v>
      </c>
      <c r="D60" s="6">
        <f t="shared" si="10"/>
        <v>881.15603809083029</v>
      </c>
      <c r="E60" s="6">
        <f t="shared" si="10"/>
        <v>951.36049845053742</v>
      </c>
      <c r="F60" s="6">
        <f t="shared" si="11"/>
        <v>881.15603809083029</v>
      </c>
      <c r="G60" s="6">
        <f t="shared" si="13"/>
        <v>881.15603809083029</v>
      </c>
      <c r="H60" s="6">
        <f t="shared" si="14"/>
        <v>-60.156038090830293</v>
      </c>
      <c r="I60" s="6">
        <f t="shared" si="12"/>
        <v>1051.3604984505373</v>
      </c>
      <c r="J60" s="6">
        <f t="shared" si="15"/>
        <v>9.5134033370637403E-2</v>
      </c>
      <c r="K60" s="6">
        <f t="shared" si="16"/>
        <v>875.43315155565188</v>
      </c>
      <c r="L60" s="6">
        <f t="shared" si="17"/>
        <v>951.34033370637394</v>
      </c>
      <c r="M60" s="6">
        <f t="shared" si="18"/>
        <v>11051.360498450536</v>
      </c>
      <c r="N60" s="7">
        <f t="shared" si="19"/>
        <v>3.2227935196041746E-3</v>
      </c>
      <c r="O60" s="8">
        <f t="shared" si="9"/>
        <v>-2.4917675183068075</v>
      </c>
      <c r="Q60">
        <f t="shared" si="20"/>
        <v>821</v>
      </c>
      <c r="R60" s="1">
        <f t="shared" si="21"/>
        <v>881.15603809083029</v>
      </c>
    </row>
    <row r="61" spans="1:18">
      <c r="A61">
        <v>51</v>
      </c>
      <c r="B61">
        <v>768</v>
      </c>
      <c r="D61" s="6">
        <f t="shared" si="10"/>
        <v>875.43315155565188</v>
      </c>
      <c r="E61" s="6">
        <f t="shared" si="10"/>
        <v>951.34033370637394</v>
      </c>
      <c r="F61" s="6">
        <f t="shared" si="11"/>
        <v>875.43315155565188</v>
      </c>
      <c r="G61" s="6">
        <f t="shared" si="13"/>
        <v>875.43315155565188</v>
      </c>
      <c r="H61" s="6">
        <f t="shared" si="14"/>
        <v>-107.43315155565188</v>
      </c>
      <c r="I61" s="6">
        <f t="shared" si="12"/>
        <v>1051.3403337063739</v>
      </c>
      <c r="J61" s="6">
        <f t="shared" si="15"/>
        <v>9.5132382313827243E-2</v>
      </c>
      <c r="K61" s="6">
        <f t="shared" si="16"/>
        <v>865.2127799086802</v>
      </c>
      <c r="L61" s="6">
        <f t="shared" si="17"/>
        <v>951.32382313827247</v>
      </c>
      <c r="M61" s="6">
        <f t="shared" si="18"/>
        <v>11051.340333706374</v>
      </c>
      <c r="N61" s="7">
        <f t="shared" si="19"/>
        <v>2.2522136742056231E-3</v>
      </c>
      <c r="O61" s="8">
        <f t="shared" si="9"/>
        <v>-2.6473904090576812</v>
      </c>
      <c r="Q61">
        <f t="shared" si="20"/>
        <v>768</v>
      </c>
      <c r="R61" s="1">
        <f t="shared" si="21"/>
        <v>875.43315155565188</v>
      </c>
    </row>
    <row r="62" spans="1:18">
      <c r="A62">
        <v>52</v>
      </c>
      <c r="B62">
        <v>845</v>
      </c>
      <c r="D62" s="6">
        <f t="shared" si="10"/>
        <v>865.2127799086802</v>
      </c>
      <c r="E62" s="6">
        <f t="shared" si="10"/>
        <v>951.32382313827247</v>
      </c>
      <c r="F62" s="6">
        <f t="shared" si="11"/>
        <v>865.2127799086802</v>
      </c>
      <c r="G62" s="6">
        <f t="shared" si="13"/>
        <v>865.2127799086802</v>
      </c>
      <c r="H62" s="6">
        <f t="shared" si="14"/>
        <v>-20.212779908680204</v>
      </c>
      <c r="I62" s="6">
        <f t="shared" si="12"/>
        <v>1051.3238231382725</v>
      </c>
      <c r="J62" s="6">
        <f t="shared" si="15"/>
        <v>9.5131030450587711E-2</v>
      </c>
      <c r="K62" s="6">
        <f t="shared" si="16"/>
        <v>863.28991732769657</v>
      </c>
      <c r="L62" s="6">
        <f t="shared" si="17"/>
        <v>951.31030450587718</v>
      </c>
      <c r="M62" s="6">
        <f t="shared" si="18"/>
        <v>11051.323823138273</v>
      </c>
      <c r="N62" s="7">
        <f t="shared" si="19"/>
        <v>3.7264196034846897E-3</v>
      </c>
      <c r="O62" s="8">
        <f t="shared" si="9"/>
        <v>-2.4287082441210002</v>
      </c>
      <c r="Q62">
        <f t="shared" si="20"/>
        <v>845</v>
      </c>
      <c r="R62" s="1">
        <f t="shared" si="21"/>
        <v>865.2127799086802</v>
      </c>
    </row>
    <row r="63" spans="1:18">
      <c r="A63">
        <v>53</v>
      </c>
      <c r="B63">
        <v>864</v>
      </c>
      <c r="D63" s="6">
        <f t="shared" si="10"/>
        <v>863.28991732769657</v>
      </c>
      <c r="E63" s="6">
        <f t="shared" si="10"/>
        <v>951.31030450587718</v>
      </c>
      <c r="F63" s="6">
        <f t="shared" si="11"/>
        <v>863.28991732769657</v>
      </c>
      <c r="G63" s="6">
        <f t="shared" si="13"/>
        <v>863.28991732769657</v>
      </c>
      <c r="H63" s="6">
        <f t="shared" si="14"/>
        <v>0.71008267230342881</v>
      </c>
      <c r="I63" s="6">
        <f t="shared" si="12"/>
        <v>1051.3103045058772</v>
      </c>
      <c r="J63" s="6">
        <f t="shared" si="15"/>
        <v>9.5129923560035537E-2</v>
      </c>
      <c r="K63" s="6">
        <f t="shared" si="16"/>
        <v>863.35746743803406</v>
      </c>
      <c r="L63" s="6">
        <f t="shared" si="17"/>
        <v>951.29923560035536</v>
      </c>
      <c r="M63" s="6">
        <f t="shared" si="18"/>
        <v>11051.310304505878</v>
      </c>
      <c r="N63" s="7">
        <f t="shared" si="19"/>
        <v>3.7958382704639162E-3</v>
      </c>
      <c r="O63" s="8">
        <f t="shared" si="9"/>
        <v>-2.4206922998647089</v>
      </c>
      <c r="Q63">
        <f t="shared" si="20"/>
        <v>864</v>
      </c>
      <c r="R63" s="1">
        <f t="shared" si="21"/>
        <v>863.28991732769657</v>
      </c>
    </row>
    <row r="64" spans="1:18">
      <c r="A64">
        <v>54</v>
      </c>
      <c r="B64">
        <v>862</v>
      </c>
      <c r="D64" s="6">
        <f t="shared" si="10"/>
        <v>863.35746743803406</v>
      </c>
      <c r="E64" s="6">
        <f t="shared" si="10"/>
        <v>951.29923560035536</v>
      </c>
      <c r="F64" s="6">
        <f t="shared" si="11"/>
        <v>863.35746743803406</v>
      </c>
      <c r="G64" s="6">
        <f t="shared" si="13"/>
        <v>863.35746743803406</v>
      </c>
      <c r="H64" s="6">
        <f t="shared" si="14"/>
        <v>-1.3574674380340639</v>
      </c>
      <c r="I64" s="6">
        <f t="shared" si="12"/>
        <v>1051.2992356003554</v>
      </c>
      <c r="J64" s="6">
        <f t="shared" si="15"/>
        <v>9.5129017248372791E-2</v>
      </c>
      <c r="K64" s="6">
        <f t="shared" si="16"/>
        <v>863.22833289470725</v>
      </c>
      <c r="L64" s="6">
        <f t="shared" si="17"/>
        <v>951.29017248372804</v>
      </c>
      <c r="M64" s="6">
        <f t="shared" si="18"/>
        <v>11051.299235600356</v>
      </c>
      <c r="N64" s="7">
        <f t="shared" si="19"/>
        <v>3.7956103679083449E-3</v>
      </c>
      <c r="O64" s="8">
        <f t="shared" si="9"/>
        <v>-2.4207183757369282</v>
      </c>
      <c r="Q64">
        <f t="shared" si="20"/>
        <v>862</v>
      </c>
      <c r="R64" s="1">
        <f t="shared" si="21"/>
        <v>863.35746743803406</v>
      </c>
    </row>
    <row r="65" spans="1:18">
      <c r="A65">
        <v>55</v>
      </c>
      <c r="B65">
        <v>698</v>
      </c>
      <c r="D65" s="6">
        <f t="shared" si="10"/>
        <v>863.22833289470725</v>
      </c>
      <c r="E65" s="6">
        <f t="shared" si="10"/>
        <v>951.29017248372804</v>
      </c>
      <c r="F65" s="6">
        <f t="shared" si="11"/>
        <v>863.22833289470725</v>
      </c>
      <c r="G65" s="6">
        <f t="shared" si="13"/>
        <v>863.22833289470725</v>
      </c>
      <c r="H65" s="6">
        <f t="shared" si="14"/>
        <v>-165.22833289470725</v>
      </c>
      <c r="I65" s="6">
        <f t="shared" si="12"/>
        <v>1051.2901724837279</v>
      </c>
      <c r="J65" s="6">
        <f t="shared" si="15"/>
        <v>9.5128275167482568E-2</v>
      </c>
      <c r="K65" s="6">
        <f t="shared" si="16"/>
        <v>847.51044657763509</v>
      </c>
      <c r="L65" s="6">
        <f t="shared" si="17"/>
        <v>951.2827516748257</v>
      </c>
      <c r="M65" s="6">
        <f t="shared" si="18"/>
        <v>11051.290172483728</v>
      </c>
      <c r="N65" s="7">
        <f t="shared" si="19"/>
        <v>1.1045115627917712E-3</v>
      </c>
      <c r="O65" s="8">
        <f t="shared" si="9"/>
        <v>-2.9568297332734188</v>
      </c>
      <c r="Q65">
        <f t="shared" si="20"/>
        <v>698</v>
      </c>
      <c r="R65" s="1">
        <f t="shared" si="21"/>
        <v>863.22833289470725</v>
      </c>
    </row>
    <row r="66" spans="1:18">
      <c r="A66">
        <v>56</v>
      </c>
      <c r="B66">
        <v>845</v>
      </c>
      <c r="D66" s="6">
        <f t="shared" si="10"/>
        <v>847.51044657763509</v>
      </c>
      <c r="E66" s="6">
        <f t="shared" si="10"/>
        <v>951.2827516748257</v>
      </c>
      <c r="F66" s="6">
        <f t="shared" si="11"/>
        <v>847.51044657763509</v>
      </c>
      <c r="G66" s="6">
        <f t="shared" si="13"/>
        <v>847.51044657763509</v>
      </c>
      <c r="H66" s="6">
        <f t="shared" si="14"/>
        <v>-2.5104465776350935</v>
      </c>
      <c r="I66" s="6">
        <f t="shared" si="12"/>
        <v>1051.2827516748257</v>
      </c>
      <c r="J66" s="6">
        <f t="shared" si="15"/>
        <v>9.5127667556556134E-2</v>
      </c>
      <c r="K66" s="6">
        <f t="shared" si="16"/>
        <v>847.2716336501793</v>
      </c>
      <c r="L66" s="6">
        <f t="shared" si="17"/>
        <v>951.27667556556139</v>
      </c>
      <c r="M66" s="6">
        <f t="shared" si="18"/>
        <v>11051.282751674826</v>
      </c>
      <c r="N66" s="7">
        <f t="shared" si="19"/>
        <v>3.7948476373552385E-3</v>
      </c>
      <c r="O66" s="8">
        <f t="shared" si="9"/>
        <v>-2.4208056562860802</v>
      </c>
      <c r="Q66">
        <f t="shared" si="20"/>
        <v>845</v>
      </c>
      <c r="R66" s="1">
        <f t="shared" si="21"/>
        <v>847.51044657763509</v>
      </c>
    </row>
    <row r="67" spans="1:18">
      <c r="A67">
        <v>57</v>
      </c>
      <c r="B67">
        <v>744</v>
      </c>
      <c r="D67" s="6">
        <f t="shared" si="10"/>
        <v>847.2716336501793</v>
      </c>
      <c r="E67" s="6">
        <f t="shared" si="10"/>
        <v>951.27667556556139</v>
      </c>
      <c r="F67" s="6">
        <f t="shared" si="11"/>
        <v>847.2716336501793</v>
      </c>
      <c r="G67" s="6">
        <f t="shared" si="13"/>
        <v>847.2716336501793</v>
      </c>
      <c r="H67" s="6">
        <f t="shared" si="14"/>
        <v>-103.2716336501793</v>
      </c>
      <c r="I67" s="6">
        <f t="shared" si="12"/>
        <v>1051.2766755655614</v>
      </c>
      <c r="J67" s="6">
        <f t="shared" si="15"/>
        <v>9.5127170048139364E-2</v>
      </c>
      <c r="K67" s="6">
        <f t="shared" si="16"/>
        <v>837.44769539478955</v>
      </c>
      <c r="L67" s="6">
        <f t="shared" si="17"/>
        <v>951.27170048139362</v>
      </c>
      <c r="M67" s="6">
        <f t="shared" si="18"/>
        <v>11051.276675565561</v>
      </c>
      <c r="N67" s="7">
        <f t="shared" si="19"/>
        <v>2.3433186604437358E-3</v>
      </c>
      <c r="O67" s="8">
        <f t="shared" si="9"/>
        <v>-2.6301686490632536</v>
      </c>
      <c r="Q67">
        <f t="shared" si="20"/>
        <v>744</v>
      </c>
      <c r="R67" s="1">
        <f t="shared" si="21"/>
        <v>847.2716336501793</v>
      </c>
    </row>
    <row r="68" spans="1:18">
      <c r="A68">
        <v>58</v>
      </c>
      <c r="B68">
        <v>796</v>
      </c>
      <c r="D68" s="6">
        <f t="shared" si="10"/>
        <v>837.44769539478955</v>
      </c>
      <c r="E68" s="6">
        <f t="shared" si="10"/>
        <v>951.27170048139362</v>
      </c>
      <c r="F68" s="6">
        <f t="shared" si="11"/>
        <v>837.44769539478955</v>
      </c>
      <c r="G68" s="6">
        <f t="shared" si="13"/>
        <v>837.44769539478955</v>
      </c>
      <c r="H68" s="6">
        <f t="shared" si="14"/>
        <v>-41.447695394789548</v>
      </c>
      <c r="I68" s="6">
        <f t="shared" si="12"/>
        <v>1051.2717004813935</v>
      </c>
      <c r="J68" s="6">
        <f t="shared" si="15"/>
        <v>9.5126762690632263E-2</v>
      </c>
      <c r="K68" s="6">
        <f t="shared" si="16"/>
        <v>833.50491031089575</v>
      </c>
      <c r="L68" s="6">
        <f t="shared" si="17"/>
        <v>951.26762690632256</v>
      </c>
      <c r="M68" s="6">
        <f t="shared" si="18"/>
        <v>11051.271700481393</v>
      </c>
      <c r="N68" s="7">
        <f t="shared" si="19"/>
        <v>3.5121434290428144E-3</v>
      </c>
      <c r="O68" s="8">
        <f t="shared" si="9"/>
        <v>-2.4544277566697188</v>
      </c>
      <c r="Q68">
        <f t="shared" si="20"/>
        <v>796</v>
      </c>
      <c r="R68" s="1">
        <f t="shared" si="21"/>
        <v>837.44769539478955</v>
      </c>
    </row>
    <row r="69" spans="1:18">
      <c r="A69">
        <v>59</v>
      </c>
      <c r="B69">
        <v>1040</v>
      </c>
      <c r="D69" s="6">
        <f t="shared" si="10"/>
        <v>833.50491031089575</v>
      </c>
      <c r="E69" s="6">
        <f t="shared" si="10"/>
        <v>951.26762690632256</v>
      </c>
      <c r="F69" s="6">
        <f t="shared" si="11"/>
        <v>833.50491031089575</v>
      </c>
      <c r="G69" s="6">
        <f t="shared" si="13"/>
        <v>833.50491031089575</v>
      </c>
      <c r="H69" s="6">
        <f t="shared" si="14"/>
        <v>206.49508968910425</v>
      </c>
      <c r="I69" s="6">
        <f t="shared" si="12"/>
        <v>1051.2676269063227</v>
      </c>
      <c r="J69" s="6">
        <f t="shared" si="15"/>
        <v>9.5126429147984817E-2</v>
      </c>
      <c r="K69" s="6">
        <f t="shared" si="16"/>
        <v>853.14805082961311</v>
      </c>
      <c r="L69" s="6">
        <f t="shared" si="17"/>
        <v>951.26429147984823</v>
      </c>
      <c r="M69" s="6">
        <f t="shared" si="18"/>
        <v>11051.267626906323</v>
      </c>
      <c r="N69" s="7">
        <f t="shared" si="19"/>
        <v>5.5226813036251881E-4</v>
      </c>
      <c r="O69" s="8">
        <f t="shared" si="9"/>
        <v>-3.2578500178066419</v>
      </c>
      <c r="Q69">
        <f t="shared" si="20"/>
        <v>1040</v>
      </c>
      <c r="R69" s="1">
        <f t="shared" si="21"/>
        <v>833.50491031089575</v>
      </c>
    </row>
    <row r="70" spans="1:18">
      <c r="A70">
        <v>60</v>
      </c>
      <c r="B70">
        <v>759</v>
      </c>
      <c r="D70" s="6">
        <f t="shared" si="10"/>
        <v>853.14805082961311</v>
      </c>
      <c r="E70" s="6">
        <f t="shared" si="10"/>
        <v>951.26429147984823</v>
      </c>
      <c r="F70" s="6">
        <f t="shared" si="11"/>
        <v>853.14805082961311</v>
      </c>
      <c r="G70" s="6">
        <f t="shared" si="13"/>
        <v>853.14805082961311</v>
      </c>
      <c r="H70" s="6">
        <f t="shared" si="14"/>
        <v>-94.148050829613112</v>
      </c>
      <c r="I70" s="6">
        <f t="shared" si="12"/>
        <v>1051.2642914798482</v>
      </c>
      <c r="J70" s="6">
        <f t="shared" si="15"/>
        <v>9.5126156044457053E-2</v>
      </c>
      <c r="K70" s="6">
        <f t="shared" si="16"/>
        <v>844.19210865511388</v>
      </c>
      <c r="L70" s="6">
        <f t="shared" si="17"/>
        <v>951.26156044457059</v>
      </c>
      <c r="M70" s="6">
        <f t="shared" si="18"/>
        <v>11051.264291479849</v>
      </c>
      <c r="N70" s="7">
        <f t="shared" si="19"/>
        <v>2.5421916867581018E-3</v>
      </c>
      <c r="O70" s="8">
        <f t="shared" si="9"/>
        <v>-2.5947917058029941</v>
      </c>
      <c r="Q70">
        <f t="shared" si="20"/>
        <v>759</v>
      </c>
      <c r="R70" s="1">
        <f t="shared" si="21"/>
        <v>853.14805082961311</v>
      </c>
    </row>
    <row r="71" spans="1:18">
      <c r="A71">
        <v>61</v>
      </c>
      <c r="B71">
        <v>781</v>
      </c>
      <c r="D71" s="6">
        <f t="shared" si="10"/>
        <v>844.19210865511388</v>
      </c>
      <c r="E71" s="6">
        <f t="shared" si="10"/>
        <v>951.26156044457059</v>
      </c>
      <c r="F71" s="6">
        <f t="shared" si="11"/>
        <v>844.19210865511388</v>
      </c>
      <c r="G71" s="6">
        <f t="shared" si="13"/>
        <v>844.19210865511388</v>
      </c>
      <c r="H71" s="6">
        <f t="shared" si="14"/>
        <v>-63.192108655113884</v>
      </c>
      <c r="I71" s="6">
        <f t="shared" si="12"/>
        <v>1051.2615604445705</v>
      </c>
      <c r="J71" s="6">
        <f t="shared" si="15"/>
        <v>9.5125932428141741E-2</v>
      </c>
      <c r="K71" s="6">
        <f t="shared" si="16"/>
        <v>838.18090039719573</v>
      </c>
      <c r="L71" s="6">
        <f t="shared" si="17"/>
        <v>951.25932428141743</v>
      </c>
      <c r="M71" s="6">
        <f t="shared" si="18"/>
        <v>11051.261560444571</v>
      </c>
      <c r="N71" s="7">
        <f t="shared" si="19"/>
        <v>3.1686745170221718E-3</v>
      </c>
      <c r="O71" s="8">
        <f t="shared" si="9"/>
        <v>-2.4991223687998918</v>
      </c>
      <c r="Q71">
        <f t="shared" si="20"/>
        <v>781</v>
      </c>
      <c r="R71" s="1">
        <f t="shared" si="21"/>
        <v>844.19210865511388</v>
      </c>
    </row>
    <row r="72" spans="1:18">
      <c r="A72">
        <v>62</v>
      </c>
      <c r="B72">
        <v>865</v>
      </c>
      <c r="D72" s="6">
        <f t="shared" si="10"/>
        <v>838.18090039719573</v>
      </c>
      <c r="E72" s="6">
        <f t="shared" si="10"/>
        <v>951.25932428141743</v>
      </c>
      <c r="F72" s="6">
        <f t="shared" si="11"/>
        <v>838.18090039719573</v>
      </c>
      <c r="G72" s="6">
        <f t="shared" si="13"/>
        <v>838.18090039719573</v>
      </c>
      <c r="H72" s="6">
        <f t="shared" si="14"/>
        <v>26.819099602804272</v>
      </c>
      <c r="I72" s="6">
        <f t="shared" si="12"/>
        <v>1051.2593242814173</v>
      </c>
      <c r="J72" s="6">
        <f t="shared" si="15"/>
        <v>9.5125749331719078E-2</v>
      </c>
      <c r="K72" s="6">
        <f t="shared" si="16"/>
        <v>840.73208734331445</v>
      </c>
      <c r="L72" s="6">
        <f t="shared" si="17"/>
        <v>951.25749331719089</v>
      </c>
      <c r="M72" s="6">
        <f t="shared" si="18"/>
        <v>11051.259324281418</v>
      </c>
      <c r="N72" s="7">
        <f t="shared" si="19"/>
        <v>3.6744259728859292E-3</v>
      </c>
      <c r="O72" s="8">
        <f t="shared" si="9"/>
        <v>-2.434810497744397</v>
      </c>
      <c r="Q72">
        <f t="shared" si="20"/>
        <v>865</v>
      </c>
      <c r="R72" s="1">
        <f t="shared" si="21"/>
        <v>838.18090039719573</v>
      </c>
    </row>
    <row r="73" spans="1:18">
      <c r="A73">
        <v>63</v>
      </c>
      <c r="B73">
        <v>845</v>
      </c>
      <c r="D73" s="6">
        <f t="shared" si="10"/>
        <v>840.73208734331445</v>
      </c>
      <c r="E73" s="6">
        <f t="shared" si="10"/>
        <v>951.25749331719089</v>
      </c>
      <c r="F73" s="6">
        <f t="shared" si="11"/>
        <v>840.73208734331445</v>
      </c>
      <c r="G73" s="6">
        <f t="shared" si="13"/>
        <v>840.73208734331445</v>
      </c>
      <c r="H73" s="6">
        <f t="shared" si="14"/>
        <v>4.267912656685553</v>
      </c>
      <c r="I73" s="6">
        <f t="shared" si="12"/>
        <v>1051.2574933171909</v>
      </c>
      <c r="J73" s="6">
        <f t="shared" si="15"/>
        <v>9.5125599412817688E-2</v>
      </c>
      <c r="K73" s="6">
        <f t="shared" si="16"/>
        <v>841.13807509302319</v>
      </c>
      <c r="L73" s="6">
        <f t="shared" si="17"/>
        <v>951.25599412817689</v>
      </c>
      <c r="M73" s="6">
        <f t="shared" si="18"/>
        <v>11051.257493317191</v>
      </c>
      <c r="N73" s="7">
        <f t="shared" si="19"/>
        <v>3.792807724270428E-3</v>
      </c>
      <c r="O73" s="8">
        <f t="shared" si="9"/>
        <v>-2.4210391732225824</v>
      </c>
      <c r="Q73">
        <f t="shared" si="20"/>
        <v>845</v>
      </c>
      <c r="R73" s="1">
        <f t="shared" si="21"/>
        <v>840.73208734331445</v>
      </c>
    </row>
    <row r="74" spans="1:18">
      <c r="A74">
        <v>64</v>
      </c>
      <c r="B74">
        <v>944</v>
      </c>
      <c r="D74" s="6">
        <f t="shared" si="10"/>
        <v>841.13807509302319</v>
      </c>
      <c r="E74" s="6">
        <f t="shared" si="10"/>
        <v>951.25599412817689</v>
      </c>
      <c r="F74" s="6">
        <f t="shared" si="11"/>
        <v>841.13807509302319</v>
      </c>
      <c r="G74" s="6">
        <f t="shared" si="13"/>
        <v>841.13807509302319</v>
      </c>
      <c r="H74" s="6">
        <f t="shared" si="14"/>
        <v>102.86192490697681</v>
      </c>
      <c r="I74" s="6">
        <f t="shared" si="12"/>
        <v>1051.255994128177</v>
      </c>
      <c r="J74" s="6">
        <f t="shared" si="15"/>
        <v>9.5125476659552274E-2</v>
      </c>
      <c r="K74" s="6">
        <f t="shared" si="16"/>
        <v>850.92286472991839</v>
      </c>
      <c r="L74" s="6">
        <f t="shared" si="17"/>
        <v>951.25476659552271</v>
      </c>
      <c r="M74" s="6">
        <f t="shared" si="18"/>
        <v>11051.255994128176</v>
      </c>
      <c r="N74" s="7">
        <f t="shared" si="19"/>
        <v>2.3522859665285781E-3</v>
      </c>
      <c r="O74" s="8">
        <f t="shared" si="9"/>
        <v>-2.6285098823680189</v>
      </c>
      <c r="Q74">
        <f t="shared" si="20"/>
        <v>944</v>
      </c>
      <c r="R74" s="1">
        <f t="shared" si="21"/>
        <v>841.13807509302319</v>
      </c>
    </row>
    <row r="75" spans="1:18">
      <c r="A75">
        <v>65</v>
      </c>
      <c r="B75">
        <v>984</v>
      </c>
      <c r="D75" s="6">
        <f t="shared" si="10"/>
        <v>850.92286472991839</v>
      </c>
      <c r="E75" s="6">
        <f t="shared" si="10"/>
        <v>951.25476659552271</v>
      </c>
      <c r="F75" s="6">
        <f t="shared" si="11"/>
        <v>850.92286472991839</v>
      </c>
      <c r="G75" s="6">
        <f t="shared" ref="G75:G106" si="22">F75</f>
        <v>850.92286472991839</v>
      </c>
      <c r="H75" s="6">
        <f t="shared" ref="H75:H106" si="23">B75-G75</f>
        <v>133.07713527008161</v>
      </c>
      <c r="I75" s="6">
        <f t="shared" si="12"/>
        <v>1051.2547665955226</v>
      </c>
      <c r="J75" s="6">
        <f t="shared" ref="J75:J106" si="24">I75/(I75+$D$4)</f>
        <v>9.5125376149424776E-2</v>
      </c>
      <c r="K75" s="6">
        <f t="shared" ref="K75:K106" si="25">F75+J75*H75</f>
        <v>863.58187727937275</v>
      </c>
      <c r="L75" s="6">
        <f t="shared" ref="L75:L110" si="26">(1-J75)*I75</f>
        <v>951.25376149424778</v>
      </c>
      <c r="M75" s="6">
        <f t="shared" si="18"/>
        <v>11051.254766595523</v>
      </c>
      <c r="N75" s="7">
        <f t="shared" ref="N75:N106" si="27">_xlfn.NORM.DIST(H75,0,SQRT(M75),FALSE)+0.000001</f>
        <v>1.7040524136376638E-3</v>
      </c>
      <c r="O75" s="8">
        <f t="shared" si="9"/>
        <v>-2.7685170512339101</v>
      </c>
      <c r="Q75">
        <f t="shared" ref="Q75:Q110" si="28">B75</f>
        <v>984</v>
      </c>
      <c r="R75" s="1">
        <f t="shared" ref="R75:R110" si="29">F75</f>
        <v>850.92286472991839</v>
      </c>
    </row>
    <row r="76" spans="1:18">
      <c r="A76">
        <v>66</v>
      </c>
      <c r="B76">
        <v>897</v>
      </c>
      <c r="D76" s="6">
        <f t="shared" si="10"/>
        <v>863.58187727937275</v>
      </c>
      <c r="E76" s="6">
        <f t="shared" si="10"/>
        <v>951.25376149424778</v>
      </c>
      <c r="F76" s="6">
        <f t="shared" si="11"/>
        <v>863.58187727937275</v>
      </c>
      <c r="G76" s="6">
        <f t="shared" si="22"/>
        <v>863.58187727937275</v>
      </c>
      <c r="H76" s="6">
        <f t="shared" si="23"/>
        <v>33.418122720627252</v>
      </c>
      <c r="I76" s="6">
        <f t="shared" si="12"/>
        <v>1051.2537614942478</v>
      </c>
      <c r="J76" s="6">
        <f t="shared" si="24"/>
        <v>9.5125293851917397E-2</v>
      </c>
      <c r="K76" s="6">
        <f t="shared" si="25"/>
        <v>866.76078602315181</v>
      </c>
      <c r="L76" s="6">
        <f t="shared" si="26"/>
        <v>951.25293851917399</v>
      </c>
      <c r="M76" s="6">
        <f t="shared" si="18"/>
        <v>11051.253761494248</v>
      </c>
      <c r="N76" s="7">
        <f t="shared" si="27"/>
        <v>3.6089519195723198E-3</v>
      </c>
      <c r="O76" s="8">
        <f t="shared" ref="O76:O110" si="30">LOG(N76)</f>
        <v>-2.4426189038101307</v>
      </c>
      <c r="Q76">
        <f t="shared" si="28"/>
        <v>897</v>
      </c>
      <c r="R76" s="1">
        <f t="shared" si="29"/>
        <v>863.58187727937275</v>
      </c>
    </row>
    <row r="77" spans="1:18">
      <c r="A77">
        <v>67</v>
      </c>
      <c r="B77">
        <v>822</v>
      </c>
      <c r="D77" s="6">
        <f t="shared" ref="D77:E110" si="31">K76</f>
        <v>866.76078602315181</v>
      </c>
      <c r="E77" s="6">
        <f t="shared" si="31"/>
        <v>951.25293851917399</v>
      </c>
      <c r="F77" s="6">
        <f t="shared" ref="F77:F110" si="32">D77</f>
        <v>866.76078602315181</v>
      </c>
      <c r="G77" s="6">
        <f t="shared" si="22"/>
        <v>866.76078602315181</v>
      </c>
      <c r="H77" s="6">
        <f t="shared" si="23"/>
        <v>-44.760786023151809</v>
      </c>
      <c r="I77" s="6">
        <f t="shared" si="12"/>
        <v>1051.252938519174</v>
      </c>
      <c r="J77" s="6">
        <f t="shared" si="24"/>
        <v>9.5125226466858698E-2</v>
      </c>
      <c r="K77" s="6">
        <f t="shared" si="25"/>
        <v>862.5029061158649</v>
      </c>
      <c r="L77" s="6">
        <f t="shared" si="26"/>
        <v>951.2522646685868</v>
      </c>
      <c r="M77" s="6">
        <f t="shared" ref="M77:M110" si="33">I77+$D$4</f>
        <v>11051.252938519174</v>
      </c>
      <c r="N77" s="7">
        <f t="shared" si="27"/>
        <v>3.4670655581939169E-3</v>
      </c>
      <c r="O77" s="8">
        <f t="shared" si="30"/>
        <v>-2.4600379462603388</v>
      </c>
      <c r="Q77">
        <f t="shared" si="28"/>
        <v>822</v>
      </c>
      <c r="R77" s="1">
        <f t="shared" si="29"/>
        <v>866.76078602315181</v>
      </c>
    </row>
    <row r="78" spans="1:18">
      <c r="A78">
        <v>68</v>
      </c>
      <c r="B78">
        <v>1010</v>
      </c>
      <c r="D78" s="6">
        <f t="shared" si="31"/>
        <v>862.5029061158649</v>
      </c>
      <c r="E78" s="6">
        <f t="shared" si="31"/>
        <v>951.2522646685868</v>
      </c>
      <c r="F78" s="6">
        <f t="shared" si="32"/>
        <v>862.5029061158649</v>
      </c>
      <c r="G78" s="6">
        <f t="shared" si="22"/>
        <v>862.5029061158649</v>
      </c>
      <c r="H78" s="6">
        <f t="shared" si="23"/>
        <v>147.4970938841351</v>
      </c>
      <c r="I78" s="6">
        <f t="shared" ref="I78:I110" si="34">E78+$D$3</f>
        <v>1051.2522646685868</v>
      </c>
      <c r="J78" s="6">
        <f t="shared" si="24"/>
        <v>9.5125171292080049E-2</v>
      </c>
      <c r="K78" s="6">
        <f t="shared" si="25"/>
        <v>876.53359243667728</v>
      </c>
      <c r="L78" s="6">
        <f t="shared" si="26"/>
        <v>951.2517129208004</v>
      </c>
      <c r="M78" s="6">
        <f t="shared" si="33"/>
        <v>11051.252264668587</v>
      </c>
      <c r="N78" s="7">
        <f t="shared" si="27"/>
        <v>1.4191764690383633E-3</v>
      </c>
      <c r="O78" s="8">
        <f t="shared" si="30"/>
        <v>-2.8479635983660088</v>
      </c>
      <c r="Q78">
        <f t="shared" si="28"/>
        <v>1010</v>
      </c>
      <c r="R78" s="1">
        <f t="shared" si="29"/>
        <v>862.5029061158649</v>
      </c>
    </row>
    <row r="79" spans="1:18">
      <c r="A79">
        <v>69</v>
      </c>
      <c r="B79">
        <v>771</v>
      </c>
      <c r="D79" s="6">
        <f t="shared" si="31"/>
        <v>876.53359243667728</v>
      </c>
      <c r="E79" s="6">
        <f t="shared" si="31"/>
        <v>951.2517129208004</v>
      </c>
      <c r="F79" s="6">
        <f t="shared" si="32"/>
        <v>876.53359243667728</v>
      </c>
      <c r="G79" s="6">
        <f t="shared" si="22"/>
        <v>876.53359243667728</v>
      </c>
      <c r="H79" s="6">
        <f t="shared" si="23"/>
        <v>-105.53359243667728</v>
      </c>
      <c r="I79" s="6">
        <f t="shared" si="34"/>
        <v>1051.2517129208004</v>
      </c>
      <c r="J79" s="6">
        <f t="shared" si="24"/>
        <v>9.5125126115054248E-2</v>
      </c>
      <c r="K79" s="6">
        <f t="shared" si="25"/>
        <v>866.49469614676366</v>
      </c>
      <c r="L79" s="6">
        <f t="shared" si="26"/>
        <v>951.2512611505424</v>
      </c>
      <c r="M79" s="6">
        <f t="shared" si="33"/>
        <v>11051.251712920801</v>
      </c>
      <c r="N79" s="7">
        <f t="shared" si="27"/>
        <v>2.2937967022128446E-3</v>
      </c>
      <c r="O79" s="8">
        <f t="shared" si="30"/>
        <v>-2.63944507598123</v>
      </c>
      <c r="Q79">
        <f t="shared" si="28"/>
        <v>771</v>
      </c>
      <c r="R79" s="1">
        <f t="shared" si="29"/>
        <v>876.53359243667728</v>
      </c>
    </row>
    <row r="80" spans="1:18">
      <c r="A80">
        <v>70</v>
      </c>
      <c r="B80">
        <v>676</v>
      </c>
      <c r="D80" s="6">
        <f t="shared" si="31"/>
        <v>866.49469614676366</v>
      </c>
      <c r="E80" s="6">
        <f t="shared" si="31"/>
        <v>951.2512611505424</v>
      </c>
      <c r="F80" s="6">
        <f t="shared" si="32"/>
        <v>866.49469614676366</v>
      </c>
      <c r="G80" s="6">
        <f t="shared" si="22"/>
        <v>866.49469614676366</v>
      </c>
      <c r="H80" s="6">
        <f t="shared" si="23"/>
        <v>-190.49469614676366</v>
      </c>
      <c r="I80" s="6">
        <f t="shared" si="34"/>
        <v>1051.2512611505424</v>
      </c>
      <c r="J80" s="6">
        <f t="shared" si="24"/>
        <v>9.5125089124170087E-2</v>
      </c>
      <c r="K80" s="6">
        <f t="shared" si="25"/>
        <v>848.37387119812104</v>
      </c>
      <c r="L80" s="6">
        <f t="shared" si="26"/>
        <v>951.25089124170086</v>
      </c>
      <c r="M80" s="6">
        <f t="shared" si="33"/>
        <v>11051.251261150543</v>
      </c>
      <c r="N80" s="7">
        <f t="shared" si="27"/>
        <v>7.3580646048043512E-4</v>
      </c>
      <c r="O80" s="8">
        <f t="shared" si="30"/>
        <v>-3.1332364033237474</v>
      </c>
      <c r="Q80">
        <f t="shared" si="28"/>
        <v>676</v>
      </c>
      <c r="R80" s="1">
        <f t="shared" si="29"/>
        <v>866.49469614676366</v>
      </c>
    </row>
    <row r="81" spans="1:18">
      <c r="A81">
        <v>71</v>
      </c>
      <c r="B81">
        <v>649</v>
      </c>
      <c r="D81" s="6">
        <f t="shared" si="31"/>
        <v>848.37387119812104</v>
      </c>
      <c r="E81" s="6">
        <f t="shared" si="31"/>
        <v>951.25089124170086</v>
      </c>
      <c r="F81" s="6">
        <f t="shared" si="32"/>
        <v>848.37387119812104</v>
      </c>
      <c r="G81" s="6">
        <f t="shared" si="22"/>
        <v>848.37387119812104</v>
      </c>
      <c r="H81" s="6">
        <f t="shared" si="23"/>
        <v>-199.37387119812104</v>
      </c>
      <c r="I81" s="6">
        <f t="shared" si="34"/>
        <v>1051.2508912417009</v>
      </c>
      <c r="J81" s="6">
        <f t="shared" si="24"/>
        <v>9.5125058836084742E-2</v>
      </c>
      <c r="K81" s="6">
        <f t="shared" si="25"/>
        <v>829.40841997002178</v>
      </c>
      <c r="L81" s="6">
        <f t="shared" si="26"/>
        <v>951.25058836084747</v>
      </c>
      <c r="M81" s="6">
        <f t="shared" si="33"/>
        <v>11051.250891241702</v>
      </c>
      <c r="N81" s="7">
        <f t="shared" si="27"/>
        <v>6.2928024615617191E-4</v>
      </c>
      <c r="O81" s="8">
        <f t="shared" si="30"/>
        <v>-3.2011559010508961</v>
      </c>
      <c r="Q81">
        <f t="shared" si="28"/>
        <v>649</v>
      </c>
      <c r="R81" s="1">
        <f t="shared" si="29"/>
        <v>848.37387119812104</v>
      </c>
    </row>
    <row r="82" spans="1:18">
      <c r="A82">
        <v>72</v>
      </c>
      <c r="B82">
        <v>846</v>
      </c>
      <c r="D82" s="6">
        <f t="shared" si="31"/>
        <v>829.40841997002178</v>
      </c>
      <c r="E82" s="6">
        <f t="shared" si="31"/>
        <v>951.25058836084747</v>
      </c>
      <c r="F82" s="6">
        <f t="shared" si="32"/>
        <v>829.40841997002178</v>
      </c>
      <c r="G82" s="6">
        <f t="shared" si="22"/>
        <v>829.40841997002178</v>
      </c>
      <c r="H82" s="6">
        <f t="shared" si="23"/>
        <v>16.591580029978218</v>
      </c>
      <c r="I82" s="6">
        <f t="shared" si="34"/>
        <v>1051.2505883608474</v>
      </c>
      <c r="J82" s="6">
        <f t="shared" si="24"/>
        <v>9.5125034036240411E-2</v>
      </c>
      <c r="K82" s="6">
        <f t="shared" si="25"/>
        <v>830.98669458508846</v>
      </c>
      <c r="L82" s="6">
        <f t="shared" si="26"/>
        <v>951.25034036240402</v>
      </c>
      <c r="M82" s="6">
        <f t="shared" si="33"/>
        <v>11051.250588360846</v>
      </c>
      <c r="N82" s="7">
        <f t="shared" si="27"/>
        <v>3.7489633466369515E-3</v>
      </c>
      <c r="O82" s="8">
        <f t="shared" si="30"/>
        <v>-2.4260888056256968</v>
      </c>
      <c r="Q82">
        <f t="shared" si="28"/>
        <v>846</v>
      </c>
      <c r="R82" s="1">
        <f t="shared" si="29"/>
        <v>829.40841997002178</v>
      </c>
    </row>
    <row r="83" spans="1:18">
      <c r="A83">
        <v>73</v>
      </c>
      <c r="B83">
        <v>812</v>
      </c>
      <c r="D83" s="6">
        <f t="shared" si="31"/>
        <v>830.98669458508846</v>
      </c>
      <c r="E83" s="6">
        <f t="shared" si="31"/>
        <v>951.25034036240402</v>
      </c>
      <c r="F83" s="6">
        <f t="shared" si="32"/>
        <v>830.98669458508846</v>
      </c>
      <c r="G83" s="6">
        <f t="shared" si="22"/>
        <v>830.98669458508846</v>
      </c>
      <c r="H83" s="6">
        <f t="shared" si="23"/>
        <v>-18.986694585088458</v>
      </c>
      <c r="I83" s="6">
        <f t="shared" si="34"/>
        <v>1051.2503403624041</v>
      </c>
      <c r="J83" s="6">
        <f t="shared" si="24"/>
        <v>9.5125013730159566E-2</v>
      </c>
      <c r="K83" s="6">
        <f t="shared" si="25"/>
        <v>829.18058500199152</v>
      </c>
      <c r="L83" s="6">
        <f t="shared" si="26"/>
        <v>951.25013730159549</v>
      </c>
      <c r="M83" s="6">
        <f t="shared" si="33"/>
        <v>11051.250340362403</v>
      </c>
      <c r="N83" s="7">
        <f t="shared" si="27"/>
        <v>3.7345412983881983E-3</v>
      </c>
      <c r="O83" s="8">
        <f t="shared" si="30"/>
        <v>-2.427762733557445</v>
      </c>
      <c r="Q83">
        <f t="shared" si="28"/>
        <v>812</v>
      </c>
      <c r="R83" s="1">
        <f t="shared" si="29"/>
        <v>830.98669458508846</v>
      </c>
    </row>
    <row r="84" spans="1:18">
      <c r="A84">
        <v>74</v>
      </c>
      <c r="B84">
        <v>742</v>
      </c>
      <c r="D84" s="6">
        <f t="shared" si="31"/>
        <v>829.18058500199152</v>
      </c>
      <c r="E84" s="6">
        <f t="shared" si="31"/>
        <v>951.25013730159549</v>
      </c>
      <c r="F84" s="6">
        <f t="shared" si="32"/>
        <v>829.18058500199152</v>
      </c>
      <c r="G84" s="6">
        <f t="shared" si="22"/>
        <v>829.18058500199152</v>
      </c>
      <c r="H84" s="6">
        <f t="shared" si="23"/>
        <v>-87.180585001991517</v>
      </c>
      <c r="I84" s="6">
        <f t="shared" si="34"/>
        <v>1051.2501373015955</v>
      </c>
      <c r="J84" s="6">
        <f t="shared" si="24"/>
        <v>9.5124997103565812E-2</v>
      </c>
      <c r="K84" s="6">
        <f t="shared" si="25"/>
        <v>820.88753210618995</v>
      </c>
      <c r="L84" s="6">
        <f t="shared" si="26"/>
        <v>951.24997103565806</v>
      </c>
      <c r="M84" s="6">
        <f t="shared" si="33"/>
        <v>11051.250137301595</v>
      </c>
      <c r="N84" s="7">
        <f t="shared" si="27"/>
        <v>2.6916808570195457E-3</v>
      </c>
      <c r="O84" s="8">
        <f t="shared" si="30"/>
        <v>-2.5699764341404081</v>
      </c>
      <c r="Q84">
        <f t="shared" si="28"/>
        <v>742</v>
      </c>
      <c r="R84" s="1">
        <f t="shared" si="29"/>
        <v>829.18058500199152</v>
      </c>
    </row>
    <row r="85" spans="1:18">
      <c r="A85">
        <v>75</v>
      </c>
      <c r="B85">
        <v>801</v>
      </c>
      <c r="D85" s="6">
        <f t="shared" si="31"/>
        <v>820.88753210618995</v>
      </c>
      <c r="E85" s="6">
        <f t="shared" si="31"/>
        <v>951.24997103565806</v>
      </c>
      <c r="F85" s="6">
        <f t="shared" si="32"/>
        <v>820.88753210618995</v>
      </c>
      <c r="G85" s="6">
        <f t="shared" si="22"/>
        <v>820.88753210618995</v>
      </c>
      <c r="H85" s="6">
        <f t="shared" si="23"/>
        <v>-19.887532106189951</v>
      </c>
      <c r="I85" s="6">
        <f t="shared" si="34"/>
        <v>1051.2499710356581</v>
      </c>
      <c r="J85" s="6">
        <f t="shared" si="24"/>
        <v>9.5124983489731071E-2</v>
      </c>
      <c r="K85" s="6">
        <f t="shared" si="25"/>
        <v>818.99573094293714</v>
      </c>
      <c r="L85" s="6">
        <f t="shared" si="26"/>
        <v>951.24983489731085</v>
      </c>
      <c r="M85" s="6">
        <f t="shared" si="33"/>
        <v>11051.249971035659</v>
      </c>
      <c r="N85" s="7">
        <f t="shared" si="27"/>
        <v>3.7286305923652095E-3</v>
      </c>
      <c r="O85" s="8">
        <f t="shared" si="30"/>
        <v>-2.4284506414829798</v>
      </c>
      <c r="Q85">
        <f t="shared" si="28"/>
        <v>801</v>
      </c>
      <c r="R85" s="1">
        <f t="shared" si="29"/>
        <v>820.88753210618995</v>
      </c>
    </row>
    <row r="86" spans="1:18">
      <c r="A86">
        <v>76</v>
      </c>
      <c r="B86">
        <v>1040</v>
      </c>
      <c r="D86" s="6">
        <f t="shared" si="31"/>
        <v>818.99573094293714</v>
      </c>
      <c r="E86" s="6">
        <f t="shared" si="31"/>
        <v>951.24983489731085</v>
      </c>
      <c r="F86" s="6">
        <f t="shared" si="32"/>
        <v>818.99573094293714</v>
      </c>
      <c r="G86" s="6">
        <f t="shared" si="22"/>
        <v>818.99573094293714</v>
      </c>
      <c r="H86" s="6">
        <f t="shared" si="23"/>
        <v>221.00426905706286</v>
      </c>
      <c r="I86" s="6">
        <f t="shared" si="34"/>
        <v>1051.2498348973108</v>
      </c>
      <c r="J86" s="6">
        <f t="shared" si="24"/>
        <v>9.5124972342739464E-2</v>
      </c>
      <c r="K86" s="6">
        <f t="shared" si="25"/>
        <v>840.01875592461761</v>
      </c>
      <c r="L86" s="6">
        <f t="shared" si="26"/>
        <v>951.24972342739477</v>
      </c>
      <c r="M86" s="6">
        <f t="shared" si="33"/>
        <v>11051.249834897311</v>
      </c>
      <c r="N86" s="7">
        <f t="shared" si="27"/>
        <v>4.1737537088849369E-4</v>
      </c>
      <c r="O86" s="8">
        <f t="shared" si="30"/>
        <v>-3.3794731820142312</v>
      </c>
      <c r="Q86">
        <f t="shared" si="28"/>
        <v>1040</v>
      </c>
      <c r="R86" s="1">
        <f t="shared" si="29"/>
        <v>818.99573094293714</v>
      </c>
    </row>
    <row r="87" spans="1:18">
      <c r="A87">
        <v>77</v>
      </c>
      <c r="B87">
        <v>860</v>
      </c>
      <c r="D87" s="6">
        <f t="shared" si="31"/>
        <v>840.01875592461761</v>
      </c>
      <c r="E87" s="6">
        <f t="shared" si="31"/>
        <v>951.24972342739477</v>
      </c>
      <c r="F87" s="6">
        <f t="shared" si="32"/>
        <v>840.01875592461761</v>
      </c>
      <c r="G87" s="6">
        <f t="shared" si="22"/>
        <v>840.01875592461761</v>
      </c>
      <c r="H87" s="6">
        <f t="shared" si="23"/>
        <v>19.981244075382392</v>
      </c>
      <c r="I87" s="6">
        <f t="shared" si="34"/>
        <v>1051.2497234273947</v>
      </c>
      <c r="J87" s="6">
        <f t="shared" si="24"/>
        <v>9.5124963215595854E-2</v>
      </c>
      <c r="K87" s="6">
        <f t="shared" si="25"/>
        <v>841.91947103229018</v>
      </c>
      <c r="L87" s="6">
        <f t="shared" si="26"/>
        <v>951.24963215595847</v>
      </c>
      <c r="M87" s="6">
        <f t="shared" si="33"/>
        <v>11051.249723427394</v>
      </c>
      <c r="N87" s="7">
        <f t="shared" si="27"/>
        <v>3.7280005714152107E-3</v>
      </c>
      <c r="O87" s="8">
        <f t="shared" si="30"/>
        <v>-2.4285240297508746</v>
      </c>
      <c r="Q87">
        <f t="shared" si="28"/>
        <v>860</v>
      </c>
      <c r="R87" s="1">
        <f t="shared" si="29"/>
        <v>840.01875592461761</v>
      </c>
    </row>
    <row r="88" spans="1:18">
      <c r="A88">
        <v>78</v>
      </c>
      <c r="B88">
        <v>874</v>
      </c>
      <c r="D88" s="6">
        <f t="shared" si="31"/>
        <v>841.91947103229018</v>
      </c>
      <c r="E88" s="6">
        <f t="shared" si="31"/>
        <v>951.24963215595847</v>
      </c>
      <c r="F88" s="6">
        <f t="shared" si="32"/>
        <v>841.91947103229018</v>
      </c>
      <c r="G88" s="6">
        <f t="shared" si="22"/>
        <v>841.91947103229018</v>
      </c>
      <c r="H88" s="6">
        <f t="shared" si="23"/>
        <v>32.080528967709824</v>
      </c>
      <c r="I88" s="6">
        <f t="shared" si="34"/>
        <v>1051.2496321559584</v>
      </c>
      <c r="J88" s="6">
        <f t="shared" si="24"/>
        <v>9.5124955742301232E-2</v>
      </c>
      <c r="K88" s="6">
        <f t="shared" si="25"/>
        <v>844.97112993053315</v>
      </c>
      <c r="L88" s="6">
        <f t="shared" si="26"/>
        <v>951.24955742301233</v>
      </c>
      <c r="M88" s="6">
        <f t="shared" si="33"/>
        <v>11051.249632155959</v>
      </c>
      <c r="N88" s="7">
        <f t="shared" si="27"/>
        <v>3.6232822236186078E-3</v>
      </c>
      <c r="O88" s="8">
        <f t="shared" si="30"/>
        <v>-2.4408978367116463</v>
      </c>
      <c r="Q88">
        <f t="shared" si="28"/>
        <v>874</v>
      </c>
      <c r="R88" s="1">
        <f t="shared" si="29"/>
        <v>841.91947103229018</v>
      </c>
    </row>
    <row r="89" spans="1:18">
      <c r="A89">
        <v>79</v>
      </c>
      <c r="B89">
        <v>848</v>
      </c>
      <c r="D89" s="6">
        <f t="shared" si="31"/>
        <v>844.97112993053315</v>
      </c>
      <c r="E89" s="6">
        <f t="shared" si="31"/>
        <v>951.24955742301233</v>
      </c>
      <c r="F89" s="6">
        <f t="shared" si="32"/>
        <v>844.97112993053315</v>
      </c>
      <c r="G89" s="6">
        <f t="shared" si="22"/>
        <v>844.97112993053315</v>
      </c>
      <c r="H89" s="6">
        <f t="shared" si="23"/>
        <v>3.0288700694668478</v>
      </c>
      <c r="I89" s="6">
        <f t="shared" si="34"/>
        <v>1051.2495574230124</v>
      </c>
      <c r="J89" s="6">
        <f t="shared" si="24"/>
        <v>9.5124949623176205E-2</v>
      </c>
      <c r="K89" s="6">
        <f t="shared" si="25"/>
        <v>845.25925104330634</v>
      </c>
      <c r="L89" s="6">
        <f t="shared" si="26"/>
        <v>951.24949623176212</v>
      </c>
      <c r="M89" s="6">
        <f t="shared" si="33"/>
        <v>11051.249557423012</v>
      </c>
      <c r="N89" s="7">
        <f t="shared" si="27"/>
        <v>3.7943604397825156E-3</v>
      </c>
      <c r="O89" s="8">
        <f t="shared" si="30"/>
        <v>-2.420861416311519</v>
      </c>
      <c r="Q89">
        <f t="shared" si="28"/>
        <v>848</v>
      </c>
      <c r="R89" s="1">
        <f t="shared" si="29"/>
        <v>844.97112993053315</v>
      </c>
    </row>
    <row r="90" spans="1:18">
      <c r="A90">
        <v>80</v>
      </c>
      <c r="B90">
        <v>890</v>
      </c>
      <c r="D90" s="6">
        <f t="shared" si="31"/>
        <v>845.25925104330634</v>
      </c>
      <c r="E90" s="6">
        <f t="shared" si="31"/>
        <v>951.24949623176212</v>
      </c>
      <c r="F90" s="6">
        <f t="shared" si="32"/>
        <v>845.25925104330634</v>
      </c>
      <c r="G90" s="6">
        <f t="shared" si="22"/>
        <v>845.25925104330634</v>
      </c>
      <c r="H90" s="6">
        <f t="shared" si="23"/>
        <v>44.740748956693665</v>
      </c>
      <c r="I90" s="6">
        <f t="shared" si="34"/>
        <v>1051.2494962317621</v>
      </c>
      <c r="J90" s="6">
        <f t="shared" si="24"/>
        <v>9.5124944612843612E-2</v>
      </c>
      <c r="K90" s="6">
        <f t="shared" si="25"/>
        <v>849.5152123097489</v>
      </c>
      <c r="L90" s="6">
        <f t="shared" si="26"/>
        <v>951.24944612843603</v>
      </c>
      <c r="M90" s="6">
        <f t="shared" si="33"/>
        <v>11051.249496231761</v>
      </c>
      <c r="N90" s="7">
        <f t="shared" si="27"/>
        <v>3.4673472405301166E-3</v>
      </c>
      <c r="O90" s="8">
        <f t="shared" si="30"/>
        <v>-2.4600026633638978</v>
      </c>
      <c r="Q90">
        <f t="shared" si="28"/>
        <v>890</v>
      </c>
      <c r="R90" s="1">
        <f t="shared" si="29"/>
        <v>845.25925104330634</v>
      </c>
    </row>
    <row r="91" spans="1:18">
      <c r="A91">
        <v>81</v>
      </c>
      <c r="B91">
        <v>744</v>
      </c>
      <c r="D91" s="6">
        <f t="shared" si="31"/>
        <v>849.5152123097489</v>
      </c>
      <c r="E91" s="6">
        <f t="shared" si="31"/>
        <v>951.24944612843603</v>
      </c>
      <c r="F91" s="6">
        <f t="shared" si="32"/>
        <v>849.5152123097489</v>
      </c>
      <c r="G91" s="6">
        <f t="shared" si="22"/>
        <v>849.5152123097489</v>
      </c>
      <c r="H91" s="6">
        <f t="shared" si="23"/>
        <v>-105.5152123097489</v>
      </c>
      <c r="I91" s="6">
        <f t="shared" si="34"/>
        <v>1051.2494461284359</v>
      </c>
      <c r="J91" s="6">
        <f t="shared" si="24"/>
        <v>9.5124940510388903E-2</v>
      </c>
      <c r="K91" s="6">
        <f t="shared" si="25"/>
        <v>839.47808401584302</v>
      </c>
      <c r="L91" s="6">
        <f t="shared" si="26"/>
        <v>951.24940510388922</v>
      </c>
      <c r="M91" s="6">
        <f t="shared" si="33"/>
        <v>11051.249446128437</v>
      </c>
      <c r="N91" s="7">
        <f t="shared" si="27"/>
        <v>2.2941991334723684E-3</v>
      </c>
      <c r="O91" s="8">
        <f t="shared" si="30"/>
        <v>-2.6393688886078914</v>
      </c>
      <c r="Q91">
        <f t="shared" si="28"/>
        <v>744</v>
      </c>
      <c r="R91" s="1">
        <f t="shared" si="29"/>
        <v>849.5152123097489</v>
      </c>
    </row>
    <row r="92" spans="1:18">
      <c r="A92">
        <v>82</v>
      </c>
      <c r="B92">
        <v>749</v>
      </c>
      <c r="D92" s="6">
        <f t="shared" si="31"/>
        <v>839.47808401584302</v>
      </c>
      <c r="E92" s="6">
        <f t="shared" si="31"/>
        <v>951.24940510388922</v>
      </c>
      <c r="F92" s="6">
        <f t="shared" si="32"/>
        <v>839.47808401584302</v>
      </c>
      <c r="G92" s="6">
        <f t="shared" si="22"/>
        <v>839.47808401584302</v>
      </c>
      <c r="H92" s="6">
        <f t="shared" si="23"/>
        <v>-90.478084015843024</v>
      </c>
      <c r="I92" s="6">
        <f t="shared" si="34"/>
        <v>1051.2494051038893</v>
      </c>
      <c r="J92" s="6">
        <f t="shared" si="24"/>
        <v>9.5124937151303657E-2</v>
      </c>
      <c r="K92" s="6">
        <f t="shared" si="25"/>
        <v>830.87136196026563</v>
      </c>
      <c r="L92" s="6">
        <f t="shared" si="26"/>
        <v>951.24937151303652</v>
      </c>
      <c r="M92" s="6">
        <f t="shared" si="33"/>
        <v>11051.249405103888</v>
      </c>
      <c r="N92" s="7">
        <f t="shared" si="27"/>
        <v>2.6213009118683096E-3</v>
      </c>
      <c r="O92" s="8">
        <f t="shared" si="30"/>
        <v>-2.5814831214178739</v>
      </c>
      <c r="Q92">
        <f t="shared" si="28"/>
        <v>749</v>
      </c>
      <c r="R92" s="1">
        <f t="shared" si="29"/>
        <v>839.47808401584302</v>
      </c>
    </row>
    <row r="93" spans="1:18">
      <c r="A93">
        <v>83</v>
      </c>
      <c r="B93">
        <v>838</v>
      </c>
      <c r="D93" s="6">
        <f t="shared" si="31"/>
        <v>830.87136196026563</v>
      </c>
      <c r="E93" s="6">
        <f t="shared" si="31"/>
        <v>951.24937151303652</v>
      </c>
      <c r="F93" s="6">
        <f t="shared" si="32"/>
        <v>830.87136196026563</v>
      </c>
      <c r="G93" s="6">
        <f t="shared" si="22"/>
        <v>830.87136196026563</v>
      </c>
      <c r="H93" s="6">
        <f t="shared" si="23"/>
        <v>7.1286380397343692</v>
      </c>
      <c r="I93" s="6">
        <f t="shared" si="34"/>
        <v>1051.2493715130365</v>
      </c>
      <c r="J93" s="6">
        <f t="shared" si="24"/>
        <v>9.5124934400888372E-2</v>
      </c>
      <c r="K93" s="6">
        <f t="shared" si="25"/>
        <v>831.54947318616303</v>
      </c>
      <c r="L93" s="6">
        <f t="shared" si="26"/>
        <v>951.24934400888378</v>
      </c>
      <c r="M93" s="6">
        <f t="shared" si="33"/>
        <v>11051.249371513037</v>
      </c>
      <c r="N93" s="7">
        <f t="shared" si="27"/>
        <v>3.7872201112794262E-3</v>
      </c>
      <c r="O93" s="8">
        <f t="shared" si="30"/>
        <v>-2.4216794531743693</v>
      </c>
      <c r="Q93">
        <f t="shared" si="28"/>
        <v>838</v>
      </c>
      <c r="R93" s="1">
        <f t="shared" si="29"/>
        <v>830.87136196026563</v>
      </c>
    </row>
    <row r="94" spans="1:18">
      <c r="A94">
        <v>84</v>
      </c>
      <c r="B94">
        <v>1050</v>
      </c>
      <c r="D94" s="6">
        <f t="shared" si="31"/>
        <v>831.54947318616303</v>
      </c>
      <c r="E94" s="6">
        <f t="shared" si="31"/>
        <v>951.24934400888378</v>
      </c>
      <c r="F94" s="6">
        <f t="shared" si="32"/>
        <v>831.54947318616303</v>
      </c>
      <c r="G94" s="6">
        <f t="shared" si="22"/>
        <v>831.54947318616303</v>
      </c>
      <c r="H94" s="6">
        <f t="shared" si="23"/>
        <v>218.45052681383697</v>
      </c>
      <c r="I94" s="6">
        <f t="shared" si="34"/>
        <v>1051.2493440088838</v>
      </c>
      <c r="J94" s="6">
        <f t="shared" si="24"/>
        <v>9.5124932148851413E-2</v>
      </c>
      <c r="K94" s="6">
        <f t="shared" si="25"/>
        <v>852.32956472721014</v>
      </c>
      <c r="L94" s="6">
        <f t="shared" si="26"/>
        <v>951.24932148851417</v>
      </c>
      <c r="M94" s="6">
        <f t="shared" si="33"/>
        <v>11051.249344008884</v>
      </c>
      <c r="N94" s="7">
        <f t="shared" si="27"/>
        <v>4.3906272462776599E-4</v>
      </c>
      <c r="O94" s="8">
        <f t="shared" si="30"/>
        <v>-3.3574734318904529</v>
      </c>
      <c r="Q94">
        <f t="shared" si="28"/>
        <v>1050</v>
      </c>
      <c r="R94" s="1">
        <f t="shared" si="29"/>
        <v>831.54947318616303</v>
      </c>
    </row>
    <row r="95" spans="1:18">
      <c r="A95">
        <v>85</v>
      </c>
      <c r="B95">
        <v>918</v>
      </c>
      <c r="D95" s="6">
        <f t="shared" si="31"/>
        <v>852.32956472721014</v>
      </c>
      <c r="E95" s="6">
        <f t="shared" si="31"/>
        <v>951.24932148851417</v>
      </c>
      <c r="F95" s="6">
        <f t="shared" si="32"/>
        <v>852.32956472721014</v>
      </c>
      <c r="G95" s="6">
        <f t="shared" si="22"/>
        <v>852.32956472721014</v>
      </c>
      <c r="H95" s="6">
        <f t="shared" si="23"/>
        <v>65.670435272789859</v>
      </c>
      <c r="I95" s="6">
        <f t="shared" si="34"/>
        <v>1051.2493214885142</v>
      </c>
      <c r="J95" s="6">
        <f t="shared" si="24"/>
        <v>9.5124930304886043E-2</v>
      </c>
      <c r="K95" s="6">
        <f t="shared" si="25"/>
        <v>858.5764603056258</v>
      </c>
      <c r="L95" s="6">
        <f t="shared" si="26"/>
        <v>951.24930304886061</v>
      </c>
      <c r="M95" s="6">
        <f t="shared" si="33"/>
        <v>11051.249321488514</v>
      </c>
      <c r="N95" s="7">
        <f t="shared" si="27"/>
        <v>3.1232343372591485E-3</v>
      </c>
      <c r="O95" s="8">
        <f t="shared" si="30"/>
        <v>-2.5053954292951017</v>
      </c>
      <c r="Q95">
        <f t="shared" si="28"/>
        <v>918</v>
      </c>
      <c r="R95" s="1">
        <f t="shared" si="29"/>
        <v>852.32956472721014</v>
      </c>
    </row>
    <row r="96" spans="1:18">
      <c r="A96">
        <v>86</v>
      </c>
      <c r="B96">
        <v>986</v>
      </c>
      <c r="D96" s="6">
        <f t="shared" si="31"/>
        <v>858.5764603056258</v>
      </c>
      <c r="E96" s="6">
        <f t="shared" si="31"/>
        <v>951.24930304886061</v>
      </c>
      <c r="F96" s="6">
        <f t="shared" si="32"/>
        <v>858.5764603056258</v>
      </c>
      <c r="G96" s="6">
        <f t="shared" si="22"/>
        <v>858.5764603056258</v>
      </c>
      <c r="H96" s="6">
        <f t="shared" si="23"/>
        <v>127.4235396943742</v>
      </c>
      <c r="I96" s="6">
        <f t="shared" si="34"/>
        <v>1051.2493030488606</v>
      </c>
      <c r="J96" s="6">
        <f t="shared" si="24"/>
        <v>9.512492879504926E-2</v>
      </c>
      <c r="K96" s="6">
        <f t="shared" si="25"/>
        <v>870.69761544586629</v>
      </c>
      <c r="L96" s="6">
        <f t="shared" si="26"/>
        <v>951.24928795049254</v>
      </c>
      <c r="M96" s="6">
        <f t="shared" si="33"/>
        <v>11051.24930304886</v>
      </c>
      <c r="N96" s="7">
        <f t="shared" si="27"/>
        <v>1.821398561948845E-3</v>
      </c>
      <c r="O96" s="8">
        <f t="shared" si="30"/>
        <v>-2.7395950106491225</v>
      </c>
      <c r="Q96">
        <f t="shared" si="28"/>
        <v>986</v>
      </c>
      <c r="R96" s="1">
        <f t="shared" si="29"/>
        <v>858.5764603056258</v>
      </c>
    </row>
    <row r="97" spans="1:18">
      <c r="A97">
        <v>87</v>
      </c>
      <c r="B97">
        <v>797</v>
      </c>
      <c r="D97" s="6">
        <f t="shared" si="31"/>
        <v>870.69761544586629</v>
      </c>
      <c r="E97" s="6">
        <f t="shared" si="31"/>
        <v>951.24928795049254</v>
      </c>
      <c r="F97" s="6">
        <f t="shared" si="32"/>
        <v>870.69761544586629</v>
      </c>
      <c r="G97" s="6">
        <f t="shared" si="22"/>
        <v>870.69761544586629</v>
      </c>
      <c r="H97" s="6">
        <f t="shared" si="23"/>
        <v>-73.69761544586629</v>
      </c>
      <c r="I97" s="6">
        <f t="shared" si="34"/>
        <v>1051.2492879504925</v>
      </c>
      <c r="J97" s="6">
        <f t="shared" si="24"/>
        <v>9.5124927558796535E-2</v>
      </c>
      <c r="K97" s="6">
        <f t="shared" si="25"/>
        <v>863.68713511532223</v>
      </c>
      <c r="L97" s="6">
        <f t="shared" si="26"/>
        <v>951.24927558796549</v>
      </c>
      <c r="M97" s="6">
        <f t="shared" si="33"/>
        <v>11051.249287950493</v>
      </c>
      <c r="N97" s="7">
        <f t="shared" si="27"/>
        <v>2.9691332643584992E-3</v>
      </c>
      <c r="O97" s="8">
        <f t="shared" si="30"/>
        <v>-2.5273703094175355</v>
      </c>
      <c r="Q97">
        <f t="shared" si="28"/>
        <v>797</v>
      </c>
      <c r="R97" s="1">
        <f t="shared" si="29"/>
        <v>870.69761544586629</v>
      </c>
    </row>
    <row r="98" spans="1:18">
      <c r="A98">
        <v>88</v>
      </c>
      <c r="B98">
        <v>923</v>
      </c>
      <c r="D98" s="6">
        <f t="shared" si="31"/>
        <v>863.68713511532223</v>
      </c>
      <c r="E98" s="6">
        <f t="shared" si="31"/>
        <v>951.24927558796549</v>
      </c>
      <c r="F98" s="6">
        <f t="shared" si="32"/>
        <v>863.68713511532223</v>
      </c>
      <c r="G98" s="6">
        <f t="shared" si="22"/>
        <v>863.68713511532223</v>
      </c>
      <c r="H98" s="6">
        <f t="shared" si="23"/>
        <v>59.312864884677765</v>
      </c>
      <c r="I98" s="6">
        <f t="shared" si="34"/>
        <v>1051.2492755879655</v>
      </c>
      <c r="J98" s="6">
        <f t="shared" si="24"/>
        <v>9.5124926546554203E-2</v>
      </c>
      <c r="K98" s="6">
        <f t="shared" si="25"/>
        <v>869.32926703074293</v>
      </c>
      <c r="L98" s="6">
        <f t="shared" si="26"/>
        <v>951.24926546554195</v>
      </c>
      <c r="M98" s="6">
        <f t="shared" si="33"/>
        <v>11051.249275587965</v>
      </c>
      <c r="N98" s="7">
        <f t="shared" si="27"/>
        <v>3.2375214307039011E-3</v>
      </c>
      <c r="O98" s="8">
        <f t="shared" si="30"/>
        <v>-2.4897873480981381</v>
      </c>
      <c r="Q98">
        <f t="shared" si="28"/>
        <v>923</v>
      </c>
      <c r="R98" s="1">
        <f t="shared" si="29"/>
        <v>863.68713511532223</v>
      </c>
    </row>
    <row r="99" spans="1:18">
      <c r="A99">
        <v>89</v>
      </c>
      <c r="B99">
        <v>975</v>
      </c>
      <c r="D99" s="6">
        <f t="shared" si="31"/>
        <v>869.32926703074293</v>
      </c>
      <c r="E99" s="6">
        <f t="shared" si="31"/>
        <v>951.24926546554195</v>
      </c>
      <c r="F99" s="6">
        <f t="shared" si="32"/>
        <v>869.32926703074293</v>
      </c>
      <c r="G99" s="6">
        <f t="shared" si="22"/>
        <v>869.32926703074293</v>
      </c>
      <c r="H99" s="6">
        <f t="shared" si="23"/>
        <v>105.67073296925707</v>
      </c>
      <c r="I99" s="6">
        <f t="shared" si="34"/>
        <v>1051.2492654655421</v>
      </c>
      <c r="J99" s="6">
        <f t="shared" si="24"/>
        <v>9.512492571773129E-2</v>
      </c>
      <c r="K99" s="6">
        <f t="shared" si="25"/>
        <v>879.38118765498177</v>
      </c>
      <c r="L99" s="6">
        <f t="shared" si="26"/>
        <v>951.24925717731276</v>
      </c>
      <c r="M99" s="6">
        <f t="shared" si="33"/>
        <v>11051.249265465542</v>
      </c>
      <c r="N99" s="7">
        <f t="shared" si="27"/>
        <v>2.2907940255431076E-3</v>
      </c>
      <c r="O99" s="8">
        <f t="shared" si="30"/>
        <v>-2.6400139582097668</v>
      </c>
      <c r="Q99">
        <f t="shared" si="28"/>
        <v>975</v>
      </c>
      <c r="R99" s="1">
        <f t="shared" si="29"/>
        <v>869.32926703074293</v>
      </c>
    </row>
    <row r="100" spans="1:18">
      <c r="A100">
        <v>90</v>
      </c>
      <c r="B100">
        <v>815</v>
      </c>
      <c r="D100" s="6">
        <f t="shared" si="31"/>
        <v>879.38118765498177</v>
      </c>
      <c r="E100" s="6">
        <f t="shared" si="31"/>
        <v>951.24925717731276</v>
      </c>
      <c r="F100" s="6">
        <f t="shared" si="32"/>
        <v>879.38118765498177</v>
      </c>
      <c r="G100" s="6">
        <f t="shared" si="22"/>
        <v>879.38118765498177</v>
      </c>
      <c r="H100" s="6">
        <f t="shared" si="23"/>
        <v>-64.381187654981773</v>
      </c>
      <c r="I100" s="6">
        <f t="shared" si="34"/>
        <v>1051.2492571773128</v>
      </c>
      <c r="J100" s="6">
        <f t="shared" si="24"/>
        <v>9.5124925039091979E-2</v>
      </c>
      <c r="K100" s="6">
        <f t="shared" si="25"/>
        <v>873.25693200537387</v>
      </c>
      <c r="L100" s="6">
        <f t="shared" si="26"/>
        <v>951.24925039091977</v>
      </c>
      <c r="M100" s="6">
        <f t="shared" si="33"/>
        <v>11051.249257177313</v>
      </c>
      <c r="N100" s="7">
        <f t="shared" si="27"/>
        <v>3.1470095632485599E-3</v>
      </c>
      <c r="O100" s="8">
        <f t="shared" si="30"/>
        <v>-2.5021019373347086</v>
      </c>
      <c r="Q100">
        <f t="shared" si="28"/>
        <v>815</v>
      </c>
      <c r="R100" s="1">
        <f t="shared" si="29"/>
        <v>879.38118765498177</v>
      </c>
    </row>
    <row r="101" spans="1:18">
      <c r="A101">
        <v>91</v>
      </c>
      <c r="B101">
        <v>1020</v>
      </c>
      <c r="D101" s="6">
        <f t="shared" si="31"/>
        <v>873.25693200537387</v>
      </c>
      <c r="E101" s="6">
        <f t="shared" si="31"/>
        <v>951.24925039091977</v>
      </c>
      <c r="F101" s="6">
        <f t="shared" si="32"/>
        <v>873.25693200537387</v>
      </c>
      <c r="G101" s="6">
        <f t="shared" si="22"/>
        <v>873.25693200537387</v>
      </c>
      <c r="H101" s="6">
        <f t="shared" si="23"/>
        <v>146.74306799462613</v>
      </c>
      <c r="I101" s="6">
        <f t="shared" si="34"/>
        <v>1051.2492503909198</v>
      </c>
      <c r="J101" s="6">
        <f t="shared" si="24"/>
        <v>9.5124924483422857E-2</v>
      </c>
      <c r="K101" s="6">
        <f t="shared" si="25"/>
        <v>887.2158552668285</v>
      </c>
      <c r="L101" s="6">
        <f t="shared" si="26"/>
        <v>951.24924483422853</v>
      </c>
      <c r="M101" s="6">
        <f t="shared" si="33"/>
        <v>11051.24925039092</v>
      </c>
      <c r="N101" s="7">
        <f t="shared" si="27"/>
        <v>1.4334836119591437E-3</v>
      </c>
      <c r="O101" s="8">
        <f t="shared" si="30"/>
        <v>-2.8436072676818469</v>
      </c>
      <c r="Q101">
        <f t="shared" si="28"/>
        <v>1020</v>
      </c>
      <c r="R101" s="1">
        <f t="shared" si="29"/>
        <v>873.25693200537387</v>
      </c>
    </row>
    <row r="102" spans="1:18">
      <c r="A102">
        <v>92</v>
      </c>
      <c r="B102">
        <v>906</v>
      </c>
      <c r="D102" s="6">
        <f t="shared" si="31"/>
        <v>887.2158552668285</v>
      </c>
      <c r="E102" s="6">
        <f t="shared" si="31"/>
        <v>951.24924483422853</v>
      </c>
      <c r="F102" s="6">
        <f t="shared" si="32"/>
        <v>887.2158552668285</v>
      </c>
      <c r="G102" s="6">
        <f t="shared" si="22"/>
        <v>887.2158552668285</v>
      </c>
      <c r="H102" s="6">
        <f t="shared" si="23"/>
        <v>18.784144733171502</v>
      </c>
      <c r="I102" s="6">
        <f t="shared" si="34"/>
        <v>1051.2492448342286</v>
      </c>
      <c r="J102" s="6">
        <f t="shared" si="24"/>
        <v>9.5124924028441596E-2</v>
      </c>
      <c r="K102" s="6">
        <f t="shared" si="25"/>
        <v>889.00269560751065</v>
      </c>
      <c r="L102" s="6">
        <f t="shared" si="26"/>
        <v>951.24924028441603</v>
      </c>
      <c r="M102" s="6">
        <f t="shared" si="33"/>
        <v>11051.249244834229</v>
      </c>
      <c r="N102" s="7">
        <f t="shared" si="27"/>
        <v>3.7358340154705163E-3</v>
      </c>
      <c r="O102" s="8">
        <f t="shared" si="30"/>
        <v>-2.4276124278826883</v>
      </c>
      <c r="Q102">
        <f t="shared" si="28"/>
        <v>906</v>
      </c>
      <c r="R102" s="1">
        <f t="shared" si="29"/>
        <v>887.2158552668285</v>
      </c>
    </row>
    <row r="103" spans="1:18">
      <c r="A103">
        <v>93</v>
      </c>
      <c r="B103">
        <v>901</v>
      </c>
      <c r="D103" s="6">
        <f t="shared" si="31"/>
        <v>889.00269560751065</v>
      </c>
      <c r="E103" s="6">
        <f t="shared" si="31"/>
        <v>951.24924028441603</v>
      </c>
      <c r="F103" s="6">
        <f t="shared" si="32"/>
        <v>889.00269560751065</v>
      </c>
      <c r="G103" s="6">
        <f t="shared" si="22"/>
        <v>889.00269560751065</v>
      </c>
      <c r="H103" s="6">
        <f t="shared" si="23"/>
        <v>11.997304392489355</v>
      </c>
      <c r="I103" s="6">
        <f t="shared" si="34"/>
        <v>1051.2492402844159</v>
      </c>
      <c r="J103" s="6">
        <f t="shared" si="24"/>
        <v>9.5124923655903429E-2</v>
      </c>
      <c r="K103" s="6">
        <f t="shared" si="25"/>
        <v>890.14393827192282</v>
      </c>
      <c r="L103" s="6">
        <f t="shared" si="26"/>
        <v>951.24923655903444</v>
      </c>
      <c r="M103" s="6">
        <f t="shared" si="33"/>
        <v>11051.249240284416</v>
      </c>
      <c r="N103" s="7">
        <f t="shared" si="27"/>
        <v>3.7713023415316097E-3</v>
      </c>
      <c r="O103" s="8">
        <f t="shared" si="30"/>
        <v>-2.4235086492450342</v>
      </c>
      <c r="Q103">
        <f t="shared" si="28"/>
        <v>901</v>
      </c>
      <c r="R103" s="1">
        <f t="shared" si="29"/>
        <v>889.00269560751065</v>
      </c>
    </row>
    <row r="104" spans="1:18">
      <c r="A104">
        <v>94</v>
      </c>
      <c r="B104">
        <v>1170</v>
      </c>
      <c r="D104" s="6">
        <f t="shared" si="31"/>
        <v>890.14393827192282</v>
      </c>
      <c r="E104" s="6">
        <f t="shared" si="31"/>
        <v>951.24923655903444</v>
      </c>
      <c r="F104" s="6">
        <f t="shared" si="32"/>
        <v>890.14393827192282</v>
      </c>
      <c r="G104" s="6">
        <f t="shared" si="22"/>
        <v>890.14393827192282</v>
      </c>
      <c r="H104" s="6">
        <f t="shared" si="23"/>
        <v>279.85606172807718</v>
      </c>
      <c r="I104" s="6">
        <f t="shared" si="34"/>
        <v>1051.2492365590344</v>
      </c>
      <c r="J104" s="6">
        <f t="shared" si="24"/>
        <v>9.5124923350869597E-2</v>
      </c>
      <c r="K104" s="6">
        <f t="shared" si="25"/>
        <v>916.76522469308236</v>
      </c>
      <c r="L104" s="6">
        <f t="shared" si="26"/>
        <v>951.24923350869608</v>
      </c>
      <c r="M104" s="6">
        <f t="shared" si="33"/>
        <v>11051.249236559035</v>
      </c>
      <c r="N104" s="7">
        <f t="shared" si="27"/>
        <v>1.1072292258162645E-4</v>
      </c>
      <c r="O104" s="8">
        <f t="shared" si="30"/>
        <v>-3.9557624593367233</v>
      </c>
      <c r="Q104">
        <f t="shared" si="28"/>
        <v>1170</v>
      </c>
      <c r="R104" s="1">
        <f t="shared" si="29"/>
        <v>890.14393827192282</v>
      </c>
    </row>
    <row r="105" spans="1:18">
      <c r="A105">
        <v>95</v>
      </c>
      <c r="B105">
        <v>912</v>
      </c>
      <c r="D105" s="6">
        <f t="shared" si="31"/>
        <v>916.76522469308236</v>
      </c>
      <c r="E105" s="6">
        <f t="shared" si="31"/>
        <v>951.24923350869608</v>
      </c>
      <c r="F105" s="6">
        <f t="shared" si="32"/>
        <v>916.76522469308236</v>
      </c>
      <c r="G105" s="6">
        <f t="shared" si="22"/>
        <v>916.76522469308236</v>
      </c>
      <c r="H105" s="6">
        <f t="shared" si="23"/>
        <v>-4.7652246930823594</v>
      </c>
      <c r="I105" s="6">
        <f t="shared" si="34"/>
        <v>1051.2492335086961</v>
      </c>
      <c r="J105" s="6">
        <f t="shared" si="24"/>
        <v>9.5124923101108247E-2</v>
      </c>
      <c r="K105" s="6">
        <f t="shared" si="25"/>
        <v>916.31193306059345</v>
      </c>
      <c r="L105" s="6">
        <f t="shared" si="26"/>
        <v>951.24923101108243</v>
      </c>
      <c r="M105" s="6">
        <f t="shared" si="33"/>
        <v>11051.249233508695</v>
      </c>
      <c r="N105" s="7">
        <f t="shared" si="27"/>
        <v>3.7920385397575613E-3</v>
      </c>
      <c r="O105" s="8">
        <f t="shared" si="30"/>
        <v>-2.421127257431285</v>
      </c>
      <c r="Q105">
        <f t="shared" si="28"/>
        <v>912</v>
      </c>
      <c r="R105" s="1">
        <f t="shared" si="29"/>
        <v>916.76522469308236</v>
      </c>
    </row>
    <row r="106" spans="1:18">
      <c r="A106">
        <v>96</v>
      </c>
      <c r="B106">
        <v>746</v>
      </c>
      <c r="D106" s="6">
        <f t="shared" si="31"/>
        <v>916.31193306059345</v>
      </c>
      <c r="E106" s="6">
        <f t="shared" si="31"/>
        <v>951.24923101108243</v>
      </c>
      <c r="F106" s="6">
        <f t="shared" si="32"/>
        <v>916.31193306059345</v>
      </c>
      <c r="G106" s="6">
        <f t="shared" si="22"/>
        <v>916.31193306059345</v>
      </c>
      <c r="H106" s="6">
        <f t="shared" si="23"/>
        <v>-170.31193306059345</v>
      </c>
      <c r="I106" s="6">
        <f t="shared" si="34"/>
        <v>1051.2492310110824</v>
      </c>
      <c r="J106" s="6">
        <f t="shared" si="24"/>
        <v>9.5124922896603903E-2</v>
      </c>
      <c r="K106" s="6">
        <f t="shared" si="25"/>
        <v>900.11102355983292</v>
      </c>
      <c r="L106" s="6">
        <f t="shared" si="26"/>
        <v>951.24922896603903</v>
      </c>
      <c r="M106" s="6">
        <f t="shared" si="33"/>
        <v>11051.249231011083</v>
      </c>
      <c r="N106" s="7">
        <f t="shared" si="27"/>
        <v>1.0225489489120417E-3</v>
      </c>
      <c r="O106" s="8">
        <f t="shared" si="30"/>
        <v>-2.9903158933611329</v>
      </c>
      <c r="Q106">
        <f t="shared" si="28"/>
        <v>746</v>
      </c>
      <c r="R106" s="1">
        <f t="shared" si="29"/>
        <v>916.31193306059345</v>
      </c>
    </row>
    <row r="107" spans="1:18">
      <c r="A107">
        <v>97</v>
      </c>
      <c r="B107">
        <v>919</v>
      </c>
      <c r="D107" s="6">
        <f t="shared" si="31"/>
        <v>900.11102355983292</v>
      </c>
      <c r="E107" s="6">
        <f t="shared" si="31"/>
        <v>951.24922896603903</v>
      </c>
      <c r="F107" s="6">
        <f t="shared" si="32"/>
        <v>900.11102355983292</v>
      </c>
      <c r="G107" s="6">
        <f t="shared" ref="G107:G110" si="35">F107</f>
        <v>900.11102355983292</v>
      </c>
      <c r="H107" s="6">
        <f t="shared" ref="H107:H110" si="36">B107-G107</f>
        <v>18.888976440167085</v>
      </c>
      <c r="I107" s="6">
        <f t="shared" si="34"/>
        <v>1051.249228966039</v>
      </c>
      <c r="J107" s="6">
        <f t="shared" ref="J107:J110" si="37">I107/(I107+$D$4)</f>
        <v>9.5124922729155986E-2</v>
      </c>
      <c r="K107" s="6">
        <f t="shared" ref="K107:K110" si="38">F107+J107*H107</f>
        <v>901.90783598413668</v>
      </c>
      <c r="L107" s="6">
        <f t="shared" si="26"/>
        <v>951.24922729155981</v>
      </c>
      <c r="M107" s="6">
        <f t="shared" si="33"/>
        <v>11051.249228966039</v>
      </c>
      <c r="N107" s="7">
        <f t="shared" ref="N107:N110" si="39">_xlfn.NORM.DIST(H107,0,SQRT(M107),FALSE)+0.000001</f>
        <v>3.7351667268671089E-3</v>
      </c>
      <c r="O107" s="8">
        <f t="shared" si="30"/>
        <v>-2.4276900077863885</v>
      </c>
      <c r="Q107">
        <f t="shared" si="28"/>
        <v>919</v>
      </c>
      <c r="R107" s="1">
        <f t="shared" si="29"/>
        <v>900.11102355983292</v>
      </c>
    </row>
    <row r="108" spans="1:18">
      <c r="A108">
        <v>98</v>
      </c>
      <c r="B108">
        <v>718</v>
      </c>
      <c r="D108" s="6">
        <f t="shared" si="31"/>
        <v>901.90783598413668</v>
      </c>
      <c r="E108" s="6">
        <f t="shared" si="31"/>
        <v>951.24922729155981</v>
      </c>
      <c r="F108" s="6">
        <f t="shared" si="32"/>
        <v>901.90783598413668</v>
      </c>
      <c r="G108" s="6">
        <f t="shared" si="35"/>
        <v>901.90783598413668</v>
      </c>
      <c r="H108" s="6">
        <f t="shared" si="36"/>
        <v>-183.90783598413668</v>
      </c>
      <c r="I108" s="6">
        <f t="shared" si="34"/>
        <v>1051.2492272915597</v>
      </c>
      <c r="J108" s="6">
        <f t="shared" si="37"/>
        <v>9.5124922592049799E-2</v>
      </c>
      <c r="K108" s="6">
        <f t="shared" si="38"/>
        <v>884.41361732207429</v>
      </c>
      <c r="L108" s="6">
        <f t="shared" si="26"/>
        <v>951.24922592049791</v>
      </c>
      <c r="M108" s="6">
        <f t="shared" si="33"/>
        <v>11051.249227291559</v>
      </c>
      <c r="N108" s="7">
        <f t="shared" si="39"/>
        <v>8.22542964655675E-4</v>
      </c>
      <c r="O108" s="8">
        <f t="shared" si="30"/>
        <v>-3.0848414078758077</v>
      </c>
      <c r="Q108">
        <f t="shared" si="28"/>
        <v>718</v>
      </c>
      <c r="R108" s="1">
        <f t="shared" si="29"/>
        <v>901.90783598413668</v>
      </c>
    </row>
    <row r="109" spans="1:18">
      <c r="A109">
        <v>99</v>
      </c>
      <c r="B109">
        <v>714</v>
      </c>
      <c r="D109" s="6">
        <f t="shared" si="31"/>
        <v>884.41361732207429</v>
      </c>
      <c r="E109" s="6">
        <f t="shared" si="31"/>
        <v>951.24922592049791</v>
      </c>
      <c r="F109" s="6">
        <f t="shared" si="32"/>
        <v>884.41361732207429</v>
      </c>
      <c r="G109" s="6">
        <f t="shared" si="35"/>
        <v>884.41361732207429</v>
      </c>
      <c r="H109" s="6">
        <f t="shared" si="36"/>
        <v>-170.41361732207429</v>
      </c>
      <c r="I109" s="6">
        <f t="shared" si="34"/>
        <v>1051.2492259204978</v>
      </c>
      <c r="J109" s="6">
        <f t="shared" si="37"/>
        <v>9.5124922479787391E-2</v>
      </c>
      <c r="K109" s="6">
        <f t="shared" si="38"/>
        <v>868.20303518481182</v>
      </c>
      <c r="L109" s="6">
        <f t="shared" si="26"/>
        <v>951.24922479787392</v>
      </c>
      <c r="M109" s="6">
        <f>I109+$D$4</f>
        <v>11051.249225920497</v>
      </c>
      <c r="N109" s="7">
        <f t="shared" si="39"/>
        <v>1.0209488898447353E-3</v>
      </c>
      <c r="O109" s="8">
        <f t="shared" si="30"/>
        <v>-2.9909959987691082</v>
      </c>
      <c r="Q109">
        <f t="shared" si="28"/>
        <v>714</v>
      </c>
      <c r="R109" s="1">
        <f t="shared" si="29"/>
        <v>884.41361732207429</v>
      </c>
    </row>
    <row r="110" spans="1:18">
      <c r="A110">
        <v>100</v>
      </c>
      <c r="B110">
        <v>740</v>
      </c>
      <c r="D110" s="6">
        <f t="shared" si="31"/>
        <v>868.20303518481182</v>
      </c>
      <c r="E110" s="6">
        <f t="shared" si="31"/>
        <v>951.24922479787392</v>
      </c>
      <c r="F110" s="6">
        <f t="shared" si="32"/>
        <v>868.20303518481182</v>
      </c>
      <c r="G110" s="6">
        <f t="shared" si="35"/>
        <v>868.20303518481182</v>
      </c>
      <c r="H110" s="6">
        <f t="shared" si="36"/>
        <v>-128.20303518481182</v>
      </c>
      <c r="I110" s="6">
        <f t="shared" si="34"/>
        <v>1051.2492247978739</v>
      </c>
      <c r="J110" s="6">
        <f t="shared" si="37"/>
        <v>9.5124922387867072E-2</v>
      </c>
      <c r="K110" s="6">
        <f t="shared" si="38"/>
        <v>856.00773141296759</v>
      </c>
      <c r="L110" s="6">
        <f t="shared" si="26"/>
        <v>951.2492238786707</v>
      </c>
      <c r="M110" s="6">
        <f t="shared" si="33"/>
        <v>11051.249224797873</v>
      </c>
      <c r="N110" s="7">
        <f t="shared" si="39"/>
        <v>1.8050609478124438E-3</v>
      </c>
      <c r="O110" s="8">
        <f t="shared" si="30"/>
        <v>-2.7435081295745252</v>
      </c>
      <c r="Q110">
        <f t="shared" si="28"/>
        <v>740</v>
      </c>
      <c r="R110" s="1">
        <f t="shared" si="29"/>
        <v>868.20303518481182</v>
      </c>
    </row>
  </sheetData>
  <mergeCells count="6">
    <mergeCell ref="N9:N10"/>
    <mergeCell ref="O9:O10"/>
    <mergeCell ref="D9:E9"/>
    <mergeCell ref="F9:I9"/>
    <mergeCell ref="J9:L9"/>
    <mergeCell ref="M9:M10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ワーク</vt:lpstr>
      <vt:lpstr>解答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堅田洋資</dc:creator>
  <cp:lastModifiedBy>飯村 亮祐</cp:lastModifiedBy>
  <dcterms:created xsi:type="dcterms:W3CDTF">2019-03-21T05:35:16Z</dcterms:created>
  <dcterms:modified xsi:type="dcterms:W3CDTF">2020-02-28T13:22:53Z</dcterms:modified>
</cp:coreProperties>
</file>